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Shared drives/AMO - Ready - Navigator Software, Text, and Reference Materials/Navigator 3.0 (50001:2018)/Resource Update/[IN DEVELOPMENT] Playbook (Navigator 3.0)/FINAL/"/>
    </mc:Choice>
  </mc:AlternateContent>
  <xr:revisionPtr revIDLastSave="0" documentId="13_ncr:1_{17706F07-A3D0-4546-AD8C-CE2FE5FF3372}" xr6:coauthVersionLast="36" xr6:coauthVersionMax="36" xr10:uidLastSave="{00000000-0000-0000-0000-000000000000}"/>
  <bookViews>
    <workbookView xWindow="0" yWindow="460" windowWidth="36800" windowHeight="19160" xr2:uid="{00000000-000D-0000-FFFF-FFFF00000000}"/>
  </bookViews>
  <sheets>
    <sheet name="Main" sheetId="2" r:id="rId1"/>
    <sheet name="Energy Consumption" sheetId="1" r:id="rId2"/>
    <sheet name="Relevant Variables" sheetId="6" r:id="rId3"/>
    <sheet name="Raw Data" sheetId="5" r:id="rId4"/>
    <sheet name="Customization" sheetId="10" state="hidden" r:id="rId5"/>
    <sheet name="Support" sheetId="4" state="hidden" r:id="rId6"/>
  </sheets>
  <externalReferences>
    <externalReference r:id="rId7"/>
  </externalReferences>
  <definedNames>
    <definedName name="_xlnm._FilterDatabase" localSheetId="4" hidden="1">Customization!$J$1:$J$50</definedName>
    <definedName name="_xlnm._FilterDatabase" localSheetId="1" hidden="1">'Energy Consumption'!$W$1:$W$1694</definedName>
    <definedName name="_xlnm._FilterDatabase" localSheetId="0" hidden="1">Main!$K$14:$L$58</definedName>
    <definedName name="_xlnm._FilterDatabase" localSheetId="2" hidden="1">'Relevant Variables'!$W$1:$W$626</definedName>
    <definedName name="ActiveYears">[1]Support!$B$5:$C$29</definedName>
    <definedName name="BaselineYear">Main!$E$12</definedName>
    <definedName name="FinalYear">Support!$B$3</definedName>
    <definedName name="KnownEnergySources">Main!#REF!</definedName>
    <definedName name="KnownEnergyUnits">Main!#REF!</definedName>
    <definedName name="RelatedFactorTypes" localSheetId="4" xml:space="preserve"> Main!#REF!:INDEX(Main!#REF!,COUNTIF(Main!#REF!,"&lt;&gt;0"))</definedName>
    <definedName name="RelatedFactorTypes" xml:space="preserve"> Main!#REF!:INDEX(Main!#REF!,COUNTIF(Main!#REF!,"&lt;&gt;0"))</definedName>
    <definedName name="RelatedFactorUnits" localSheetId="4">Main!#REF!</definedName>
    <definedName name="RelatedFactorUnits">Main!#REF!</definedName>
    <definedName name="ReportingYear">Main!$E$11</definedName>
    <definedName name="UnitCostStatus">'Energy Consumption'!$AL$9</definedName>
  </definedNames>
  <calcPr calcId="181029"/>
</workbook>
</file>

<file path=xl/calcChain.xml><?xml version="1.0" encoding="utf-8"?>
<calcChain xmlns="http://schemas.openxmlformats.org/spreadsheetml/2006/main">
  <c r="A2" i="2" l="1"/>
  <c r="F28" i="1" l="1"/>
  <c r="C28" i="1"/>
  <c r="B8" i="10"/>
  <c r="AS9" i="5" l="1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I252" i="5"/>
  <c r="BJ252" i="5"/>
  <c r="BK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I253" i="5"/>
  <c r="BJ253" i="5"/>
  <c r="BK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I254" i="5"/>
  <c r="BJ254" i="5"/>
  <c r="BK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I255" i="5"/>
  <c r="BJ255" i="5"/>
  <c r="BK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BE284" i="5"/>
  <c r="BF284" i="5"/>
  <c r="BG284" i="5"/>
  <c r="BH284" i="5"/>
  <c r="BI284" i="5"/>
  <c r="BJ284" i="5"/>
  <c r="BK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BE285" i="5"/>
  <c r="BF285" i="5"/>
  <c r="BG285" i="5"/>
  <c r="BH285" i="5"/>
  <c r="BI285" i="5"/>
  <c r="BJ285" i="5"/>
  <c r="BK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BE286" i="5"/>
  <c r="BF286" i="5"/>
  <c r="BG286" i="5"/>
  <c r="BH286" i="5"/>
  <c r="BI286" i="5"/>
  <c r="BJ286" i="5"/>
  <c r="BK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BE287" i="5"/>
  <c r="BF287" i="5"/>
  <c r="BG287" i="5"/>
  <c r="BH287" i="5"/>
  <c r="BI287" i="5"/>
  <c r="BJ287" i="5"/>
  <c r="BK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BE288" i="5"/>
  <c r="BF288" i="5"/>
  <c r="BG288" i="5"/>
  <c r="BH288" i="5"/>
  <c r="BI288" i="5"/>
  <c r="BJ288" i="5"/>
  <c r="BK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BE289" i="5"/>
  <c r="BF289" i="5"/>
  <c r="BG289" i="5"/>
  <c r="BH289" i="5"/>
  <c r="BI289" i="5"/>
  <c r="BJ289" i="5"/>
  <c r="BK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BE290" i="5"/>
  <c r="BF290" i="5"/>
  <c r="BG290" i="5"/>
  <c r="BH290" i="5"/>
  <c r="BI290" i="5"/>
  <c r="BJ290" i="5"/>
  <c r="BK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BE291" i="5"/>
  <c r="BF291" i="5"/>
  <c r="BG291" i="5"/>
  <c r="BH291" i="5"/>
  <c r="BI291" i="5"/>
  <c r="BJ291" i="5"/>
  <c r="BK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BE292" i="5"/>
  <c r="BF292" i="5"/>
  <c r="BG292" i="5"/>
  <c r="BH292" i="5"/>
  <c r="BI292" i="5"/>
  <c r="BJ292" i="5"/>
  <c r="BK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BE293" i="5"/>
  <c r="BF293" i="5"/>
  <c r="BG293" i="5"/>
  <c r="BH293" i="5"/>
  <c r="BI293" i="5"/>
  <c r="BJ293" i="5"/>
  <c r="BK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BE294" i="5"/>
  <c r="BF294" i="5"/>
  <c r="BG294" i="5"/>
  <c r="BH294" i="5"/>
  <c r="BI294" i="5"/>
  <c r="BJ294" i="5"/>
  <c r="BK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I295" i="5"/>
  <c r="BJ295" i="5"/>
  <c r="BK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BE296" i="5"/>
  <c r="BF296" i="5"/>
  <c r="BG296" i="5"/>
  <c r="BH296" i="5"/>
  <c r="BI296" i="5"/>
  <c r="BJ296" i="5"/>
  <c r="BK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BE297" i="5"/>
  <c r="BF297" i="5"/>
  <c r="BG297" i="5"/>
  <c r="BH297" i="5"/>
  <c r="BI297" i="5"/>
  <c r="BJ297" i="5"/>
  <c r="BK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BE298" i="5"/>
  <c r="BF298" i="5"/>
  <c r="BG298" i="5"/>
  <c r="BH298" i="5"/>
  <c r="BI298" i="5"/>
  <c r="BJ298" i="5"/>
  <c r="BK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BE299" i="5"/>
  <c r="BF299" i="5"/>
  <c r="BG299" i="5"/>
  <c r="BH299" i="5"/>
  <c r="BI299" i="5"/>
  <c r="BJ299" i="5"/>
  <c r="BK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BE300" i="5"/>
  <c r="BF300" i="5"/>
  <c r="BG300" i="5"/>
  <c r="BH300" i="5"/>
  <c r="BI300" i="5"/>
  <c r="BJ300" i="5"/>
  <c r="BK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BE301" i="5"/>
  <c r="BF301" i="5"/>
  <c r="BG301" i="5"/>
  <c r="BH301" i="5"/>
  <c r="BI301" i="5"/>
  <c r="BJ301" i="5"/>
  <c r="BK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BE302" i="5"/>
  <c r="BF302" i="5"/>
  <c r="BG302" i="5"/>
  <c r="BH302" i="5"/>
  <c r="BI302" i="5"/>
  <c r="BJ302" i="5"/>
  <c r="BK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BE303" i="5"/>
  <c r="BF303" i="5"/>
  <c r="BG303" i="5"/>
  <c r="BH303" i="5"/>
  <c r="BI303" i="5"/>
  <c r="BJ303" i="5"/>
  <c r="BK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BE304" i="5"/>
  <c r="BF304" i="5"/>
  <c r="BG304" i="5"/>
  <c r="BH304" i="5"/>
  <c r="BI304" i="5"/>
  <c r="BJ304" i="5"/>
  <c r="BK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BE305" i="5"/>
  <c r="BF305" i="5"/>
  <c r="BG305" i="5"/>
  <c r="BH305" i="5"/>
  <c r="BI305" i="5"/>
  <c r="BJ305" i="5"/>
  <c r="BK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BE306" i="5"/>
  <c r="BF306" i="5"/>
  <c r="BG306" i="5"/>
  <c r="BH306" i="5"/>
  <c r="BI306" i="5"/>
  <c r="BJ306" i="5"/>
  <c r="BK306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BE307" i="5"/>
  <c r="BF307" i="5"/>
  <c r="BG307" i="5"/>
  <c r="BH307" i="5"/>
  <c r="BI307" i="5"/>
  <c r="BJ307" i="5"/>
  <c r="BK307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I308" i="5"/>
  <c r="BJ308" i="5"/>
  <c r="BK308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BE309" i="5"/>
  <c r="BF309" i="5"/>
  <c r="BG309" i="5"/>
  <c r="BH309" i="5"/>
  <c r="BI309" i="5"/>
  <c r="BJ309" i="5"/>
  <c r="BK309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BE310" i="5"/>
  <c r="BF310" i="5"/>
  <c r="BG310" i="5"/>
  <c r="BH310" i="5"/>
  <c r="BI310" i="5"/>
  <c r="BJ310" i="5"/>
  <c r="BK310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BE311" i="5"/>
  <c r="BF311" i="5"/>
  <c r="BG311" i="5"/>
  <c r="BH311" i="5"/>
  <c r="BI311" i="5"/>
  <c r="BJ311" i="5"/>
  <c r="BK311" i="5"/>
  <c r="C312" i="5"/>
  <c r="E312" i="5"/>
  <c r="G312" i="5"/>
  <c r="I312" i="5"/>
  <c r="K312" i="5"/>
  <c r="M312" i="5"/>
  <c r="O312" i="5"/>
  <c r="Q312" i="5"/>
  <c r="S312" i="5"/>
  <c r="U312" i="5"/>
  <c r="W312" i="5"/>
  <c r="Y312" i="5"/>
  <c r="AA312" i="5"/>
  <c r="AC312" i="5"/>
  <c r="AE312" i="5"/>
  <c r="AG312" i="5"/>
  <c r="AI312" i="5"/>
  <c r="AK312" i="5"/>
  <c r="AM312" i="5"/>
  <c r="AO312" i="5"/>
  <c r="C313" i="5"/>
  <c r="E313" i="5"/>
  <c r="G313" i="5"/>
  <c r="I313" i="5"/>
  <c r="K313" i="5"/>
  <c r="M313" i="5"/>
  <c r="O313" i="5"/>
  <c r="Q313" i="5"/>
  <c r="S313" i="5"/>
  <c r="U313" i="5"/>
  <c r="W313" i="5"/>
  <c r="Y313" i="5"/>
  <c r="AA313" i="5"/>
  <c r="AC313" i="5"/>
  <c r="AE313" i="5"/>
  <c r="AG313" i="5"/>
  <c r="AI313" i="5"/>
  <c r="AK313" i="5"/>
  <c r="AM313" i="5"/>
  <c r="AO313" i="5"/>
  <c r="C314" i="5"/>
  <c r="E314" i="5"/>
  <c r="G314" i="5"/>
  <c r="I314" i="5"/>
  <c r="K314" i="5"/>
  <c r="M314" i="5"/>
  <c r="O314" i="5"/>
  <c r="Q314" i="5"/>
  <c r="S314" i="5"/>
  <c r="U314" i="5"/>
  <c r="W314" i="5"/>
  <c r="Y314" i="5"/>
  <c r="AA314" i="5"/>
  <c r="AC314" i="5"/>
  <c r="AE314" i="5"/>
  <c r="AG314" i="5"/>
  <c r="AI314" i="5"/>
  <c r="AK314" i="5"/>
  <c r="AM314" i="5"/>
  <c r="AO314" i="5"/>
  <c r="C316" i="5"/>
  <c r="E316" i="5"/>
  <c r="G316" i="5"/>
  <c r="I316" i="5"/>
  <c r="K316" i="5"/>
  <c r="M316" i="5"/>
  <c r="O316" i="5"/>
  <c r="Q316" i="5"/>
  <c r="S316" i="5"/>
  <c r="U316" i="5"/>
  <c r="W316" i="5"/>
  <c r="Y316" i="5"/>
  <c r="AA316" i="5"/>
  <c r="AC316" i="5"/>
  <c r="AE316" i="5"/>
  <c r="AG316" i="5"/>
  <c r="AI316" i="5"/>
  <c r="AK316" i="5"/>
  <c r="AM316" i="5"/>
  <c r="AO316" i="5"/>
  <c r="C317" i="5"/>
  <c r="E317" i="5"/>
  <c r="G317" i="5"/>
  <c r="I317" i="5"/>
  <c r="K317" i="5"/>
  <c r="M317" i="5"/>
  <c r="O317" i="5"/>
  <c r="Q317" i="5"/>
  <c r="S317" i="5"/>
  <c r="U317" i="5"/>
  <c r="W317" i="5"/>
  <c r="Y317" i="5"/>
  <c r="AA317" i="5"/>
  <c r="AC317" i="5"/>
  <c r="AE317" i="5"/>
  <c r="AG317" i="5"/>
  <c r="AI317" i="5"/>
  <c r="AK317" i="5"/>
  <c r="AM317" i="5"/>
  <c r="AO317" i="5"/>
  <c r="C318" i="5"/>
  <c r="E318" i="5"/>
  <c r="G318" i="5"/>
  <c r="I318" i="5"/>
  <c r="K318" i="5"/>
  <c r="M318" i="5"/>
  <c r="O318" i="5"/>
  <c r="Q318" i="5"/>
  <c r="S318" i="5"/>
  <c r="U318" i="5"/>
  <c r="W318" i="5"/>
  <c r="Y318" i="5"/>
  <c r="AA318" i="5"/>
  <c r="AC318" i="5"/>
  <c r="AE318" i="5"/>
  <c r="AG318" i="5"/>
  <c r="AI318" i="5"/>
  <c r="AK318" i="5"/>
  <c r="AM318" i="5"/>
  <c r="AO318" i="5"/>
  <c r="C319" i="5"/>
  <c r="E319" i="5"/>
  <c r="G319" i="5"/>
  <c r="I319" i="5"/>
  <c r="K319" i="5"/>
  <c r="M319" i="5"/>
  <c r="O319" i="5"/>
  <c r="Q319" i="5"/>
  <c r="S319" i="5"/>
  <c r="U319" i="5"/>
  <c r="W319" i="5"/>
  <c r="Y319" i="5"/>
  <c r="AA319" i="5"/>
  <c r="AC319" i="5"/>
  <c r="AE319" i="5"/>
  <c r="AG319" i="5"/>
  <c r="AI319" i="5"/>
  <c r="AK319" i="5"/>
  <c r="AM319" i="5"/>
  <c r="AO319" i="5"/>
  <c r="H9" i="10"/>
  <c r="E315" i="5" s="1"/>
  <c r="H10" i="10"/>
  <c r="G315" i="5" s="1"/>
  <c r="H11" i="10"/>
  <c r="I315" i="5" s="1"/>
  <c r="H12" i="10"/>
  <c r="K315" i="5" s="1"/>
  <c r="H13" i="10"/>
  <c r="M315" i="5" s="1"/>
  <c r="H14" i="10"/>
  <c r="O315" i="5" s="1"/>
  <c r="H15" i="10"/>
  <c r="Q315" i="5" s="1"/>
  <c r="H16" i="10"/>
  <c r="S315" i="5" s="1"/>
  <c r="H17" i="10"/>
  <c r="U315" i="5" s="1"/>
  <c r="H18" i="10"/>
  <c r="W315" i="5" s="1"/>
  <c r="H19" i="10"/>
  <c r="Y315" i="5" s="1"/>
  <c r="H20" i="10"/>
  <c r="AA315" i="5" s="1"/>
  <c r="H21" i="10"/>
  <c r="AC315" i="5" s="1"/>
  <c r="H22" i="10"/>
  <c r="AE315" i="5" s="1"/>
  <c r="H23" i="10"/>
  <c r="AG315" i="5" s="1"/>
  <c r="H24" i="10"/>
  <c r="AI315" i="5" s="1"/>
  <c r="H25" i="10"/>
  <c r="AK315" i="5" s="1"/>
  <c r="H26" i="10"/>
  <c r="AM315" i="5" s="1"/>
  <c r="H27" i="10"/>
  <c r="AO315" i="5" s="1"/>
  <c r="H8" i="10"/>
  <c r="C315" i="5" s="1"/>
  <c r="Q7" i="5"/>
  <c r="AG7" i="5"/>
  <c r="AU7" i="5"/>
  <c r="BC7" i="5"/>
  <c r="G3" i="5"/>
  <c r="N3" i="5"/>
  <c r="R3" i="5"/>
  <c r="G4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N4" i="5"/>
  <c r="G5" i="5"/>
  <c r="N5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H7" i="5"/>
  <c r="AI7" i="5"/>
  <c r="AJ7" i="5"/>
  <c r="AK7" i="5"/>
  <c r="AL7" i="5"/>
  <c r="AM7" i="5"/>
  <c r="AN7" i="5"/>
  <c r="AO7" i="5"/>
  <c r="AP7" i="5"/>
  <c r="AR7" i="5"/>
  <c r="AS7" i="5"/>
  <c r="AT7" i="5"/>
  <c r="AV7" i="5"/>
  <c r="AW7" i="5"/>
  <c r="AX7" i="5"/>
  <c r="AY7" i="5"/>
  <c r="AZ7" i="5"/>
  <c r="BA7" i="5"/>
  <c r="BB7" i="5"/>
  <c r="BD7" i="5"/>
  <c r="BE7" i="5"/>
  <c r="BF7" i="5"/>
  <c r="BG7" i="5"/>
  <c r="BH7" i="5"/>
  <c r="BI7" i="5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30" i="10"/>
  <c r="F3" i="4" l="1"/>
  <c r="H3" i="4" s="1"/>
  <c r="F10" i="2"/>
  <c r="D30" i="1" l="1"/>
  <c r="D112" i="1" s="1"/>
  <c r="D194" i="1" s="1"/>
  <c r="D276" i="1" s="1"/>
  <c r="D358" i="1" s="1"/>
  <c r="D440" i="1" s="1"/>
  <c r="D522" i="1" s="1"/>
  <c r="D604" i="1" s="1"/>
  <c r="D686" i="1" s="1"/>
  <c r="D768" i="1" s="1"/>
  <c r="D850" i="1" s="1"/>
  <c r="D932" i="1" s="1"/>
  <c r="D1014" i="1" s="1"/>
  <c r="D1096" i="1" s="1"/>
  <c r="D1178" i="1" s="1"/>
  <c r="D1260" i="1" s="1"/>
  <c r="D1342" i="1" s="1"/>
  <c r="D1424" i="1" s="1"/>
  <c r="D1506" i="1" s="1"/>
  <c r="D1588" i="1" s="1"/>
  <c r="D30" i="6"/>
  <c r="D60" i="6" s="1"/>
  <c r="D90" i="6" s="1"/>
  <c r="D120" i="6" s="1"/>
  <c r="D150" i="6" s="1"/>
  <c r="D180" i="6" s="1"/>
  <c r="D210" i="6" s="1"/>
  <c r="D240" i="6" s="1"/>
  <c r="D270" i="6" s="1"/>
  <c r="D300" i="6" s="1"/>
  <c r="D330" i="6" s="1"/>
  <c r="D360" i="6" s="1"/>
  <c r="D390" i="6" s="1"/>
  <c r="D420" i="6" s="1"/>
  <c r="D450" i="6" s="1"/>
  <c r="D480" i="6" s="1"/>
  <c r="D510" i="6" s="1"/>
  <c r="D540" i="6" s="1"/>
  <c r="D570" i="6" s="1"/>
  <c r="D600" i="6" s="1"/>
  <c r="F4" i="4"/>
  <c r="F5" i="4" l="1"/>
  <c r="I3" i="4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G28" i="1" s="1"/>
  <c r="Q17" i="1"/>
  <c r="Q16" i="1"/>
  <c r="Q22" i="1"/>
  <c r="Q21" i="1"/>
  <c r="Q15" i="1"/>
  <c r="Q12" i="1"/>
  <c r="Q10" i="1"/>
  <c r="Q7" i="1"/>
  <c r="Q9" i="1"/>
  <c r="Q6" i="1"/>
  <c r="Q19" i="1"/>
  <c r="Q23" i="1"/>
  <c r="Q14" i="1"/>
  <c r="Q11" i="1"/>
  <c r="Q13" i="1"/>
  <c r="Q18" i="1"/>
  <c r="Q8" i="1"/>
  <c r="Q20" i="1"/>
  <c r="Q24" i="1"/>
  <c r="E30" i="6" l="1"/>
  <c r="E60" i="6" s="1"/>
  <c r="E90" i="6" s="1"/>
  <c r="E120" i="6" s="1"/>
  <c r="E150" i="6" s="1"/>
  <c r="E180" i="6" s="1"/>
  <c r="E210" i="6" s="1"/>
  <c r="E240" i="6" s="1"/>
  <c r="E270" i="6" s="1"/>
  <c r="E300" i="6" s="1"/>
  <c r="E330" i="6" s="1"/>
  <c r="E360" i="6" s="1"/>
  <c r="E390" i="6" s="1"/>
  <c r="E420" i="6" s="1"/>
  <c r="E450" i="6" s="1"/>
  <c r="E480" i="6" s="1"/>
  <c r="E510" i="6" s="1"/>
  <c r="E540" i="6" s="1"/>
  <c r="E570" i="6" s="1"/>
  <c r="E600" i="6" s="1"/>
  <c r="E30" i="1"/>
  <c r="E112" i="1" s="1"/>
  <c r="E194" i="1" s="1"/>
  <c r="E276" i="1" s="1"/>
  <c r="E358" i="1" s="1"/>
  <c r="E440" i="1" s="1"/>
  <c r="E522" i="1" s="1"/>
  <c r="E604" i="1" s="1"/>
  <c r="E686" i="1" s="1"/>
  <c r="E768" i="1" s="1"/>
  <c r="E850" i="1" s="1"/>
  <c r="E932" i="1" s="1"/>
  <c r="E1014" i="1" s="1"/>
  <c r="E1096" i="1" s="1"/>
  <c r="E1178" i="1" s="1"/>
  <c r="E1260" i="1" s="1"/>
  <c r="E1342" i="1" s="1"/>
  <c r="E1424" i="1" s="1"/>
  <c r="E1506" i="1" s="1"/>
  <c r="E1588" i="1" s="1"/>
  <c r="F6" i="4"/>
  <c r="J3" i="4"/>
  <c r="D27" i="10"/>
  <c r="B27" i="10"/>
  <c r="D26" i="10"/>
  <c r="B26" i="10"/>
  <c r="D25" i="10"/>
  <c r="B25" i="10"/>
  <c r="D24" i="10"/>
  <c r="B24" i="10"/>
  <c r="D23" i="10"/>
  <c r="B23" i="10"/>
  <c r="D22" i="10"/>
  <c r="B22" i="10"/>
  <c r="D21" i="10"/>
  <c r="B21" i="10"/>
  <c r="D20" i="10"/>
  <c r="B20" i="10"/>
  <c r="D19" i="10"/>
  <c r="B19" i="10"/>
  <c r="D18" i="10"/>
  <c r="B18" i="10"/>
  <c r="D17" i="10"/>
  <c r="B17" i="10"/>
  <c r="D16" i="10"/>
  <c r="B16" i="10"/>
  <c r="D15" i="10"/>
  <c r="B15" i="10"/>
  <c r="D14" i="10"/>
  <c r="B14" i="10"/>
  <c r="D13" i="10"/>
  <c r="B13" i="10"/>
  <c r="D12" i="10"/>
  <c r="B12" i="10"/>
  <c r="D11" i="10"/>
  <c r="B11" i="10"/>
  <c r="D10" i="10"/>
  <c r="B10" i="10"/>
  <c r="D9" i="10"/>
  <c r="B9" i="10"/>
  <c r="D8" i="10"/>
  <c r="P21" i="1"/>
  <c r="P20" i="1"/>
  <c r="P18" i="1"/>
  <c r="P24" i="1"/>
  <c r="P10" i="1"/>
  <c r="P9" i="1"/>
  <c r="P22" i="1"/>
  <c r="P6" i="1"/>
  <c r="P15" i="1"/>
  <c r="P13" i="1"/>
  <c r="P8" i="1"/>
  <c r="P23" i="1"/>
  <c r="P11" i="1"/>
  <c r="P14" i="1"/>
  <c r="P19" i="1"/>
  <c r="P17" i="1"/>
  <c r="P7" i="1"/>
  <c r="P12" i="1"/>
  <c r="P16" i="1"/>
  <c r="F30" i="6" l="1"/>
  <c r="F60" i="6" s="1"/>
  <c r="F90" i="6" s="1"/>
  <c r="F120" i="6" s="1"/>
  <c r="F150" i="6" s="1"/>
  <c r="F180" i="6" s="1"/>
  <c r="F210" i="6" s="1"/>
  <c r="F240" i="6" s="1"/>
  <c r="F270" i="6" s="1"/>
  <c r="F300" i="6" s="1"/>
  <c r="F330" i="6" s="1"/>
  <c r="F360" i="6" s="1"/>
  <c r="F390" i="6" s="1"/>
  <c r="F420" i="6" s="1"/>
  <c r="F450" i="6" s="1"/>
  <c r="F480" i="6" s="1"/>
  <c r="F510" i="6" s="1"/>
  <c r="F540" i="6" s="1"/>
  <c r="F570" i="6" s="1"/>
  <c r="F600" i="6" s="1"/>
  <c r="F30" i="1"/>
  <c r="F112" i="1" s="1"/>
  <c r="F194" i="1" s="1"/>
  <c r="F276" i="1" s="1"/>
  <c r="F358" i="1" s="1"/>
  <c r="F440" i="1" s="1"/>
  <c r="F522" i="1" s="1"/>
  <c r="F604" i="1" s="1"/>
  <c r="F686" i="1" s="1"/>
  <c r="F768" i="1" s="1"/>
  <c r="F850" i="1" s="1"/>
  <c r="F932" i="1" s="1"/>
  <c r="F1014" i="1" s="1"/>
  <c r="F1096" i="1" s="1"/>
  <c r="F1178" i="1" s="1"/>
  <c r="F1260" i="1" s="1"/>
  <c r="F1342" i="1" s="1"/>
  <c r="F1424" i="1" s="1"/>
  <c r="F1506" i="1" s="1"/>
  <c r="F1588" i="1" s="1"/>
  <c r="F7" i="4"/>
  <c r="K3" i="4"/>
  <c r="O15" i="1"/>
  <c r="O24" i="1"/>
  <c r="O16" i="1"/>
  <c r="O20" i="1"/>
  <c r="O19" i="1"/>
  <c r="O12" i="1"/>
  <c r="O22" i="1"/>
  <c r="O9" i="1"/>
  <c r="O7" i="1"/>
  <c r="O18" i="1"/>
  <c r="O14" i="1"/>
  <c r="O21" i="1"/>
  <c r="O23" i="1"/>
  <c r="O17" i="1"/>
  <c r="O6" i="1"/>
  <c r="O8" i="1"/>
  <c r="O13" i="1"/>
  <c r="O10" i="1"/>
  <c r="O11" i="1"/>
  <c r="G30" i="6" l="1"/>
  <c r="G60" i="6" s="1"/>
  <c r="G90" i="6" s="1"/>
  <c r="G120" i="6" s="1"/>
  <c r="G150" i="6" s="1"/>
  <c r="G180" i="6" s="1"/>
  <c r="G210" i="6" s="1"/>
  <c r="G240" i="6" s="1"/>
  <c r="G270" i="6" s="1"/>
  <c r="G300" i="6" s="1"/>
  <c r="G330" i="6" s="1"/>
  <c r="G360" i="6" s="1"/>
  <c r="G390" i="6" s="1"/>
  <c r="G420" i="6" s="1"/>
  <c r="G450" i="6" s="1"/>
  <c r="G480" i="6" s="1"/>
  <c r="G510" i="6" s="1"/>
  <c r="G540" i="6" s="1"/>
  <c r="G570" i="6" s="1"/>
  <c r="G600" i="6" s="1"/>
  <c r="G30" i="1"/>
  <c r="G112" i="1" s="1"/>
  <c r="G194" i="1" s="1"/>
  <c r="G276" i="1" s="1"/>
  <c r="G358" i="1" s="1"/>
  <c r="G440" i="1" s="1"/>
  <c r="G522" i="1" s="1"/>
  <c r="G604" i="1" s="1"/>
  <c r="G686" i="1" s="1"/>
  <c r="G768" i="1" s="1"/>
  <c r="G850" i="1" s="1"/>
  <c r="G932" i="1" s="1"/>
  <c r="G1014" i="1" s="1"/>
  <c r="G1096" i="1" s="1"/>
  <c r="G1178" i="1" s="1"/>
  <c r="G1260" i="1" s="1"/>
  <c r="G1342" i="1" s="1"/>
  <c r="G1424" i="1" s="1"/>
  <c r="G1506" i="1" s="1"/>
  <c r="G1588" i="1" s="1"/>
  <c r="F8" i="4"/>
  <c r="L3" i="4"/>
  <c r="K12" i="2"/>
  <c r="N14" i="1"/>
  <c r="N18" i="1"/>
  <c r="N6" i="1"/>
  <c r="N7" i="1"/>
  <c r="N20" i="1"/>
  <c r="N10" i="1"/>
  <c r="N9" i="1"/>
  <c r="N22" i="1"/>
  <c r="N23" i="1"/>
  <c r="N15" i="1"/>
  <c r="N16" i="1"/>
  <c r="N21" i="1"/>
  <c r="N13" i="1"/>
  <c r="N8" i="1"/>
  <c r="N12" i="1"/>
  <c r="N19" i="1"/>
  <c r="N17" i="1"/>
  <c r="N24" i="1"/>
  <c r="N11" i="1"/>
  <c r="H30" i="1" l="1"/>
  <c r="H112" i="1" s="1"/>
  <c r="H194" i="1" s="1"/>
  <c r="H276" i="1" s="1"/>
  <c r="H358" i="1" s="1"/>
  <c r="H440" i="1" s="1"/>
  <c r="H522" i="1" s="1"/>
  <c r="H604" i="1" s="1"/>
  <c r="H686" i="1" s="1"/>
  <c r="H768" i="1" s="1"/>
  <c r="H850" i="1" s="1"/>
  <c r="H932" i="1" s="1"/>
  <c r="H1014" i="1" s="1"/>
  <c r="H1096" i="1" s="1"/>
  <c r="H1178" i="1" s="1"/>
  <c r="H1260" i="1" s="1"/>
  <c r="H1342" i="1" s="1"/>
  <c r="H1424" i="1" s="1"/>
  <c r="H1506" i="1" s="1"/>
  <c r="H1588" i="1" s="1"/>
  <c r="H30" i="6"/>
  <c r="H60" i="6" s="1"/>
  <c r="H90" i="6" s="1"/>
  <c r="H120" i="6" s="1"/>
  <c r="H150" i="6" s="1"/>
  <c r="H180" i="6" s="1"/>
  <c r="H210" i="6" s="1"/>
  <c r="H240" i="6" s="1"/>
  <c r="H270" i="6" s="1"/>
  <c r="H300" i="6" s="1"/>
  <c r="H330" i="6" s="1"/>
  <c r="H360" i="6" s="1"/>
  <c r="H390" i="6" s="1"/>
  <c r="H420" i="6" s="1"/>
  <c r="H450" i="6" s="1"/>
  <c r="H480" i="6" s="1"/>
  <c r="H510" i="6" s="1"/>
  <c r="H540" i="6" s="1"/>
  <c r="H570" i="6" s="1"/>
  <c r="H600" i="6" s="1"/>
  <c r="F9" i="4"/>
  <c r="M3" i="4"/>
  <c r="C6" i="6"/>
  <c r="AS8" i="5" s="1"/>
  <c r="C7" i="6"/>
  <c r="AT8" i="5" s="1"/>
  <c r="C8" i="6"/>
  <c r="AU8" i="5" s="1"/>
  <c r="C9" i="6"/>
  <c r="AV8" i="5" s="1"/>
  <c r="C10" i="6"/>
  <c r="AW8" i="5" s="1"/>
  <c r="C11" i="6"/>
  <c r="AX8" i="5" s="1"/>
  <c r="C12" i="6"/>
  <c r="AY8" i="5" s="1"/>
  <c r="C13" i="6"/>
  <c r="AZ8" i="5" s="1"/>
  <c r="C14" i="6"/>
  <c r="BA8" i="5" s="1"/>
  <c r="C15" i="6"/>
  <c r="BB8" i="5" s="1"/>
  <c r="C16" i="6"/>
  <c r="BC8" i="5" s="1"/>
  <c r="C17" i="6"/>
  <c r="BD8" i="5" s="1"/>
  <c r="C18" i="6"/>
  <c r="BE8" i="5" s="1"/>
  <c r="C19" i="6"/>
  <c r="BF8" i="5" s="1"/>
  <c r="C20" i="6"/>
  <c r="BG8" i="5" s="1"/>
  <c r="C21" i="6"/>
  <c r="BH8" i="5" s="1"/>
  <c r="C22" i="6"/>
  <c r="BI8" i="5" s="1"/>
  <c r="C23" i="6"/>
  <c r="BJ8" i="5" s="1"/>
  <c r="C24" i="6"/>
  <c r="BK8" i="5" s="1"/>
  <c r="F24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5" i="6"/>
  <c r="G28" i="6" s="1"/>
  <c r="AR9" i="5" s="1"/>
  <c r="F5" i="6"/>
  <c r="F28" i="6" s="1"/>
  <c r="C5" i="6"/>
  <c r="AR8" i="5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D10" i="5" s="1"/>
  <c r="C9" i="5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38" i="2"/>
  <c r="K37" i="2"/>
  <c r="Q7" i="6"/>
  <c r="M7" i="1"/>
  <c r="M24" i="1"/>
  <c r="Q11" i="6"/>
  <c r="Q16" i="6"/>
  <c r="M6" i="1"/>
  <c r="M16" i="1"/>
  <c r="Q21" i="6"/>
  <c r="Q19" i="6"/>
  <c r="M9" i="1"/>
  <c r="Q20" i="6"/>
  <c r="M11" i="1"/>
  <c r="M22" i="1"/>
  <c r="Q17" i="6"/>
  <c r="M15" i="1"/>
  <c r="Q6" i="6"/>
  <c r="Q14" i="6"/>
  <c r="M20" i="1"/>
  <c r="Q9" i="6"/>
  <c r="Q18" i="6"/>
  <c r="M10" i="1"/>
  <c r="Q24" i="6"/>
  <c r="M8" i="1"/>
  <c r="M17" i="1"/>
  <c r="Q13" i="6"/>
  <c r="M13" i="1"/>
  <c r="Q22" i="6"/>
  <c r="M21" i="1"/>
  <c r="M23" i="1"/>
  <c r="Q10" i="6"/>
  <c r="Q23" i="6"/>
  <c r="M12" i="1"/>
  <c r="M19" i="1"/>
  <c r="Q12" i="6"/>
  <c r="M14" i="1"/>
  <c r="M18" i="1"/>
  <c r="Q15" i="6"/>
  <c r="Q8" i="6"/>
  <c r="I30" i="1" l="1"/>
  <c r="I112" i="1" s="1"/>
  <c r="I194" i="1" s="1"/>
  <c r="I276" i="1" s="1"/>
  <c r="I358" i="1" s="1"/>
  <c r="I440" i="1" s="1"/>
  <c r="I522" i="1" s="1"/>
  <c r="I604" i="1" s="1"/>
  <c r="I686" i="1" s="1"/>
  <c r="I768" i="1" s="1"/>
  <c r="I850" i="1" s="1"/>
  <c r="I932" i="1" s="1"/>
  <c r="I1014" i="1" s="1"/>
  <c r="I1096" i="1" s="1"/>
  <c r="I1178" i="1" s="1"/>
  <c r="I1260" i="1" s="1"/>
  <c r="I1342" i="1" s="1"/>
  <c r="I1424" i="1" s="1"/>
  <c r="I1506" i="1" s="1"/>
  <c r="I1588" i="1" s="1"/>
  <c r="I30" i="6"/>
  <c r="I60" i="6" s="1"/>
  <c r="I90" i="6" s="1"/>
  <c r="I120" i="6" s="1"/>
  <c r="I150" i="6" s="1"/>
  <c r="I180" i="6" s="1"/>
  <c r="I210" i="6" s="1"/>
  <c r="I240" i="6" s="1"/>
  <c r="I270" i="6" s="1"/>
  <c r="I300" i="6" s="1"/>
  <c r="I330" i="6" s="1"/>
  <c r="I360" i="6" s="1"/>
  <c r="I390" i="6" s="1"/>
  <c r="I420" i="6" s="1"/>
  <c r="I450" i="6" s="1"/>
  <c r="I480" i="6" s="1"/>
  <c r="I510" i="6" s="1"/>
  <c r="I540" i="6" s="1"/>
  <c r="I570" i="6" s="1"/>
  <c r="I600" i="6" s="1"/>
  <c r="F10" i="4"/>
  <c r="N3" i="4"/>
  <c r="W15" i="1"/>
  <c r="U15" i="1" s="1"/>
  <c r="W23" i="1"/>
  <c r="U23" i="1" s="1"/>
  <c r="W11" i="1"/>
  <c r="U11" i="1" s="1"/>
  <c r="W19" i="1"/>
  <c r="U19" i="1" s="1"/>
  <c r="W7" i="1"/>
  <c r="U7" i="1" s="1"/>
  <c r="W14" i="1"/>
  <c r="U14" i="1" s="1"/>
  <c r="W18" i="1"/>
  <c r="U18" i="1" s="1"/>
  <c r="W12" i="1"/>
  <c r="U12" i="1" s="1"/>
  <c r="W6" i="1"/>
  <c r="U6" i="1" s="1"/>
  <c r="W8" i="1"/>
  <c r="U8" i="1" s="1"/>
  <c r="W16" i="1"/>
  <c r="U16" i="1" s="1"/>
  <c r="W20" i="1"/>
  <c r="U20" i="1" s="1"/>
  <c r="W5" i="1"/>
  <c r="U5" i="1" s="1"/>
  <c r="W22" i="1"/>
  <c r="U22" i="1" s="1"/>
  <c r="W17" i="1"/>
  <c r="U17" i="1" s="1"/>
  <c r="W21" i="6"/>
  <c r="U21" i="6" s="1"/>
  <c r="W13" i="6"/>
  <c r="U13" i="6" s="1"/>
  <c r="W20" i="6"/>
  <c r="U20" i="6" s="1"/>
  <c r="W12" i="6"/>
  <c r="U12" i="6" s="1"/>
  <c r="W19" i="6"/>
  <c r="U19" i="6" s="1"/>
  <c r="W11" i="6"/>
  <c r="U11" i="6" s="1"/>
  <c r="W18" i="6"/>
  <c r="U18" i="6" s="1"/>
  <c r="W10" i="6"/>
  <c r="U10" i="6" s="1"/>
  <c r="W5" i="6"/>
  <c r="U5" i="6" s="1"/>
  <c r="W17" i="6"/>
  <c r="U17" i="6" s="1"/>
  <c r="W9" i="6"/>
  <c r="U9" i="6" s="1"/>
  <c r="W24" i="6"/>
  <c r="U24" i="6" s="1"/>
  <c r="W16" i="6"/>
  <c r="U16" i="6" s="1"/>
  <c r="W8" i="6"/>
  <c r="U8" i="6" s="1"/>
  <c r="W23" i="6"/>
  <c r="U23" i="6" s="1"/>
  <c r="W15" i="6"/>
  <c r="U15" i="6" s="1"/>
  <c r="W22" i="6"/>
  <c r="U22" i="6" s="1"/>
  <c r="W14" i="6"/>
  <c r="U14" i="6" s="1"/>
  <c r="W6" i="6"/>
  <c r="U6" i="6" s="1"/>
  <c r="W7" i="6"/>
  <c r="U7" i="6" s="1"/>
  <c r="W24" i="1"/>
  <c r="U24" i="1" s="1"/>
  <c r="W9" i="1"/>
  <c r="U9" i="1" s="1"/>
  <c r="W13" i="1"/>
  <c r="U13" i="1" s="1"/>
  <c r="W21" i="1"/>
  <c r="U21" i="1" s="1"/>
  <c r="L42" i="2"/>
  <c r="L46" i="2"/>
  <c r="L43" i="2"/>
  <c r="L49" i="2"/>
  <c r="L41" i="2"/>
  <c r="L55" i="2"/>
  <c r="L47" i="2"/>
  <c r="W10" i="1"/>
  <c r="U10" i="1" s="1"/>
  <c r="L56" i="2"/>
  <c r="L48" i="2"/>
  <c r="L45" i="2"/>
  <c r="L52" i="2"/>
  <c r="L44" i="2"/>
  <c r="L51" i="2"/>
  <c r="L38" i="2"/>
  <c r="L50" i="2"/>
  <c r="L53" i="2"/>
  <c r="L54" i="2"/>
  <c r="L39" i="2"/>
  <c r="L40" i="2"/>
  <c r="M11" i="2"/>
  <c r="K11" i="2" s="1"/>
  <c r="L12" i="2"/>
  <c r="L11" i="2"/>
  <c r="J16" i="2"/>
  <c r="J18" i="2"/>
  <c r="J20" i="2"/>
  <c r="J21" i="2"/>
  <c r="J22" i="2"/>
  <c r="J23" i="2"/>
  <c r="J25" i="2"/>
  <c r="J26" i="2"/>
  <c r="J27" i="2"/>
  <c r="J28" i="2"/>
  <c r="J30" i="2"/>
  <c r="J31" i="2"/>
  <c r="J33" i="2"/>
  <c r="J15" i="2"/>
  <c r="K34" i="2"/>
  <c r="J27" i="10" s="1"/>
  <c r="K33" i="2"/>
  <c r="J26" i="10" s="1"/>
  <c r="K32" i="2"/>
  <c r="J25" i="10" s="1"/>
  <c r="K31" i="2"/>
  <c r="J24" i="10" s="1"/>
  <c r="K30" i="2"/>
  <c r="J23" i="10" s="1"/>
  <c r="K29" i="2"/>
  <c r="J22" i="10" s="1"/>
  <c r="K28" i="2"/>
  <c r="J21" i="10" s="1"/>
  <c r="K27" i="2"/>
  <c r="J20" i="10" s="1"/>
  <c r="K26" i="2"/>
  <c r="J19" i="10" s="1"/>
  <c r="K25" i="2"/>
  <c r="J18" i="10" s="1"/>
  <c r="K24" i="2"/>
  <c r="J17" i="10" s="1"/>
  <c r="K23" i="2"/>
  <c r="J16" i="10" s="1"/>
  <c r="K22" i="2"/>
  <c r="J15" i="10" s="1"/>
  <c r="K21" i="2"/>
  <c r="J14" i="10" s="1"/>
  <c r="K20" i="2"/>
  <c r="J13" i="10" s="1"/>
  <c r="K19" i="2"/>
  <c r="J12" i="10" s="1"/>
  <c r="K18" i="2"/>
  <c r="J11" i="10" s="1"/>
  <c r="K17" i="2"/>
  <c r="J10" i="10" s="1"/>
  <c r="K16" i="2"/>
  <c r="J9" i="10" s="1"/>
  <c r="K15" i="2"/>
  <c r="J8" i="10" s="1"/>
  <c r="L15" i="1"/>
  <c r="P6" i="6"/>
  <c r="L24" i="1"/>
  <c r="P10" i="6"/>
  <c r="L11" i="1"/>
  <c r="L9" i="1"/>
  <c r="L18" i="1"/>
  <c r="P17" i="6"/>
  <c r="P20" i="6"/>
  <c r="P7" i="6"/>
  <c r="P23" i="6"/>
  <c r="P21" i="6"/>
  <c r="P24" i="6"/>
  <c r="L16" i="1"/>
  <c r="P11" i="6"/>
  <c r="L17" i="1"/>
  <c r="L12" i="1"/>
  <c r="P18" i="6"/>
  <c r="L6" i="1"/>
  <c r="L19" i="1"/>
  <c r="P12" i="6"/>
  <c r="P15" i="6"/>
  <c r="P13" i="6"/>
  <c r="L20" i="1"/>
  <c r="L13" i="1"/>
  <c r="L14" i="1"/>
  <c r="P16" i="6"/>
  <c r="L21" i="1"/>
  <c r="L7" i="1"/>
  <c r="P8" i="6"/>
  <c r="P19" i="6"/>
  <c r="L10" i="1"/>
  <c r="L8" i="1"/>
  <c r="L23" i="1"/>
  <c r="P22" i="6"/>
  <c r="L22" i="1"/>
  <c r="P9" i="6"/>
  <c r="P14" i="6"/>
  <c r="J30" i="6" l="1"/>
  <c r="J60" i="6" s="1"/>
  <c r="J90" i="6" s="1"/>
  <c r="J120" i="6" s="1"/>
  <c r="J150" i="6" s="1"/>
  <c r="J180" i="6" s="1"/>
  <c r="J210" i="6" s="1"/>
  <c r="J240" i="6" s="1"/>
  <c r="J270" i="6" s="1"/>
  <c r="J300" i="6" s="1"/>
  <c r="J330" i="6" s="1"/>
  <c r="J360" i="6" s="1"/>
  <c r="J390" i="6" s="1"/>
  <c r="J420" i="6" s="1"/>
  <c r="J450" i="6" s="1"/>
  <c r="J480" i="6" s="1"/>
  <c r="J510" i="6" s="1"/>
  <c r="J540" i="6" s="1"/>
  <c r="J570" i="6" s="1"/>
  <c r="J600" i="6" s="1"/>
  <c r="J30" i="1"/>
  <c r="J112" i="1" s="1"/>
  <c r="J194" i="1" s="1"/>
  <c r="J276" i="1" s="1"/>
  <c r="J358" i="1" s="1"/>
  <c r="J440" i="1" s="1"/>
  <c r="J522" i="1" s="1"/>
  <c r="J604" i="1" s="1"/>
  <c r="J686" i="1" s="1"/>
  <c r="J768" i="1" s="1"/>
  <c r="J850" i="1" s="1"/>
  <c r="J932" i="1" s="1"/>
  <c r="J1014" i="1" s="1"/>
  <c r="J1096" i="1" s="1"/>
  <c r="J1178" i="1" s="1"/>
  <c r="J1260" i="1" s="1"/>
  <c r="J1342" i="1" s="1"/>
  <c r="J1424" i="1" s="1"/>
  <c r="J1506" i="1" s="1"/>
  <c r="J1588" i="1" s="1"/>
  <c r="F11" i="4"/>
  <c r="O3" i="4"/>
  <c r="J29" i="2"/>
  <c r="L28" i="2"/>
  <c r="L26" i="2"/>
  <c r="L33" i="2"/>
  <c r="J32" i="2"/>
  <c r="J24" i="2"/>
  <c r="L25" i="2"/>
  <c r="L32" i="2"/>
  <c r="L16" i="2"/>
  <c r="L24" i="2"/>
  <c r="F12" i="2"/>
  <c r="J34" i="2"/>
  <c r="L17" i="2"/>
  <c r="L20" i="2"/>
  <c r="L19" i="2"/>
  <c r="F11" i="2"/>
  <c r="L31" i="2"/>
  <c r="L34" i="2"/>
  <c r="L27" i="2"/>
  <c r="L23" i="2"/>
  <c r="L29" i="2"/>
  <c r="L21" i="2"/>
  <c r="L18" i="2"/>
  <c r="J19" i="2"/>
  <c r="L22" i="2"/>
  <c r="L30" i="2"/>
  <c r="J17" i="2"/>
  <c r="K12" i="1"/>
  <c r="K13" i="1"/>
  <c r="O24" i="6"/>
  <c r="K23" i="1"/>
  <c r="O22" i="6"/>
  <c r="O13" i="6"/>
  <c r="O8" i="6"/>
  <c r="K19" i="1"/>
  <c r="K16" i="1"/>
  <c r="K24" i="1"/>
  <c r="O10" i="6"/>
  <c r="K14" i="1"/>
  <c r="O15" i="6"/>
  <c r="O12" i="6"/>
  <c r="K11" i="1"/>
  <c r="O17" i="6"/>
  <c r="K8" i="1"/>
  <c r="O9" i="6"/>
  <c r="K7" i="1"/>
  <c r="O11" i="6"/>
  <c r="O18" i="6"/>
  <c r="K6" i="1"/>
  <c r="K18" i="1"/>
  <c r="O14" i="6"/>
  <c r="K17" i="1"/>
  <c r="O20" i="6"/>
  <c r="K21" i="1"/>
  <c r="K15" i="1"/>
  <c r="O6" i="6"/>
  <c r="K10" i="1"/>
  <c r="O19" i="6"/>
  <c r="K22" i="1"/>
  <c r="O7" i="6"/>
  <c r="K20" i="1"/>
  <c r="O21" i="6"/>
  <c r="K9" i="1"/>
  <c r="O23" i="6"/>
  <c r="O16" i="6"/>
  <c r="K30" i="6" l="1"/>
  <c r="K60" i="6" s="1"/>
  <c r="K90" i="6" s="1"/>
  <c r="K120" i="6" s="1"/>
  <c r="K150" i="6" s="1"/>
  <c r="K180" i="6" s="1"/>
  <c r="K210" i="6" s="1"/>
  <c r="K240" i="6" s="1"/>
  <c r="K270" i="6" s="1"/>
  <c r="K300" i="6" s="1"/>
  <c r="K330" i="6" s="1"/>
  <c r="K360" i="6" s="1"/>
  <c r="K390" i="6" s="1"/>
  <c r="K420" i="6" s="1"/>
  <c r="K450" i="6" s="1"/>
  <c r="K480" i="6" s="1"/>
  <c r="K510" i="6" s="1"/>
  <c r="K540" i="6" s="1"/>
  <c r="K570" i="6" s="1"/>
  <c r="K600" i="6" s="1"/>
  <c r="K30" i="1"/>
  <c r="K112" i="1" s="1"/>
  <c r="K194" i="1" s="1"/>
  <c r="K276" i="1" s="1"/>
  <c r="K358" i="1" s="1"/>
  <c r="K440" i="1" s="1"/>
  <c r="K522" i="1" s="1"/>
  <c r="K604" i="1" s="1"/>
  <c r="K686" i="1" s="1"/>
  <c r="K768" i="1" s="1"/>
  <c r="K850" i="1" s="1"/>
  <c r="K932" i="1" s="1"/>
  <c r="K1014" i="1" s="1"/>
  <c r="K1096" i="1" s="1"/>
  <c r="K1178" i="1" s="1"/>
  <c r="K1260" i="1" s="1"/>
  <c r="K1342" i="1" s="1"/>
  <c r="K1424" i="1" s="1"/>
  <c r="K1506" i="1" s="1"/>
  <c r="K1588" i="1" s="1"/>
  <c r="F12" i="4"/>
  <c r="P3" i="4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B601" i="6"/>
  <c r="B602" i="6" s="1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B571" i="6"/>
  <c r="B572" i="6" s="1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B541" i="6"/>
  <c r="B542" i="6" s="1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B511" i="6"/>
  <c r="B512" i="6" s="1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B481" i="6"/>
  <c r="B482" i="6" s="1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B451" i="6"/>
  <c r="B452" i="6" s="1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B421" i="6"/>
  <c r="B422" i="6" s="1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B391" i="6"/>
  <c r="B392" i="6" s="1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B361" i="6"/>
  <c r="B362" i="6" s="1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B331" i="6"/>
  <c r="B332" i="6" s="1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B301" i="6"/>
  <c r="B302" i="6" s="1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B271" i="6"/>
  <c r="B272" i="6" s="1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B241" i="6"/>
  <c r="B242" i="6" s="1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B211" i="6"/>
  <c r="B212" i="6" s="1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B181" i="6"/>
  <c r="B182" i="6" s="1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B151" i="6"/>
  <c r="B152" i="6" s="1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B121" i="6"/>
  <c r="B122" i="6" s="1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B91" i="6"/>
  <c r="B92" i="6" s="1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B61" i="6"/>
  <c r="B62" i="6" s="1"/>
  <c r="U62" i="6" s="1"/>
  <c r="B58" i="6"/>
  <c r="B88" i="6" s="1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B31" i="6"/>
  <c r="B32" i="6" s="1"/>
  <c r="B33" i="6" s="1"/>
  <c r="U33" i="6" s="1"/>
  <c r="C28" i="6"/>
  <c r="AH25" i="6"/>
  <c r="S6" i="6"/>
  <c r="S7" i="6" s="1"/>
  <c r="BK7" i="5"/>
  <c r="BJ7" i="5"/>
  <c r="J21" i="1"/>
  <c r="N15" i="6"/>
  <c r="N12" i="6"/>
  <c r="N13" i="6"/>
  <c r="J9" i="1"/>
  <c r="J19" i="1"/>
  <c r="N23" i="6"/>
  <c r="N21" i="6"/>
  <c r="J23" i="1"/>
  <c r="N20" i="6"/>
  <c r="N9" i="6"/>
  <c r="J16" i="1"/>
  <c r="J6" i="1"/>
  <c r="N14" i="6"/>
  <c r="J11" i="1"/>
  <c r="J7" i="1"/>
  <c r="J14" i="1"/>
  <c r="J17" i="1"/>
  <c r="N11" i="6"/>
  <c r="N10" i="6"/>
  <c r="J18" i="1"/>
  <c r="J22" i="1"/>
  <c r="N16" i="6"/>
  <c r="J15" i="1"/>
  <c r="Q5" i="6"/>
  <c r="J12" i="1"/>
  <c r="N6" i="6"/>
  <c r="N17" i="6"/>
  <c r="N8" i="6"/>
  <c r="J8" i="1"/>
  <c r="N24" i="6"/>
  <c r="J10" i="1"/>
  <c r="N7" i="6"/>
  <c r="J20" i="1"/>
  <c r="N18" i="6"/>
  <c r="N22" i="6"/>
  <c r="J13" i="1"/>
  <c r="N19" i="6"/>
  <c r="J24" i="1"/>
  <c r="L30" i="6" l="1"/>
  <c r="L60" i="6" s="1"/>
  <c r="L90" i="6" s="1"/>
  <c r="L120" i="6" s="1"/>
  <c r="L150" i="6" s="1"/>
  <c r="L180" i="6" s="1"/>
  <c r="L210" i="6" s="1"/>
  <c r="L240" i="6" s="1"/>
  <c r="L270" i="6" s="1"/>
  <c r="L300" i="6" s="1"/>
  <c r="L330" i="6" s="1"/>
  <c r="L360" i="6" s="1"/>
  <c r="L390" i="6" s="1"/>
  <c r="L420" i="6" s="1"/>
  <c r="L450" i="6" s="1"/>
  <c r="L480" i="6" s="1"/>
  <c r="L510" i="6" s="1"/>
  <c r="L540" i="6" s="1"/>
  <c r="L570" i="6" s="1"/>
  <c r="L600" i="6" s="1"/>
  <c r="L30" i="1"/>
  <c r="L112" i="1" s="1"/>
  <c r="L194" i="1" s="1"/>
  <c r="L276" i="1" s="1"/>
  <c r="L358" i="1" s="1"/>
  <c r="L440" i="1" s="1"/>
  <c r="L522" i="1" s="1"/>
  <c r="L604" i="1" s="1"/>
  <c r="L686" i="1" s="1"/>
  <c r="L768" i="1" s="1"/>
  <c r="L850" i="1" s="1"/>
  <c r="L932" i="1" s="1"/>
  <c r="L1014" i="1" s="1"/>
  <c r="L1096" i="1" s="1"/>
  <c r="L1178" i="1" s="1"/>
  <c r="L1260" i="1" s="1"/>
  <c r="L1342" i="1" s="1"/>
  <c r="L1424" i="1" s="1"/>
  <c r="L1506" i="1" s="1"/>
  <c r="L1588" i="1" s="1"/>
  <c r="F13" i="4"/>
  <c r="Q3" i="4"/>
  <c r="U31" i="6"/>
  <c r="U61" i="6"/>
  <c r="G88" i="6"/>
  <c r="F88" i="6"/>
  <c r="B118" i="6"/>
  <c r="C118" i="6" s="1"/>
  <c r="C58" i="6"/>
  <c r="G58" i="6"/>
  <c r="F58" i="6"/>
  <c r="U32" i="6"/>
  <c r="B603" i="6"/>
  <c r="U602" i="6"/>
  <c r="U601" i="6"/>
  <c r="B573" i="6"/>
  <c r="U572" i="6"/>
  <c r="U571" i="6"/>
  <c r="B543" i="6"/>
  <c r="U542" i="6"/>
  <c r="U541" i="6"/>
  <c r="B513" i="6"/>
  <c r="U512" i="6"/>
  <c r="U511" i="6"/>
  <c r="B483" i="6"/>
  <c r="U482" i="6"/>
  <c r="U481" i="6"/>
  <c r="B453" i="6"/>
  <c r="U452" i="6"/>
  <c r="U451" i="6"/>
  <c r="B423" i="6"/>
  <c r="U422" i="6"/>
  <c r="U421" i="6"/>
  <c r="B393" i="6"/>
  <c r="U392" i="6"/>
  <c r="U391" i="6"/>
  <c r="B363" i="6"/>
  <c r="U362" i="6"/>
  <c r="U361" i="6"/>
  <c r="B333" i="6"/>
  <c r="U332" i="6"/>
  <c r="U331" i="6"/>
  <c r="B303" i="6"/>
  <c r="U302" i="6"/>
  <c r="U301" i="6"/>
  <c r="B273" i="6"/>
  <c r="U272" i="6"/>
  <c r="U271" i="6"/>
  <c r="B243" i="6"/>
  <c r="U242" i="6"/>
  <c r="U241" i="6"/>
  <c r="B213" i="6"/>
  <c r="U212" i="6"/>
  <c r="U211" i="6"/>
  <c r="B183" i="6"/>
  <c r="U182" i="6"/>
  <c r="U181" i="6"/>
  <c r="B153" i="6"/>
  <c r="U152" i="6"/>
  <c r="U151" i="6"/>
  <c r="B123" i="6"/>
  <c r="U122" i="6"/>
  <c r="U121" i="6"/>
  <c r="B93" i="6"/>
  <c r="U92" i="6"/>
  <c r="C88" i="6"/>
  <c r="U91" i="6"/>
  <c r="T27" i="6"/>
  <c r="AC5" i="6"/>
  <c r="AB5" i="6"/>
  <c r="AE5" i="6" s="1"/>
  <c r="AH5" i="6" s="1"/>
  <c r="S8" i="6"/>
  <c r="B63" i="6"/>
  <c r="U63" i="6" s="1"/>
  <c r="B34" i="6"/>
  <c r="U34" i="6" s="1"/>
  <c r="M22" i="6"/>
  <c r="I24" i="1"/>
  <c r="M8" i="6"/>
  <c r="M11" i="6"/>
  <c r="I8" i="1"/>
  <c r="M12" i="6"/>
  <c r="M15" i="6"/>
  <c r="I15" i="1"/>
  <c r="M20" i="6"/>
  <c r="I7" i="1"/>
  <c r="M17" i="6"/>
  <c r="P5" i="6"/>
  <c r="I10" i="1"/>
  <c r="I20" i="1"/>
  <c r="M16" i="6"/>
  <c r="M23" i="6"/>
  <c r="I21" i="1"/>
  <c r="I18" i="1"/>
  <c r="M18" i="6"/>
  <c r="I22" i="1"/>
  <c r="I12" i="1"/>
  <c r="I16" i="1"/>
  <c r="I23" i="1"/>
  <c r="M13" i="6"/>
  <c r="I13" i="1"/>
  <c r="M6" i="6"/>
  <c r="M24" i="6"/>
  <c r="I9" i="1"/>
  <c r="M9" i="6"/>
  <c r="M7" i="6"/>
  <c r="I6" i="1"/>
  <c r="I17" i="1"/>
  <c r="M14" i="6"/>
  <c r="I19" i="1"/>
  <c r="I14" i="1"/>
  <c r="I11" i="1"/>
  <c r="M10" i="6"/>
  <c r="M21" i="6"/>
  <c r="M19" i="6"/>
  <c r="M30" i="1" l="1"/>
  <c r="M112" i="1" s="1"/>
  <c r="M194" i="1" s="1"/>
  <c r="M276" i="1" s="1"/>
  <c r="M358" i="1" s="1"/>
  <c r="M440" i="1" s="1"/>
  <c r="M522" i="1" s="1"/>
  <c r="M604" i="1" s="1"/>
  <c r="M686" i="1" s="1"/>
  <c r="M768" i="1" s="1"/>
  <c r="M850" i="1" s="1"/>
  <c r="M932" i="1" s="1"/>
  <c r="M1014" i="1" s="1"/>
  <c r="M1096" i="1" s="1"/>
  <c r="M1178" i="1" s="1"/>
  <c r="M1260" i="1" s="1"/>
  <c r="M1342" i="1" s="1"/>
  <c r="M1424" i="1" s="1"/>
  <c r="M1506" i="1" s="1"/>
  <c r="M1588" i="1" s="1"/>
  <c r="M30" i="6"/>
  <c r="M60" i="6" s="1"/>
  <c r="M90" i="6" s="1"/>
  <c r="M120" i="6" s="1"/>
  <c r="M150" i="6" s="1"/>
  <c r="M180" i="6" s="1"/>
  <c r="M210" i="6" s="1"/>
  <c r="M240" i="6" s="1"/>
  <c r="M270" i="6" s="1"/>
  <c r="M300" i="6" s="1"/>
  <c r="M330" i="6" s="1"/>
  <c r="M360" i="6" s="1"/>
  <c r="M390" i="6" s="1"/>
  <c r="M420" i="6" s="1"/>
  <c r="M450" i="6" s="1"/>
  <c r="M480" i="6" s="1"/>
  <c r="M510" i="6" s="1"/>
  <c r="M540" i="6" s="1"/>
  <c r="M570" i="6" s="1"/>
  <c r="M600" i="6" s="1"/>
  <c r="F14" i="4"/>
  <c r="S3" i="4" s="1"/>
  <c r="R3" i="4"/>
  <c r="G118" i="6"/>
  <c r="F118" i="6"/>
  <c r="B148" i="6"/>
  <c r="U603" i="6"/>
  <c r="B604" i="6"/>
  <c r="U573" i="6"/>
  <c r="B574" i="6"/>
  <c r="U543" i="6"/>
  <c r="B544" i="6"/>
  <c r="U513" i="6"/>
  <c r="B514" i="6"/>
  <c r="U483" i="6"/>
  <c r="B484" i="6"/>
  <c r="U453" i="6"/>
  <c r="B454" i="6"/>
  <c r="U423" i="6"/>
  <c r="B424" i="6"/>
  <c r="U393" i="6"/>
  <c r="B394" i="6"/>
  <c r="U363" i="6"/>
  <c r="B364" i="6"/>
  <c r="U333" i="6"/>
  <c r="B334" i="6"/>
  <c r="U303" i="6"/>
  <c r="B304" i="6"/>
  <c r="U273" i="6"/>
  <c r="B274" i="6"/>
  <c r="U243" i="6"/>
  <c r="B244" i="6"/>
  <c r="U213" i="6"/>
  <c r="B214" i="6"/>
  <c r="U183" i="6"/>
  <c r="B184" i="6"/>
  <c r="U153" i="6"/>
  <c r="B154" i="6"/>
  <c r="U123" i="6"/>
  <c r="B124" i="6"/>
  <c r="U93" i="6"/>
  <c r="B94" i="6"/>
  <c r="B35" i="6"/>
  <c r="U35" i="6" s="1"/>
  <c r="B64" i="6"/>
  <c r="U64" i="6" s="1"/>
  <c r="W27" i="6"/>
  <c r="T28" i="6"/>
  <c r="S9" i="6"/>
  <c r="H19" i="1"/>
  <c r="H12" i="1"/>
  <c r="L17" i="6"/>
  <c r="L12" i="6"/>
  <c r="H21" i="1"/>
  <c r="L21" i="6"/>
  <c r="H14" i="1"/>
  <c r="O5" i="6"/>
  <c r="L24" i="6"/>
  <c r="H13" i="1"/>
  <c r="H24" i="1"/>
  <c r="H7" i="1"/>
  <c r="H6" i="1"/>
  <c r="L9" i="6"/>
  <c r="L22" i="6"/>
  <c r="L13" i="6"/>
  <c r="L19" i="6"/>
  <c r="H9" i="1"/>
  <c r="H15" i="1"/>
  <c r="H8" i="1"/>
  <c r="L7" i="6"/>
  <c r="L16" i="6"/>
  <c r="H16" i="1"/>
  <c r="H10" i="1"/>
  <c r="L20" i="6"/>
  <c r="H23" i="1"/>
  <c r="L18" i="6"/>
  <c r="H17" i="1"/>
  <c r="L11" i="6"/>
  <c r="L15" i="6"/>
  <c r="L6" i="6"/>
  <c r="H11" i="1"/>
  <c r="H18" i="1"/>
  <c r="L10" i="6"/>
  <c r="L14" i="6"/>
  <c r="H22" i="1"/>
  <c r="L8" i="6"/>
  <c r="H20" i="1"/>
  <c r="L23" i="6"/>
  <c r="N30" i="1" l="1"/>
  <c r="N112" i="1" s="1"/>
  <c r="N194" i="1" s="1"/>
  <c r="N276" i="1" s="1"/>
  <c r="N358" i="1" s="1"/>
  <c r="N440" i="1" s="1"/>
  <c r="N522" i="1" s="1"/>
  <c r="N604" i="1" s="1"/>
  <c r="N686" i="1" s="1"/>
  <c r="N768" i="1" s="1"/>
  <c r="N850" i="1" s="1"/>
  <c r="N932" i="1" s="1"/>
  <c r="N1014" i="1" s="1"/>
  <c r="N1096" i="1" s="1"/>
  <c r="N1178" i="1" s="1"/>
  <c r="N1260" i="1" s="1"/>
  <c r="N1342" i="1" s="1"/>
  <c r="N1424" i="1" s="1"/>
  <c r="N1506" i="1" s="1"/>
  <c r="N1588" i="1" s="1"/>
  <c r="N30" i="6"/>
  <c r="N60" i="6" s="1"/>
  <c r="N90" i="6" s="1"/>
  <c r="N120" i="6" s="1"/>
  <c r="N150" i="6" s="1"/>
  <c r="N180" i="6" s="1"/>
  <c r="N210" i="6" s="1"/>
  <c r="N240" i="6" s="1"/>
  <c r="N270" i="6" s="1"/>
  <c r="N300" i="6" s="1"/>
  <c r="N330" i="6" s="1"/>
  <c r="N360" i="6" s="1"/>
  <c r="N390" i="6" s="1"/>
  <c r="N420" i="6" s="1"/>
  <c r="N450" i="6" s="1"/>
  <c r="N480" i="6" s="1"/>
  <c r="N510" i="6" s="1"/>
  <c r="N540" i="6" s="1"/>
  <c r="N570" i="6" s="1"/>
  <c r="N600" i="6" s="1"/>
  <c r="O30" i="6"/>
  <c r="O60" i="6" s="1"/>
  <c r="O90" i="6" s="1"/>
  <c r="O120" i="6" s="1"/>
  <c r="O150" i="6" s="1"/>
  <c r="O180" i="6" s="1"/>
  <c r="O210" i="6" s="1"/>
  <c r="O240" i="6" s="1"/>
  <c r="O270" i="6" s="1"/>
  <c r="O300" i="6" s="1"/>
  <c r="O330" i="6" s="1"/>
  <c r="O360" i="6" s="1"/>
  <c r="O390" i="6" s="1"/>
  <c r="O420" i="6" s="1"/>
  <c r="O450" i="6" s="1"/>
  <c r="O480" i="6" s="1"/>
  <c r="O510" i="6" s="1"/>
  <c r="O540" i="6" s="1"/>
  <c r="O570" i="6" s="1"/>
  <c r="O600" i="6" s="1"/>
  <c r="O30" i="1"/>
  <c r="O112" i="1" s="1"/>
  <c r="O194" i="1" s="1"/>
  <c r="O276" i="1" s="1"/>
  <c r="O358" i="1" s="1"/>
  <c r="O440" i="1" s="1"/>
  <c r="O522" i="1" s="1"/>
  <c r="O604" i="1" s="1"/>
  <c r="O686" i="1" s="1"/>
  <c r="O768" i="1" s="1"/>
  <c r="O850" i="1" s="1"/>
  <c r="O932" i="1" s="1"/>
  <c r="O1014" i="1" s="1"/>
  <c r="O1096" i="1" s="1"/>
  <c r="O1178" i="1" s="1"/>
  <c r="O1260" i="1" s="1"/>
  <c r="O1342" i="1" s="1"/>
  <c r="O1424" i="1" s="1"/>
  <c r="O1506" i="1" s="1"/>
  <c r="O1588" i="1" s="1"/>
  <c r="G148" i="6"/>
  <c r="F148" i="6"/>
  <c r="B178" i="6"/>
  <c r="C148" i="6"/>
  <c r="B605" i="6"/>
  <c r="U604" i="6"/>
  <c r="B575" i="6"/>
  <c r="U574" i="6"/>
  <c r="B545" i="6"/>
  <c r="U544" i="6"/>
  <c r="B515" i="6"/>
  <c r="U514" i="6"/>
  <c r="B485" i="6"/>
  <c r="U484" i="6"/>
  <c r="B455" i="6"/>
  <c r="U454" i="6"/>
  <c r="B425" i="6"/>
  <c r="U424" i="6"/>
  <c r="B395" i="6"/>
  <c r="U394" i="6"/>
  <c r="B365" i="6"/>
  <c r="U364" i="6"/>
  <c r="B335" i="6"/>
  <c r="U334" i="6"/>
  <c r="B305" i="6"/>
  <c r="U304" i="6"/>
  <c r="B275" i="6"/>
  <c r="U274" i="6"/>
  <c r="B245" i="6"/>
  <c r="U244" i="6"/>
  <c r="B215" i="6"/>
  <c r="U214" i="6"/>
  <c r="B185" i="6"/>
  <c r="U184" i="6"/>
  <c r="B155" i="6"/>
  <c r="U154" i="6"/>
  <c r="B125" i="6"/>
  <c r="U124" i="6"/>
  <c r="B95" i="6"/>
  <c r="U94" i="6"/>
  <c r="B65" i="6"/>
  <c r="U65" i="6" s="1"/>
  <c r="B36" i="6"/>
  <c r="U36" i="6" s="1"/>
  <c r="T29" i="6"/>
  <c r="W28" i="6"/>
  <c r="AC6" i="6"/>
  <c r="AB6" i="6"/>
  <c r="AE6" i="6" s="1"/>
  <c r="AH6" i="6" s="1"/>
  <c r="T57" i="6"/>
  <c r="T87" i="6"/>
  <c r="S10" i="6"/>
  <c r="K8" i="6"/>
  <c r="K22" i="6"/>
  <c r="K24" i="6"/>
  <c r="K6" i="6"/>
  <c r="K23" i="6"/>
  <c r="K20" i="6"/>
  <c r="K21" i="6"/>
  <c r="K7" i="6"/>
  <c r="K17" i="6"/>
  <c r="K12" i="6"/>
  <c r="K16" i="6"/>
  <c r="K10" i="6"/>
  <c r="K14" i="6"/>
  <c r="K18" i="6"/>
  <c r="K15" i="6"/>
  <c r="K13" i="6"/>
  <c r="N5" i="6"/>
  <c r="K11" i="6"/>
  <c r="K19" i="6"/>
  <c r="K9" i="6"/>
  <c r="G178" i="6" l="1"/>
  <c r="F178" i="6"/>
  <c r="B208" i="6"/>
  <c r="C178" i="6"/>
  <c r="T88" i="6"/>
  <c r="W87" i="6"/>
  <c r="B606" i="6"/>
  <c r="U605" i="6"/>
  <c r="B576" i="6"/>
  <c r="U575" i="6"/>
  <c r="B546" i="6"/>
  <c r="U545" i="6"/>
  <c r="B516" i="6"/>
  <c r="U515" i="6"/>
  <c r="B486" i="6"/>
  <c r="U485" i="6"/>
  <c r="B456" i="6"/>
  <c r="U455" i="6"/>
  <c r="B426" i="6"/>
  <c r="U425" i="6"/>
  <c r="B396" i="6"/>
  <c r="U395" i="6"/>
  <c r="B366" i="6"/>
  <c r="U365" i="6"/>
  <c r="B336" i="6"/>
  <c r="U335" i="6"/>
  <c r="B306" i="6"/>
  <c r="U305" i="6"/>
  <c r="B276" i="6"/>
  <c r="U275" i="6"/>
  <c r="B246" i="6"/>
  <c r="U245" i="6"/>
  <c r="B216" i="6"/>
  <c r="U215" i="6"/>
  <c r="B186" i="6"/>
  <c r="U185" i="6"/>
  <c r="B156" i="6"/>
  <c r="U155" i="6"/>
  <c r="B126" i="6"/>
  <c r="U125" i="6"/>
  <c r="B96" i="6"/>
  <c r="U95" i="6"/>
  <c r="T117" i="6"/>
  <c r="B37" i="6"/>
  <c r="U37" i="6" s="1"/>
  <c r="S11" i="6"/>
  <c r="AC7" i="6"/>
  <c r="AB7" i="6"/>
  <c r="AE7" i="6" s="1"/>
  <c r="AH7" i="6" s="1"/>
  <c r="T58" i="6"/>
  <c r="W57" i="6"/>
  <c r="W29" i="6"/>
  <c r="T30" i="6"/>
  <c r="B66" i="6"/>
  <c r="U66" i="6" s="1"/>
  <c r="J24" i="6"/>
  <c r="J22" i="6"/>
  <c r="J7" i="6"/>
  <c r="J15" i="6"/>
  <c r="J17" i="6"/>
  <c r="M5" i="6"/>
  <c r="J9" i="6"/>
  <c r="J20" i="6"/>
  <c r="J16" i="6"/>
  <c r="J18" i="6"/>
  <c r="J10" i="6"/>
  <c r="J23" i="6"/>
  <c r="J19" i="6"/>
  <c r="J11" i="6"/>
  <c r="J13" i="6"/>
  <c r="J14" i="6"/>
  <c r="J21" i="6"/>
  <c r="J8" i="6"/>
  <c r="J12" i="6"/>
  <c r="J6" i="6"/>
  <c r="G208" i="6" l="1"/>
  <c r="F208" i="6"/>
  <c r="B238" i="6"/>
  <c r="C208" i="6"/>
  <c r="T118" i="6"/>
  <c r="W117" i="6"/>
  <c r="W88" i="6"/>
  <c r="T89" i="6"/>
  <c r="B607" i="6"/>
  <c r="U606" i="6"/>
  <c r="B577" i="6"/>
  <c r="U576" i="6"/>
  <c r="B547" i="6"/>
  <c r="U546" i="6"/>
  <c r="B517" i="6"/>
  <c r="U516" i="6"/>
  <c r="B487" i="6"/>
  <c r="U486" i="6"/>
  <c r="B457" i="6"/>
  <c r="U456" i="6"/>
  <c r="B427" i="6"/>
  <c r="U426" i="6"/>
  <c r="B397" i="6"/>
  <c r="U396" i="6"/>
  <c r="B367" i="6"/>
  <c r="U366" i="6"/>
  <c r="B337" i="6"/>
  <c r="U336" i="6"/>
  <c r="B307" i="6"/>
  <c r="U306" i="6"/>
  <c r="B277" i="6"/>
  <c r="U276" i="6"/>
  <c r="B247" i="6"/>
  <c r="U246" i="6"/>
  <c r="B217" i="6"/>
  <c r="U216" i="6"/>
  <c r="B187" i="6"/>
  <c r="U186" i="6"/>
  <c r="B157" i="6"/>
  <c r="U156" i="6"/>
  <c r="B127" i="6"/>
  <c r="U126" i="6"/>
  <c r="B97" i="6"/>
  <c r="U96" i="6"/>
  <c r="T147" i="6"/>
  <c r="AC8" i="6"/>
  <c r="AB8" i="6"/>
  <c r="AE8" i="6" s="1"/>
  <c r="AH8" i="6" s="1"/>
  <c r="S12" i="6"/>
  <c r="B38" i="6"/>
  <c r="U38" i="6" s="1"/>
  <c r="T31" i="6"/>
  <c r="W30" i="6"/>
  <c r="B67" i="6"/>
  <c r="U67" i="6" s="1"/>
  <c r="T59" i="6"/>
  <c r="W58" i="6"/>
  <c r="I16" i="6"/>
  <c r="I10" i="6"/>
  <c r="I9" i="6"/>
  <c r="I21" i="6"/>
  <c r="I18" i="6"/>
  <c r="I7" i="6"/>
  <c r="I13" i="6"/>
  <c r="I22" i="6"/>
  <c r="I17" i="6"/>
  <c r="I11" i="6"/>
  <c r="I24" i="6"/>
  <c r="I19" i="6"/>
  <c r="I23" i="6"/>
  <c r="I12" i="6"/>
  <c r="L5" i="6"/>
  <c r="I14" i="6"/>
  <c r="I15" i="6"/>
  <c r="I8" i="6"/>
  <c r="I20" i="6"/>
  <c r="I6" i="6"/>
  <c r="G238" i="6" l="1"/>
  <c r="F238" i="6"/>
  <c r="B268" i="6"/>
  <c r="C238" i="6"/>
  <c r="T90" i="6"/>
  <c r="W89" i="6"/>
  <c r="T148" i="6"/>
  <c r="W147" i="6"/>
  <c r="T119" i="6"/>
  <c r="W118" i="6"/>
  <c r="B608" i="6"/>
  <c r="U607" i="6"/>
  <c r="B578" i="6"/>
  <c r="U577" i="6"/>
  <c r="B548" i="6"/>
  <c r="U547" i="6"/>
  <c r="B518" i="6"/>
  <c r="U517" i="6"/>
  <c r="B488" i="6"/>
  <c r="U487" i="6"/>
  <c r="B458" i="6"/>
  <c r="U457" i="6"/>
  <c r="B428" i="6"/>
  <c r="U427" i="6"/>
  <c r="B398" i="6"/>
  <c r="U397" i="6"/>
  <c r="B368" i="6"/>
  <c r="U367" i="6"/>
  <c r="B338" i="6"/>
  <c r="U337" i="6"/>
  <c r="B308" i="6"/>
  <c r="U307" i="6"/>
  <c r="B278" i="6"/>
  <c r="U277" i="6"/>
  <c r="B248" i="6"/>
  <c r="U247" i="6"/>
  <c r="B218" i="6"/>
  <c r="U217" i="6"/>
  <c r="B188" i="6"/>
  <c r="U187" i="6"/>
  <c r="B158" i="6"/>
  <c r="U157" i="6"/>
  <c r="B128" i="6"/>
  <c r="U127" i="6"/>
  <c r="B98" i="6"/>
  <c r="U97" i="6"/>
  <c r="B68" i="6"/>
  <c r="U68" i="6" s="1"/>
  <c r="T32" i="6"/>
  <c r="W31" i="6"/>
  <c r="AC9" i="6"/>
  <c r="AB9" i="6"/>
  <c r="AE9" i="6" s="1"/>
  <c r="AH9" i="6" s="1"/>
  <c r="T177" i="6"/>
  <c r="S13" i="6"/>
  <c r="B39" i="6"/>
  <c r="U39" i="6" s="1"/>
  <c r="W59" i="6"/>
  <c r="T60" i="6"/>
  <c r="H13" i="6"/>
  <c r="H16" i="6"/>
  <c r="H22" i="6"/>
  <c r="H20" i="6"/>
  <c r="H11" i="6"/>
  <c r="H24" i="6"/>
  <c r="H15" i="6"/>
  <c r="H7" i="6"/>
  <c r="H9" i="6"/>
  <c r="H18" i="6"/>
  <c r="H21" i="6"/>
  <c r="H19" i="6"/>
  <c r="K5" i="6"/>
  <c r="H6" i="6"/>
  <c r="H17" i="6"/>
  <c r="H12" i="6"/>
  <c r="H14" i="6"/>
  <c r="H10" i="6"/>
  <c r="H8" i="6"/>
  <c r="H23" i="6"/>
  <c r="G268" i="6" l="1"/>
  <c r="F268" i="6"/>
  <c r="B298" i="6"/>
  <c r="C268" i="6"/>
  <c r="T120" i="6"/>
  <c r="W119" i="6"/>
  <c r="W148" i="6"/>
  <c r="T149" i="6"/>
  <c r="W177" i="6"/>
  <c r="T178" i="6"/>
  <c r="T91" i="6"/>
  <c r="W90" i="6"/>
  <c r="U608" i="6"/>
  <c r="B609" i="6"/>
  <c r="U578" i="6"/>
  <c r="B579" i="6"/>
  <c r="U548" i="6"/>
  <c r="B549" i="6"/>
  <c r="U518" i="6"/>
  <c r="B519" i="6"/>
  <c r="U488" i="6"/>
  <c r="B489" i="6"/>
  <c r="U458" i="6"/>
  <c r="B459" i="6"/>
  <c r="U428" i="6"/>
  <c r="B429" i="6"/>
  <c r="U398" i="6"/>
  <c r="B399" i="6"/>
  <c r="U368" i="6"/>
  <c r="B369" i="6"/>
  <c r="U338" i="6"/>
  <c r="B339" i="6"/>
  <c r="U308" i="6"/>
  <c r="B309" i="6"/>
  <c r="U278" i="6"/>
  <c r="B279" i="6"/>
  <c r="U248" i="6"/>
  <c r="B249" i="6"/>
  <c r="U218" i="6"/>
  <c r="B219" i="6"/>
  <c r="U188" i="6"/>
  <c r="B189" i="6"/>
  <c r="U158" i="6"/>
  <c r="B159" i="6"/>
  <c r="U128" i="6"/>
  <c r="B129" i="6"/>
  <c r="U98" i="6"/>
  <c r="B99" i="6"/>
  <c r="AC10" i="6"/>
  <c r="AB10" i="6"/>
  <c r="AE10" i="6" s="1"/>
  <c r="AH10" i="6" s="1"/>
  <c r="T207" i="6"/>
  <c r="B69" i="6"/>
  <c r="U69" i="6" s="1"/>
  <c r="S14" i="6"/>
  <c r="W60" i="6"/>
  <c r="T61" i="6"/>
  <c r="B40" i="6"/>
  <c r="U40" i="6" s="1"/>
  <c r="W32" i="6"/>
  <c r="T33" i="6"/>
  <c r="J5" i="6"/>
  <c r="G298" i="6" l="1"/>
  <c r="F298" i="6"/>
  <c r="B328" i="6"/>
  <c r="C298" i="6"/>
  <c r="W91" i="6"/>
  <c r="T92" i="6"/>
  <c r="T179" i="6"/>
  <c r="W178" i="6"/>
  <c r="T208" i="6"/>
  <c r="W207" i="6"/>
  <c r="W149" i="6"/>
  <c r="T150" i="6"/>
  <c r="W120" i="6"/>
  <c r="T121" i="6"/>
  <c r="B610" i="6"/>
  <c r="U609" i="6"/>
  <c r="B580" i="6"/>
  <c r="U579" i="6"/>
  <c r="B550" i="6"/>
  <c r="U549" i="6"/>
  <c r="B520" i="6"/>
  <c r="U519" i="6"/>
  <c r="B490" i="6"/>
  <c r="U489" i="6"/>
  <c r="B460" i="6"/>
  <c r="U459" i="6"/>
  <c r="B430" i="6"/>
  <c r="U429" i="6"/>
  <c r="B400" i="6"/>
  <c r="U399" i="6"/>
  <c r="B370" i="6"/>
  <c r="U369" i="6"/>
  <c r="B340" i="6"/>
  <c r="U339" i="6"/>
  <c r="B310" i="6"/>
  <c r="U309" i="6"/>
  <c r="B280" i="6"/>
  <c r="U279" i="6"/>
  <c r="B250" i="6"/>
  <c r="U249" i="6"/>
  <c r="B220" i="6"/>
  <c r="U219" i="6"/>
  <c r="B190" i="6"/>
  <c r="U189" i="6"/>
  <c r="B160" i="6"/>
  <c r="U159" i="6"/>
  <c r="B130" i="6"/>
  <c r="U129" i="6"/>
  <c r="B100" i="6"/>
  <c r="U99" i="6"/>
  <c r="T237" i="6"/>
  <c r="T34" i="6"/>
  <c r="W33" i="6"/>
  <c r="AB11" i="6"/>
  <c r="AE11" i="6" s="1"/>
  <c r="AH11" i="6" s="1"/>
  <c r="AC11" i="6"/>
  <c r="T62" i="6"/>
  <c r="W61" i="6"/>
  <c r="S15" i="6"/>
  <c r="B41" i="6"/>
  <c r="U41" i="6" s="1"/>
  <c r="B70" i="6"/>
  <c r="U70" i="6" s="1"/>
  <c r="I5" i="6"/>
  <c r="G328" i="6" l="1"/>
  <c r="F328" i="6"/>
  <c r="B358" i="6"/>
  <c r="C328" i="6"/>
  <c r="T151" i="6"/>
  <c r="W150" i="6"/>
  <c r="T209" i="6"/>
  <c r="W208" i="6"/>
  <c r="T238" i="6"/>
  <c r="W237" i="6"/>
  <c r="T180" i="6"/>
  <c r="W179" i="6"/>
  <c r="W121" i="6"/>
  <c r="T122" i="6"/>
  <c r="W92" i="6"/>
  <c r="T93" i="6"/>
  <c r="B611" i="6"/>
  <c r="U610" i="6"/>
  <c r="B581" i="6"/>
  <c r="U580" i="6"/>
  <c r="B551" i="6"/>
  <c r="U550" i="6"/>
  <c r="B521" i="6"/>
  <c r="U520" i="6"/>
  <c r="B491" i="6"/>
  <c r="U490" i="6"/>
  <c r="B461" i="6"/>
  <c r="U460" i="6"/>
  <c r="U430" i="6"/>
  <c r="B431" i="6"/>
  <c r="B401" i="6"/>
  <c r="U400" i="6"/>
  <c r="B371" i="6"/>
  <c r="U370" i="6"/>
  <c r="B341" i="6"/>
  <c r="U340" i="6"/>
  <c r="B311" i="6"/>
  <c r="U310" i="6"/>
  <c r="B281" i="6"/>
  <c r="U280" i="6"/>
  <c r="B251" i="6"/>
  <c r="U250" i="6"/>
  <c r="B221" i="6"/>
  <c r="U220" i="6"/>
  <c r="B191" i="6"/>
  <c r="U190" i="6"/>
  <c r="B161" i="6"/>
  <c r="U160" i="6"/>
  <c r="B131" i="6"/>
  <c r="U130" i="6"/>
  <c r="B101" i="6"/>
  <c r="U100" i="6"/>
  <c r="AC12" i="6"/>
  <c r="AB12" i="6"/>
  <c r="AE12" i="6" s="1"/>
  <c r="AH12" i="6" s="1"/>
  <c r="B71" i="6"/>
  <c r="U71" i="6" s="1"/>
  <c r="T267" i="6"/>
  <c r="S16" i="6"/>
  <c r="B42" i="6"/>
  <c r="U42" i="6" s="1"/>
  <c r="W62" i="6"/>
  <c r="T63" i="6"/>
  <c r="W34" i="6"/>
  <c r="T35" i="6"/>
  <c r="H5" i="6"/>
  <c r="G358" i="6" l="1"/>
  <c r="F358" i="6"/>
  <c r="B388" i="6"/>
  <c r="C358" i="6"/>
  <c r="T181" i="6"/>
  <c r="W180" i="6"/>
  <c r="W238" i="6"/>
  <c r="T239" i="6"/>
  <c r="W93" i="6"/>
  <c r="T94" i="6"/>
  <c r="T268" i="6"/>
  <c r="W267" i="6"/>
  <c r="W209" i="6"/>
  <c r="T210" i="6"/>
  <c r="T123" i="6"/>
  <c r="W122" i="6"/>
  <c r="W151" i="6"/>
  <c r="T152" i="6"/>
  <c r="U611" i="6"/>
  <c r="B612" i="6"/>
  <c r="U581" i="6"/>
  <c r="B582" i="6"/>
  <c r="U551" i="6"/>
  <c r="B552" i="6"/>
  <c r="U521" i="6"/>
  <c r="B522" i="6"/>
  <c r="U491" i="6"/>
  <c r="B492" i="6"/>
  <c r="U461" i="6"/>
  <c r="B462" i="6"/>
  <c r="U431" i="6"/>
  <c r="B432" i="6"/>
  <c r="U401" i="6"/>
  <c r="B402" i="6"/>
  <c r="U371" i="6"/>
  <c r="B372" i="6"/>
  <c r="U341" i="6"/>
  <c r="B342" i="6"/>
  <c r="U311" i="6"/>
  <c r="B312" i="6"/>
  <c r="U281" i="6"/>
  <c r="B282" i="6"/>
  <c r="U251" i="6"/>
  <c r="B252" i="6"/>
  <c r="U221" i="6"/>
  <c r="B222" i="6"/>
  <c r="U191" i="6"/>
  <c r="B192" i="6"/>
  <c r="U161" i="6"/>
  <c r="B162" i="6"/>
  <c r="U131" i="6"/>
  <c r="B132" i="6"/>
  <c r="U101" i="6"/>
  <c r="B102" i="6"/>
  <c r="B72" i="6"/>
  <c r="U72" i="6" s="1"/>
  <c r="T36" i="6"/>
  <c r="W35" i="6"/>
  <c r="T46" i="6"/>
  <c r="T297" i="6"/>
  <c r="B43" i="6"/>
  <c r="U43" i="6" s="1"/>
  <c r="AC13" i="6"/>
  <c r="AB13" i="6"/>
  <c r="AE13" i="6" s="1"/>
  <c r="AH13" i="6" s="1"/>
  <c r="T64" i="6"/>
  <c r="W63" i="6"/>
  <c r="S17" i="6"/>
  <c r="G388" i="6" l="1"/>
  <c r="F388" i="6"/>
  <c r="B418" i="6"/>
  <c r="C388" i="6"/>
  <c r="T269" i="6"/>
  <c r="W268" i="6"/>
  <c r="T153" i="6"/>
  <c r="W152" i="6"/>
  <c r="T95" i="6"/>
  <c r="W94" i="6"/>
  <c r="T298" i="6"/>
  <c r="W297" i="6"/>
  <c r="T240" i="6"/>
  <c r="W239" i="6"/>
  <c r="W123" i="6"/>
  <c r="T124" i="6"/>
  <c r="T211" i="6"/>
  <c r="W210" i="6"/>
  <c r="W181" i="6"/>
  <c r="T182" i="6"/>
  <c r="B613" i="6"/>
  <c r="U612" i="6"/>
  <c r="B583" i="6"/>
  <c r="U582" i="6"/>
  <c r="B553" i="6"/>
  <c r="U552" i="6"/>
  <c r="B523" i="6"/>
  <c r="U522" i="6"/>
  <c r="B493" i="6"/>
  <c r="U492" i="6"/>
  <c r="B463" i="6"/>
  <c r="U462" i="6"/>
  <c r="B433" i="6"/>
  <c r="U432" i="6"/>
  <c r="B403" i="6"/>
  <c r="U402" i="6"/>
  <c r="B373" i="6"/>
  <c r="U372" i="6"/>
  <c r="B343" i="6"/>
  <c r="U342" i="6"/>
  <c r="B313" i="6"/>
  <c r="U312" i="6"/>
  <c r="B283" i="6"/>
  <c r="U282" i="6"/>
  <c r="B253" i="6"/>
  <c r="U252" i="6"/>
  <c r="B223" i="6"/>
  <c r="U222" i="6"/>
  <c r="B193" i="6"/>
  <c r="U192" i="6"/>
  <c r="B163" i="6"/>
  <c r="U162" i="6"/>
  <c r="B133" i="6"/>
  <c r="U132" i="6"/>
  <c r="B103" i="6"/>
  <c r="U102" i="6"/>
  <c r="T47" i="6"/>
  <c r="B73" i="6"/>
  <c r="U73" i="6" s="1"/>
  <c r="S18" i="6"/>
  <c r="T37" i="6"/>
  <c r="W36" i="6"/>
  <c r="T65" i="6"/>
  <c r="W64" i="6"/>
  <c r="T327" i="6"/>
  <c r="AC14" i="6"/>
  <c r="AB14" i="6"/>
  <c r="AE14" i="6" s="1"/>
  <c r="AH14" i="6" s="1"/>
  <c r="B44" i="6"/>
  <c r="U44" i="6" s="1"/>
  <c r="G418" i="6" l="1"/>
  <c r="F418" i="6"/>
  <c r="B448" i="6"/>
  <c r="C418" i="6"/>
  <c r="T183" i="6"/>
  <c r="W182" i="6"/>
  <c r="T299" i="6"/>
  <c r="W298" i="6"/>
  <c r="W211" i="6"/>
  <c r="T212" i="6"/>
  <c r="T106" i="6"/>
  <c r="T107" i="6" s="1"/>
  <c r="T108" i="6" s="1"/>
  <c r="T109" i="6" s="1"/>
  <c r="W95" i="6"/>
  <c r="T96" i="6"/>
  <c r="T125" i="6"/>
  <c r="W124" i="6"/>
  <c r="W153" i="6"/>
  <c r="T154" i="6"/>
  <c r="T328" i="6"/>
  <c r="W327" i="6"/>
  <c r="T241" i="6"/>
  <c r="W240" i="6"/>
  <c r="T270" i="6"/>
  <c r="W269" i="6"/>
  <c r="B614" i="6"/>
  <c r="U613" i="6"/>
  <c r="B584" i="6"/>
  <c r="U583" i="6"/>
  <c r="B554" i="6"/>
  <c r="U553" i="6"/>
  <c r="B524" i="6"/>
  <c r="U523" i="6"/>
  <c r="B494" i="6"/>
  <c r="U493" i="6"/>
  <c r="B464" i="6"/>
  <c r="U463" i="6"/>
  <c r="B434" i="6"/>
  <c r="U433" i="6"/>
  <c r="B404" i="6"/>
  <c r="U403" i="6"/>
  <c r="B374" i="6"/>
  <c r="U373" i="6"/>
  <c r="B344" i="6"/>
  <c r="U343" i="6"/>
  <c r="B314" i="6"/>
  <c r="U313" i="6"/>
  <c r="B284" i="6"/>
  <c r="U283" i="6"/>
  <c r="B254" i="6"/>
  <c r="U253" i="6"/>
  <c r="B224" i="6"/>
  <c r="U223" i="6"/>
  <c r="B194" i="6"/>
  <c r="U193" i="6"/>
  <c r="B164" i="6"/>
  <c r="U163" i="6"/>
  <c r="B134" i="6"/>
  <c r="U133" i="6"/>
  <c r="B104" i="6"/>
  <c r="U103" i="6"/>
  <c r="W65" i="6"/>
  <c r="T76" i="6"/>
  <c r="T66" i="6"/>
  <c r="T357" i="6"/>
  <c r="S19" i="6"/>
  <c r="AB15" i="6"/>
  <c r="AE15" i="6" s="1"/>
  <c r="AH15" i="6" s="1"/>
  <c r="AC15" i="6"/>
  <c r="B74" i="6"/>
  <c r="U74" i="6" s="1"/>
  <c r="W37" i="6"/>
  <c r="T38" i="6"/>
  <c r="B45" i="6"/>
  <c r="U45" i="6" s="1"/>
  <c r="T48" i="6"/>
  <c r="G448" i="6" l="1"/>
  <c r="F448" i="6"/>
  <c r="B478" i="6"/>
  <c r="C448" i="6"/>
  <c r="W241" i="6"/>
  <c r="T242" i="6"/>
  <c r="T329" i="6"/>
  <c r="W328" i="6"/>
  <c r="T213" i="6"/>
  <c r="W212" i="6"/>
  <c r="T155" i="6"/>
  <c r="W154" i="6"/>
  <c r="T300" i="6"/>
  <c r="W299" i="6"/>
  <c r="T358" i="6"/>
  <c r="W357" i="6"/>
  <c r="T271" i="6"/>
  <c r="W270" i="6"/>
  <c r="T136" i="6"/>
  <c r="T137" i="6" s="1"/>
  <c r="T138" i="6" s="1"/>
  <c r="T139" i="6" s="1"/>
  <c r="T140" i="6" s="1"/>
  <c r="T126" i="6"/>
  <c r="W125" i="6"/>
  <c r="W96" i="6"/>
  <c r="T97" i="6"/>
  <c r="W183" i="6"/>
  <c r="T184" i="6"/>
  <c r="B615" i="6"/>
  <c r="U614" i="6"/>
  <c r="B585" i="6"/>
  <c r="U584" i="6"/>
  <c r="B555" i="6"/>
  <c r="U554" i="6"/>
  <c r="B525" i="6"/>
  <c r="U524" i="6"/>
  <c r="B495" i="6"/>
  <c r="U494" i="6"/>
  <c r="B465" i="6"/>
  <c r="U464" i="6"/>
  <c r="B435" i="6"/>
  <c r="U434" i="6"/>
  <c r="B405" i="6"/>
  <c r="U404" i="6"/>
  <c r="B375" i="6"/>
  <c r="U374" i="6"/>
  <c r="B345" i="6"/>
  <c r="U344" i="6"/>
  <c r="B315" i="6"/>
  <c r="U314" i="6"/>
  <c r="B285" i="6"/>
  <c r="U284" i="6"/>
  <c r="B255" i="6"/>
  <c r="U254" i="6"/>
  <c r="B225" i="6"/>
  <c r="U224" i="6"/>
  <c r="B195" i="6"/>
  <c r="U194" i="6"/>
  <c r="B165" i="6"/>
  <c r="U164" i="6"/>
  <c r="B135" i="6"/>
  <c r="U134" i="6"/>
  <c r="T110" i="6"/>
  <c r="B105" i="6"/>
  <c r="U104" i="6"/>
  <c r="T387" i="6"/>
  <c r="T39" i="6"/>
  <c r="W38" i="6"/>
  <c r="T67" i="6"/>
  <c r="W66" i="6"/>
  <c r="T77" i="6"/>
  <c r="S20" i="6"/>
  <c r="B75" i="6"/>
  <c r="U75" i="6" s="1"/>
  <c r="T49" i="6"/>
  <c r="B46" i="6"/>
  <c r="U46" i="6" s="1"/>
  <c r="AB16" i="6"/>
  <c r="AE16" i="6" s="1"/>
  <c r="AH16" i="6" s="1"/>
  <c r="AC16" i="6"/>
  <c r="G478" i="6" l="1"/>
  <c r="F478" i="6"/>
  <c r="B508" i="6"/>
  <c r="C478" i="6"/>
  <c r="W126" i="6"/>
  <c r="T127" i="6"/>
  <c r="T156" i="6"/>
  <c r="W155" i="6"/>
  <c r="T166" i="6"/>
  <c r="T167" i="6" s="1"/>
  <c r="T168" i="6" s="1"/>
  <c r="T169" i="6" s="1"/>
  <c r="T170" i="6" s="1"/>
  <c r="T171" i="6" s="1"/>
  <c r="W184" i="6"/>
  <c r="T185" i="6"/>
  <c r="W271" i="6"/>
  <c r="T272" i="6"/>
  <c r="T214" i="6"/>
  <c r="W213" i="6"/>
  <c r="T98" i="6"/>
  <c r="W97" i="6"/>
  <c r="T359" i="6"/>
  <c r="W358" i="6"/>
  <c r="T330" i="6"/>
  <c r="W329" i="6"/>
  <c r="T243" i="6"/>
  <c r="W242" i="6"/>
  <c r="T388" i="6"/>
  <c r="W387" i="6"/>
  <c r="T301" i="6"/>
  <c r="W300" i="6"/>
  <c r="B616" i="6"/>
  <c r="U615" i="6"/>
  <c r="B586" i="6"/>
  <c r="U585" i="6"/>
  <c r="B556" i="6"/>
  <c r="U555" i="6"/>
  <c r="B526" i="6"/>
  <c r="U525" i="6"/>
  <c r="B496" i="6"/>
  <c r="U495" i="6"/>
  <c r="B466" i="6"/>
  <c r="U465" i="6"/>
  <c r="B436" i="6"/>
  <c r="U435" i="6"/>
  <c r="B406" i="6"/>
  <c r="U405" i="6"/>
  <c r="B376" i="6"/>
  <c r="U375" i="6"/>
  <c r="B346" i="6"/>
  <c r="U345" i="6"/>
  <c r="B316" i="6"/>
  <c r="U315" i="6"/>
  <c r="B286" i="6"/>
  <c r="U285" i="6"/>
  <c r="B256" i="6"/>
  <c r="U255" i="6"/>
  <c r="B226" i="6"/>
  <c r="U225" i="6"/>
  <c r="B196" i="6"/>
  <c r="U195" i="6"/>
  <c r="B166" i="6"/>
  <c r="U165" i="6"/>
  <c r="B136" i="6"/>
  <c r="U135" i="6"/>
  <c r="T141" i="6"/>
  <c r="B106" i="6"/>
  <c r="U105" i="6"/>
  <c r="T111" i="6"/>
  <c r="B47" i="6"/>
  <c r="U47" i="6" s="1"/>
  <c r="W46" i="6"/>
  <c r="T68" i="6"/>
  <c r="W67" i="6"/>
  <c r="T50" i="6"/>
  <c r="S21" i="6"/>
  <c r="T78" i="6"/>
  <c r="AC17" i="6"/>
  <c r="AB17" i="6"/>
  <c r="AE17" i="6" s="1"/>
  <c r="AH17" i="6" s="1"/>
  <c r="B76" i="6"/>
  <c r="U76" i="6" s="1"/>
  <c r="T40" i="6"/>
  <c r="W39" i="6"/>
  <c r="T417" i="6"/>
  <c r="G508" i="6" l="1"/>
  <c r="F508" i="6"/>
  <c r="B538" i="6"/>
  <c r="C508" i="6"/>
  <c r="T331" i="6"/>
  <c r="W330" i="6"/>
  <c r="T186" i="6"/>
  <c r="T196" i="6"/>
  <c r="T197" i="6" s="1"/>
  <c r="T198" i="6" s="1"/>
  <c r="T199" i="6" s="1"/>
  <c r="T200" i="6" s="1"/>
  <c r="T201" i="6" s="1"/>
  <c r="T202" i="6" s="1"/>
  <c r="W185" i="6"/>
  <c r="W301" i="6"/>
  <c r="T302" i="6"/>
  <c r="T360" i="6"/>
  <c r="W359" i="6"/>
  <c r="T418" i="6"/>
  <c r="W417" i="6"/>
  <c r="T389" i="6"/>
  <c r="W388" i="6"/>
  <c r="T99" i="6"/>
  <c r="W98" i="6"/>
  <c r="W156" i="6"/>
  <c r="T157" i="6"/>
  <c r="W243" i="6"/>
  <c r="T244" i="6"/>
  <c r="T215" i="6"/>
  <c r="W214" i="6"/>
  <c r="T128" i="6"/>
  <c r="W127" i="6"/>
  <c r="T273" i="6"/>
  <c r="W272" i="6"/>
  <c r="U616" i="6"/>
  <c r="B617" i="6"/>
  <c r="U586" i="6"/>
  <c r="B587" i="6"/>
  <c r="U556" i="6"/>
  <c r="B557" i="6"/>
  <c r="U526" i="6"/>
  <c r="B527" i="6"/>
  <c r="U496" i="6"/>
  <c r="B497" i="6"/>
  <c r="U466" i="6"/>
  <c r="B467" i="6"/>
  <c r="U436" i="6"/>
  <c r="B437" i="6"/>
  <c r="U406" i="6"/>
  <c r="B407" i="6"/>
  <c r="U376" i="6"/>
  <c r="B377" i="6"/>
  <c r="U346" i="6"/>
  <c r="B347" i="6"/>
  <c r="U316" i="6"/>
  <c r="B317" i="6"/>
  <c r="U286" i="6"/>
  <c r="B287" i="6"/>
  <c r="U256" i="6"/>
  <c r="B257" i="6"/>
  <c r="U226" i="6"/>
  <c r="B227" i="6"/>
  <c r="U196" i="6"/>
  <c r="B197" i="6"/>
  <c r="T172" i="6"/>
  <c r="U166" i="6"/>
  <c r="W166" i="6" s="1"/>
  <c r="B167" i="6"/>
  <c r="T142" i="6"/>
  <c r="U136" i="6"/>
  <c r="W136" i="6" s="1"/>
  <c r="B137" i="6"/>
  <c r="T112" i="6"/>
  <c r="U106" i="6"/>
  <c r="W106" i="6" s="1"/>
  <c r="B107" i="6"/>
  <c r="T447" i="6"/>
  <c r="AC18" i="6"/>
  <c r="AB18" i="6"/>
  <c r="AE18" i="6" s="1"/>
  <c r="AH18" i="6" s="1"/>
  <c r="B48" i="6"/>
  <c r="U48" i="6" s="1"/>
  <c r="W47" i="6"/>
  <c r="T79" i="6"/>
  <c r="W40" i="6"/>
  <c r="T41" i="6"/>
  <c r="S22" i="6"/>
  <c r="W68" i="6"/>
  <c r="T69" i="6"/>
  <c r="B77" i="6"/>
  <c r="U77" i="6" s="1"/>
  <c r="W76" i="6"/>
  <c r="T51" i="6"/>
  <c r="W196" i="6" l="1"/>
  <c r="G538" i="6"/>
  <c r="F538" i="6"/>
  <c r="B568" i="6"/>
  <c r="C538" i="6"/>
  <c r="W273" i="6"/>
  <c r="T274" i="6"/>
  <c r="T361" i="6"/>
  <c r="W360" i="6"/>
  <c r="T303" i="6"/>
  <c r="W302" i="6"/>
  <c r="W128" i="6"/>
  <c r="T129" i="6"/>
  <c r="W99" i="6"/>
  <c r="T100" i="6"/>
  <c r="T226" i="6"/>
  <c r="T227" i="6" s="1"/>
  <c r="T228" i="6" s="1"/>
  <c r="T229" i="6" s="1"/>
  <c r="T230" i="6" s="1"/>
  <c r="T231" i="6" s="1"/>
  <c r="T232" i="6" s="1"/>
  <c r="T233" i="6" s="1"/>
  <c r="T216" i="6"/>
  <c r="W215" i="6"/>
  <c r="T390" i="6"/>
  <c r="W389" i="6"/>
  <c r="T245" i="6"/>
  <c r="W244" i="6"/>
  <c r="W186" i="6"/>
  <c r="T187" i="6"/>
  <c r="W418" i="6"/>
  <c r="T419" i="6"/>
  <c r="T448" i="6"/>
  <c r="W447" i="6"/>
  <c r="T158" i="6"/>
  <c r="W157" i="6"/>
  <c r="W331" i="6"/>
  <c r="T332" i="6"/>
  <c r="B618" i="6"/>
  <c r="U617" i="6"/>
  <c r="B588" i="6"/>
  <c r="U587" i="6"/>
  <c r="B558" i="6"/>
  <c r="U557" i="6"/>
  <c r="B528" i="6"/>
  <c r="U527" i="6"/>
  <c r="B498" i="6"/>
  <c r="U497" i="6"/>
  <c r="B468" i="6"/>
  <c r="U467" i="6"/>
  <c r="B438" i="6"/>
  <c r="U437" i="6"/>
  <c r="B408" i="6"/>
  <c r="U407" i="6"/>
  <c r="B378" i="6"/>
  <c r="U377" i="6"/>
  <c r="B348" i="6"/>
  <c r="U347" i="6"/>
  <c r="B318" i="6"/>
  <c r="U317" i="6"/>
  <c r="B288" i="6"/>
  <c r="U287" i="6"/>
  <c r="B258" i="6"/>
  <c r="U257" i="6"/>
  <c r="B228" i="6"/>
  <c r="U227" i="6"/>
  <c r="B198" i="6"/>
  <c r="U197" i="6"/>
  <c r="W197" i="6" s="1"/>
  <c r="T203" i="6"/>
  <c r="B168" i="6"/>
  <c r="U167" i="6"/>
  <c r="W167" i="6" s="1"/>
  <c r="T173" i="6"/>
  <c r="B138" i="6"/>
  <c r="U137" i="6"/>
  <c r="W137" i="6" s="1"/>
  <c r="T143" i="6"/>
  <c r="B108" i="6"/>
  <c r="U107" i="6"/>
  <c r="W107" i="6" s="1"/>
  <c r="T113" i="6"/>
  <c r="S23" i="6"/>
  <c r="W48" i="6"/>
  <c r="B49" i="6"/>
  <c r="U49" i="6" s="1"/>
  <c r="T70" i="6"/>
  <c r="W69" i="6"/>
  <c r="T80" i="6"/>
  <c r="T52" i="6"/>
  <c r="T42" i="6"/>
  <c r="W41" i="6"/>
  <c r="T477" i="6"/>
  <c r="B78" i="6"/>
  <c r="U78" i="6" s="1"/>
  <c r="W77" i="6"/>
  <c r="AC19" i="6"/>
  <c r="AB19" i="6"/>
  <c r="AE19" i="6" s="1"/>
  <c r="AH19" i="6" s="1"/>
  <c r="W227" i="6" l="1"/>
  <c r="G568" i="6"/>
  <c r="F568" i="6"/>
  <c r="B598" i="6"/>
  <c r="C568" i="6"/>
  <c r="W303" i="6"/>
  <c r="T304" i="6"/>
  <c r="T101" i="6"/>
  <c r="W100" i="6"/>
  <c r="T159" i="6"/>
  <c r="W158" i="6"/>
  <c r="T391" i="6"/>
  <c r="W390" i="6"/>
  <c r="T478" i="6"/>
  <c r="W477" i="6"/>
  <c r="W129" i="6"/>
  <c r="T130" i="6"/>
  <c r="W187" i="6"/>
  <c r="T188" i="6"/>
  <c r="W216" i="6"/>
  <c r="T217" i="6"/>
  <c r="W361" i="6"/>
  <c r="T362" i="6"/>
  <c r="T275" i="6"/>
  <c r="W274" i="6"/>
  <c r="T449" i="6"/>
  <c r="W448" i="6"/>
  <c r="W226" i="6"/>
  <c r="T333" i="6"/>
  <c r="W332" i="6"/>
  <c r="T420" i="6"/>
  <c r="W419" i="6"/>
  <c r="T256" i="6"/>
  <c r="T246" i="6"/>
  <c r="W245" i="6"/>
  <c r="B619" i="6"/>
  <c r="U618" i="6"/>
  <c r="B589" i="6"/>
  <c r="U588" i="6"/>
  <c r="B559" i="6"/>
  <c r="U558" i="6"/>
  <c r="B529" i="6"/>
  <c r="U528" i="6"/>
  <c r="B499" i="6"/>
  <c r="U498" i="6"/>
  <c r="B469" i="6"/>
  <c r="U468" i="6"/>
  <c r="U438" i="6"/>
  <c r="B439" i="6"/>
  <c r="B409" i="6"/>
  <c r="U408" i="6"/>
  <c r="B379" i="6"/>
  <c r="U378" i="6"/>
  <c r="B349" i="6"/>
  <c r="U348" i="6"/>
  <c r="B319" i="6"/>
  <c r="U318" i="6"/>
  <c r="B289" i="6"/>
  <c r="U288" i="6"/>
  <c r="B259" i="6"/>
  <c r="U258" i="6"/>
  <c r="T234" i="6"/>
  <c r="B229" i="6"/>
  <c r="U228" i="6"/>
  <c r="W228" i="6" s="1"/>
  <c r="T204" i="6"/>
  <c r="B199" i="6"/>
  <c r="U198" i="6"/>
  <c r="W198" i="6" s="1"/>
  <c r="T174" i="6"/>
  <c r="B169" i="6"/>
  <c r="U168" i="6"/>
  <c r="W168" i="6" s="1"/>
  <c r="T144" i="6"/>
  <c r="B139" i="6"/>
  <c r="U138" i="6"/>
  <c r="W138" i="6" s="1"/>
  <c r="T114" i="6"/>
  <c r="B109" i="6"/>
  <c r="U108" i="6"/>
  <c r="W108" i="6" s="1"/>
  <c r="W78" i="6"/>
  <c r="B79" i="6"/>
  <c r="U79" i="6" s="1"/>
  <c r="W70" i="6"/>
  <c r="T71" i="6"/>
  <c r="B50" i="6"/>
  <c r="U50" i="6" s="1"/>
  <c r="W49" i="6"/>
  <c r="T53" i="6"/>
  <c r="T507" i="6"/>
  <c r="AC20" i="6"/>
  <c r="AB20" i="6"/>
  <c r="AE20" i="6" s="1"/>
  <c r="AH20" i="6" s="1"/>
  <c r="T81" i="6"/>
  <c r="S24" i="6"/>
  <c r="W42" i="6"/>
  <c r="T43" i="6"/>
  <c r="G598" i="6" l="1"/>
  <c r="F598" i="6"/>
  <c r="C598" i="6"/>
  <c r="T450" i="6"/>
  <c r="W449" i="6"/>
  <c r="T218" i="6"/>
  <c r="W217" i="6"/>
  <c r="T421" i="6"/>
  <c r="W420" i="6"/>
  <c r="T189" i="6"/>
  <c r="W188" i="6"/>
  <c r="T102" i="6"/>
  <c r="W101" i="6"/>
  <c r="T508" i="6"/>
  <c r="W507" i="6"/>
  <c r="W333" i="6"/>
  <c r="T334" i="6"/>
  <c r="T286" i="6"/>
  <c r="T276" i="6"/>
  <c r="W275" i="6"/>
  <c r="T479" i="6"/>
  <c r="W478" i="6"/>
  <c r="W304" i="6"/>
  <c r="T305" i="6"/>
  <c r="T131" i="6"/>
  <c r="W130" i="6"/>
  <c r="W391" i="6"/>
  <c r="T392" i="6"/>
  <c r="W246" i="6"/>
  <c r="T247" i="6"/>
  <c r="T363" i="6"/>
  <c r="W362" i="6"/>
  <c r="T257" i="6"/>
  <c r="W256" i="6"/>
  <c r="W159" i="6"/>
  <c r="T160" i="6"/>
  <c r="U619" i="6"/>
  <c r="B620" i="6"/>
  <c r="U589" i="6"/>
  <c r="B590" i="6"/>
  <c r="U559" i="6"/>
  <c r="B560" i="6"/>
  <c r="U529" i="6"/>
  <c r="B530" i="6"/>
  <c r="U499" i="6"/>
  <c r="B500" i="6"/>
  <c r="U469" i="6"/>
  <c r="B470" i="6"/>
  <c r="U439" i="6"/>
  <c r="B440" i="6"/>
  <c r="U409" i="6"/>
  <c r="B410" i="6"/>
  <c r="U379" i="6"/>
  <c r="B380" i="6"/>
  <c r="U349" i="6"/>
  <c r="B350" i="6"/>
  <c r="U319" i="6"/>
  <c r="B320" i="6"/>
  <c r="U289" i="6"/>
  <c r="B290" i="6"/>
  <c r="U259" i="6"/>
  <c r="B260" i="6"/>
  <c r="U229" i="6"/>
  <c r="W229" i="6" s="1"/>
  <c r="B230" i="6"/>
  <c r="T235" i="6"/>
  <c r="U199" i="6"/>
  <c r="W199" i="6" s="1"/>
  <c r="B200" i="6"/>
  <c r="T205" i="6"/>
  <c r="U169" i="6"/>
  <c r="W169" i="6" s="1"/>
  <c r="B170" i="6"/>
  <c r="T175" i="6"/>
  <c r="U139" i="6"/>
  <c r="W139" i="6" s="1"/>
  <c r="B140" i="6"/>
  <c r="T145" i="6"/>
  <c r="U109" i="6"/>
  <c r="W109" i="6" s="1"/>
  <c r="B110" i="6"/>
  <c r="T115" i="6"/>
  <c r="T82" i="6"/>
  <c r="T537" i="6"/>
  <c r="T54" i="6"/>
  <c r="AC21" i="6"/>
  <c r="AB21" i="6"/>
  <c r="B51" i="6"/>
  <c r="U51" i="6" s="1"/>
  <c r="W50" i="6"/>
  <c r="T44" i="6"/>
  <c r="W43" i="6"/>
  <c r="T72" i="6"/>
  <c r="W71" i="6"/>
  <c r="B80" i="6"/>
  <c r="U80" i="6" s="1"/>
  <c r="W79" i="6"/>
  <c r="W363" i="6" l="1"/>
  <c r="T364" i="6"/>
  <c r="T480" i="6"/>
  <c r="W479" i="6"/>
  <c r="W421" i="6"/>
  <c r="T422" i="6"/>
  <c r="T248" i="6"/>
  <c r="W247" i="6"/>
  <c r="W131" i="6"/>
  <c r="T132" i="6"/>
  <c r="T161" i="6"/>
  <c r="W160" i="6"/>
  <c r="W276" i="6"/>
  <c r="T277" i="6"/>
  <c r="T509" i="6"/>
  <c r="W508" i="6"/>
  <c r="W305" i="6"/>
  <c r="T316" i="6"/>
  <c r="T306" i="6"/>
  <c r="T287" i="6"/>
  <c r="W286" i="6"/>
  <c r="T219" i="6"/>
  <c r="W218" i="6"/>
  <c r="T335" i="6"/>
  <c r="W334" i="6"/>
  <c r="T103" i="6"/>
  <c r="W102" i="6"/>
  <c r="T258" i="6"/>
  <c r="W257" i="6"/>
  <c r="T451" i="6"/>
  <c r="W450" i="6"/>
  <c r="T538" i="6"/>
  <c r="W537" i="6"/>
  <c r="T393" i="6"/>
  <c r="W392" i="6"/>
  <c r="W189" i="6"/>
  <c r="T190" i="6"/>
  <c r="B621" i="6"/>
  <c r="U620" i="6"/>
  <c r="B591" i="6"/>
  <c r="U590" i="6"/>
  <c r="B561" i="6"/>
  <c r="U560" i="6"/>
  <c r="B531" i="6"/>
  <c r="U530" i="6"/>
  <c r="B501" i="6"/>
  <c r="U500" i="6"/>
  <c r="B471" i="6"/>
  <c r="U470" i="6"/>
  <c r="B441" i="6"/>
  <c r="U440" i="6"/>
  <c r="B411" i="6"/>
  <c r="U410" i="6"/>
  <c r="B381" i="6"/>
  <c r="U380" i="6"/>
  <c r="B351" i="6"/>
  <c r="U350" i="6"/>
  <c r="B321" i="6"/>
  <c r="U320" i="6"/>
  <c r="B291" i="6"/>
  <c r="U290" i="6"/>
  <c r="B261" i="6"/>
  <c r="U260" i="6"/>
  <c r="T236" i="6"/>
  <c r="W236" i="6" s="1"/>
  <c r="B231" i="6"/>
  <c r="U230" i="6"/>
  <c r="W230" i="6" s="1"/>
  <c r="T206" i="6"/>
  <c r="W206" i="6" s="1"/>
  <c r="B201" i="6"/>
  <c r="U200" i="6"/>
  <c r="W200" i="6" s="1"/>
  <c r="T176" i="6"/>
  <c r="W176" i="6" s="1"/>
  <c r="B171" i="6"/>
  <c r="U170" i="6"/>
  <c r="W170" i="6" s="1"/>
  <c r="T146" i="6"/>
  <c r="W146" i="6" s="1"/>
  <c r="B141" i="6"/>
  <c r="U140" i="6"/>
  <c r="W140" i="6" s="1"/>
  <c r="T116" i="6"/>
  <c r="W116" i="6" s="1"/>
  <c r="B111" i="6"/>
  <c r="U110" i="6"/>
  <c r="W110" i="6" s="1"/>
  <c r="W51" i="6"/>
  <c r="B52" i="6"/>
  <c r="U52" i="6" s="1"/>
  <c r="AC22" i="6"/>
  <c r="AB22" i="6"/>
  <c r="AA46" i="6"/>
  <c r="AE21" i="6"/>
  <c r="AH21" i="6" s="1"/>
  <c r="T83" i="6"/>
  <c r="B81" i="6"/>
  <c r="U81" i="6" s="1"/>
  <c r="W80" i="6"/>
  <c r="T73" i="6"/>
  <c r="W72" i="6"/>
  <c r="T45" i="6"/>
  <c r="W45" i="6" s="1"/>
  <c r="W44" i="6"/>
  <c r="T55" i="6"/>
  <c r="X25" i="6"/>
  <c r="T567" i="6"/>
  <c r="W190" i="6" l="1"/>
  <c r="T191" i="6"/>
  <c r="W451" i="6"/>
  <c r="T452" i="6"/>
  <c r="T162" i="6"/>
  <c r="W161" i="6"/>
  <c r="T423" i="6"/>
  <c r="W422" i="6"/>
  <c r="T259" i="6"/>
  <c r="W258" i="6"/>
  <c r="T133" i="6"/>
  <c r="W132" i="6"/>
  <c r="W393" i="6"/>
  <c r="T394" i="6"/>
  <c r="T220" i="6"/>
  <c r="W219" i="6"/>
  <c r="T510" i="6"/>
  <c r="W509" i="6"/>
  <c r="T481" i="6"/>
  <c r="W480" i="6"/>
  <c r="T104" i="6"/>
  <c r="W103" i="6"/>
  <c r="T288" i="6"/>
  <c r="W287" i="6"/>
  <c r="T278" i="6"/>
  <c r="W277" i="6"/>
  <c r="T249" i="6"/>
  <c r="W248" i="6"/>
  <c r="T365" i="6"/>
  <c r="W364" i="6"/>
  <c r="W538" i="6"/>
  <c r="T539" i="6"/>
  <c r="W306" i="6"/>
  <c r="T307" i="6"/>
  <c r="T568" i="6"/>
  <c r="W567" i="6"/>
  <c r="T346" i="6"/>
  <c r="T336" i="6"/>
  <c r="W335" i="6"/>
  <c r="T317" i="6"/>
  <c r="W316" i="6"/>
  <c r="B622" i="6"/>
  <c r="U621" i="6"/>
  <c r="B592" i="6"/>
  <c r="U591" i="6"/>
  <c r="B562" i="6"/>
  <c r="U561" i="6"/>
  <c r="B532" i="6"/>
  <c r="U531" i="6"/>
  <c r="B502" i="6"/>
  <c r="U501" i="6"/>
  <c r="B472" i="6"/>
  <c r="U471" i="6"/>
  <c r="B442" i="6"/>
  <c r="U441" i="6"/>
  <c r="B412" i="6"/>
  <c r="U411" i="6"/>
  <c r="B382" i="6"/>
  <c r="U381" i="6"/>
  <c r="B352" i="6"/>
  <c r="U351" i="6"/>
  <c r="B322" i="6"/>
  <c r="U321" i="6"/>
  <c r="B292" i="6"/>
  <c r="U291" i="6"/>
  <c r="B262" i="6"/>
  <c r="U261" i="6"/>
  <c r="B232" i="6"/>
  <c r="U231" i="6"/>
  <c r="W231" i="6" s="1"/>
  <c r="B202" i="6"/>
  <c r="U201" i="6"/>
  <c r="W201" i="6" s="1"/>
  <c r="B172" i="6"/>
  <c r="U171" i="6"/>
  <c r="W171" i="6" s="1"/>
  <c r="B142" i="6"/>
  <c r="U141" i="6"/>
  <c r="W141" i="6" s="1"/>
  <c r="B112" i="6"/>
  <c r="U111" i="6"/>
  <c r="W111" i="6" s="1"/>
  <c r="T597" i="6"/>
  <c r="W25" i="6"/>
  <c r="W73" i="6"/>
  <c r="T74" i="6"/>
  <c r="T84" i="6"/>
  <c r="B82" i="6"/>
  <c r="U82" i="6" s="1"/>
  <c r="W81" i="6"/>
  <c r="B53" i="6"/>
  <c r="U53" i="6" s="1"/>
  <c r="W52" i="6"/>
  <c r="AE22" i="6"/>
  <c r="AH22" i="6" s="1"/>
  <c r="AA47" i="6"/>
  <c r="T56" i="6"/>
  <c r="W56" i="6" s="1"/>
  <c r="AC23" i="6"/>
  <c r="AB23" i="6"/>
  <c r="T134" i="6" l="1"/>
  <c r="W133" i="6"/>
  <c r="T376" i="6"/>
  <c r="T366" i="6"/>
  <c r="W365" i="6"/>
  <c r="T105" i="6"/>
  <c r="W105" i="6" s="1"/>
  <c r="W104" i="6"/>
  <c r="T163" i="6"/>
  <c r="W162" i="6"/>
  <c r="T569" i="6"/>
  <c r="W568" i="6"/>
  <c r="T221" i="6"/>
  <c r="W220" i="6"/>
  <c r="T260" i="6"/>
  <c r="W259" i="6"/>
  <c r="T453" i="6"/>
  <c r="W452" i="6"/>
  <c r="T318" i="6"/>
  <c r="W317" i="6"/>
  <c r="T308" i="6"/>
  <c r="W307" i="6"/>
  <c r="T250" i="6"/>
  <c r="W249" i="6"/>
  <c r="T395" i="6"/>
  <c r="W394" i="6"/>
  <c r="W191" i="6"/>
  <c r="T192" i="6"/>
  <c r="T598" i="6"/>
  <c r="W597" i="6"/>
  <c r="W336" i="6"/>
  <c r="T337" i="6"/>
  <c r="T540" i="6"/>
  <c r="W539" i="6"/>
  <c r="W278" i="6"/>
  <c r="T279" i="6"/>
  <c r="W481" i="6"/>
  <c r="T482" i="6"/>
  <c r="T347" i="6"/>
  <c r="W346" i="6"/>
  <c r="W423" i="6"/>
  <c r="T424" i="6"/>
  <c r="T289" i="6"/>
  <c r="W288" i="6"/>
  <c r="T511" i="6"/>
  <c r="W510" i="6"/>
  <c r="B623" i="6"/>
  <c r="U622" i="6"/>
  <c r="B593" i="6"/>
  <c r="U592" i="6"/>
  <c r="B563" i="6"/>
  <c r="U562" i="6"/>
  <c r="B533" i="6"/>
  <c r="U532" i="6"/>
  <c r="B503" i="6"/>
  <c r="U502" i="6"/>
  <c r="B473" i="6"/>
  <c r="U472" i="6"/>
  <c r="B443" i="6"/>
  <c r="U442" i="6"/>
  <c r="B413" i="6"/>
  <c r="U412" i="6"/>
  <c r="B383" i="6"/>
  <c r="U382" i="6"/>
  <c r="B353" i="6"/>
  <c r="U352" i="6"/>
  <c r="B323" i="6"/>
  <c r="U322" i="6"/>
  <c r="B293" i="6"/>
  <c r="U292" i="6"/>
  <c r="B263" i="6"/>
  <c r="U262" i="6"/>
  <c r="B233" i="6"/>
  <c r="U232" i="6"/>
  <c r="W232" i="6" s="1"/>
  <c r="B203" i="6"/>
  <c r="U202" i="6"/>
  <c r="W202" i="6" s="1"/>
  <c r="B173" i="6"/>
  <c r="U172" i="6"/>
  <c r="W172" i="6" s="1"/>
  <c r="B143" i="6"/>
  <c r="U142" i="6"/>
  <c r="W142" i="6" s="1"/>
  <c r="B113" i="6"/>
  <c r="U112" i="6"/>
  <c r="W112" i="6" s="1"/>
  <c r="T75" i="6"/>
  <c r="W75" i="6" s="1"/>
  <c r="W74" i="6"/>
  <c r="B83" i="6"/>
  <c r="U83" i="6" s="1"/>
  <c r="W82" i="6"/>
  <c r="B54" i="6"/>
  <c r="U54" i="6" s="1"/>
  <c r="W53" i="6"/>
  <c r="AE23" i="6"/>
  <c r="AH23" i="6" s="1"/>
  <c r="AA48" i="6"/>
  <c r="T85" i="6"/>
  <c r="AB24" i="6"/>
  <c r="AC24" i="6"/>
  <c r="Z5" i="6"/>
  <c r="T338" i="6" l="1"/>
  <c r="W337" i="6"/>
  <c r="W366" i="6"/>
  <c r="T367" i="6"/>
  <c r="T290" i="6"/>
  <c r="W289" i="6"/>
  <c r="T396" i="6"/>
  <c r="W395" i="6"/>
  <c r="T406" i="6"/>
  <c r="W453" i="6"/>
  <c r="T454" i="6"/>
  <c r="T377" i="6"/>
  <c r="W376" i="6"/>
  <c r="T425" i="6"/>
  <c r="W424" i="6"/>
  <c r="T483" i="6"/>
  <c r="W482" i="6"/>
  <c r="T599" i="6"/>
  <c r="W598" i="6"/>
  <c r="T251" i="6"/>
  <c r="W250" i="6"/>
  <c r="T261" i="6"/>
  <c r="W260" i="6"/>
  <c r="W134" i="6"/>
  <c r="T135" i="6"/>
  <c r="W135" i="6" s="1"/>
  <c r="T280" i="6"/>
  <c r="W279" i="6"/>
  <c r="W163" i="6"/>
  <c r="T164" i="6"/>
  <c r="T348" i="6"/>
  <c r="W347" i="6"/>
  <c r="T193" i="6"/>
  <c r="W192" i="6"/>
  <c r="W308" i="6"/>
  <c r="T309" i="6"/>
  <c r="W221" i="6"/>
  <c r="T222" i="6"/>
  <c r="W511" i="6"/>
  <c r="T512" i="6"/>
  <c r="T541" i="6"/>
  <c r="W540" i="6"/>
  <c r="T319" i="6"/>
  <c r="W318" i="6"/>
  <c r="T570" i="6"/>
  <c r="W569" i="6"/>
  <c r="B624" i="6"/>
  <c r="U623" i="6"/>
  <c r="B594" i="6"/>
  <c r="U593" i="6"/>
  <c r="B564" i="6"/>
  <c r="U563" i="6"/>
  <c r="B534" i="6"/>
  <c r="U533" i="6"/>
  <c r="B504" i="6"/>
  <c r="U503" i="6"/>
  <c r="B474" i="6"/>
  <c r="U473" i="6"/>
  <c r="B444" i="6"/>
  <c r="U443" i="6"/>
  <c r="B414" i="6"/>
  <c r="U413" i="6"/>
  <c r="B384" i="6"/>
  <c r="U383" i="6"/>
  <c r="B354" i="6"/>
  <c r="U353" i="6"/>
  <c r="B324" i="6"/>
  <c r="U323" i="6"/>
  <c r="B294" i="6"/>
  <c r="U293" i="6"/>
  <c r="B264" i="6"/>
  <c r="U263" i="6"/>
  <c r="B234" i="6"/>
  <c r="U233" i="6"/>
  <c r="W233" i="6" s="1"/>
  <c r="B204" i="6"/>
  <c r="U203" i="6"/>
  <c r="W203" i="6" s="1"/>
  <c r="B174" i="6"/>
  <c r="U173" i="6"/>
  <c r="W173" i="6" s="1"/>
  <c r="B144" i="6"/>
  <c r="U143" i="6"/>
  <c r="W143" i="6" s="1"/>
  <c r="B114" i="6"/>
  <c r="U113" i="6"/>
  <c r="W113" i="6" s="1"/>
  <c r="W83" i="6"/>
  <c r="B84" i="6"/>
  <c r="U84" i="6" s="1"/>
  <c r="W54" i="6"/>
  <c r="B55" i="6"/>
  <c r="AA49" i="6"/>
  <c r="AE24" i="6"/>
  <c r="AH24" i="6" s="1"/>
  <c r="T86" i="6"/>
  <c r="W86" i="6" s="1"/>
  <c r="U55" i="6" l="1"/>
  <c r="W55" i="6" s="1"/>
  <c r="T194" i="6"/>
  <c r="W193" i="6"/>
  <c r="T600" i="6"/>
  <c r="W599" i="6"/>
  <c r="T291" i="6"/>
  <c r="W290" i="6"/>
  <c r="T320" i="6"/>
  <c r="W319" i="6"/>
  <c r="T378" i="6"/>
  <c r="W377" i="6"/>
  <c r="T368" i="6"/>
  <c r="W367" i="6"/>
  <c r="T349" i="6"/>
  <c r="W348" i="6"/>
  <c r="W483" i="6"/>
  <c r="T484" i="6"/>
  <c r="T455" i="6"/>
  <c r="W454" i="6"/>
  <c r="W541" i="6"/>
  <c r="T542" i="6"/>
  <c r="T223" i="6"/>
  <c r="W222" i="6"/>
  <c r="W164" i="6"/>
  <c r="T165" i="6"/>
  <c r="W165" i="6" s="1"/>
  <c r="T513" i="6"/>
  <c r="W512" i="6"/>
  <c r="T262" i="6"/>
  <c r="W261" i="6"/>
  <c r="T436" i="6"/>
  <c r="T426" i="6"/>
  <c r="W425" i="6"/>
  <c r="T407" i="6"/>
  <c r="W406" i="6"/>
  <c r="T339" i="6"/>
  <c r="W338" i="6"/>
  <c r="W309" i="6"/>
  <c r="T310" i="6"/>
  <c r="T281" i="6"/>
  <c r="W280" i="6"/>
  <c r="W251" i="6"/>
  <c r="T252" i="6"/>
  <c r="W396" i="6"/>
  <c r="T397" i="6"/>
  <c r="T571" i="6"/>
  <c r="W570" i="6"/>
  <c r="U624" i="6"/>
  <c r="B625" i="6"/>
  <c r="U625" i="6" s="1"/>
  <c r="U594" i="6"/>
  <c r="B595" i="6"/>
  <c r="U595" i="6" s="1"/>
  <c r="U564" i="6"/>
  <c r="B565" i="6"/>
  <c r="U565" i="6" s="1"/>
  <c r="U534" i="6"/>
  <c r="B535" i="6"/>
  <c r="U535" i="6" s="1"/>
  <c r="U504" i="6"/>
  <c r="B505" i="6"/>
  <c r="U505" i="6" s="1"/>
  <c r="U474" i="6"/>
  <c r="B475" i="6"/>
  <c r="U475" i="6" s="1"/>
  <c r="U444" i="6"/>
  <c r="B445" i="6"/>
  <c r="U445" i="6" s="1"/>
  <c r="U414" i="6"/>
  <c r="B415" i="6"/>
  <c r="U415" i="6" s="1"/>
  <c r="U384" i="6"/>
  <c r="B385" i="6"/>
  <c r="U385" i="6" s="1"/>
  <c r="U354" i="6"/>
  <c r="B355" i="6"/>
  <c r="U355" i="6" s="1"/>
  <c r="U324" i="6"/>
  <c r="B325" i="6"/>
  <c r="U325" i="6" s="1"/>
  <c r="U294" i="6"/>
  <c r="B295" i="6"/>
  <c r="U295" i="6" s="1"/>
  <c r="U264" i="6"/>
  <c r="B265" i="6"/>
  <c r="U265" i="6" s="1"/>
  <c r="U234" i="6"/>
  <c r="W234" i="6" s="1"/>
  <c r="B235" i="6"/>
  <c r="U235" i="6" s="1"/>
  <c r="W235" i="6" s="1"/>
  <c r="U204" i="6"/>
  <c r="W204" i="6" s="1"/>
  <c r="B205" i="6"/>
  <c r="U205" i="6" s="1"/>
  <c r="W205" i="6" s="1"/>
  <c r="U174" i="6"/>
  <c r="W174" i="6" s="1"/>
  <c r="B175" i="6"/>
  <c r="U175" i="6" s="1"/>
  <c r="W175" i="6" s="1"/>
  <c r="U144" i="6"/>
  <c r="W144" i="6" s="1"/>
  <c r="B145" i="6"/>
  <c r="U145" i="6" s="1"/>
  <c r="W145" i="6" s="1"/>
  <c r="U114" i="6"/>
  <c r="W114" i="6" s="1"/>
  <c r="B115" i="6"/>
  <c r="U115" i="6" s="1"/>
  <c r="W115" i="6" s="1"/>
  <c r="B85" i="6"/>
  <c r="W84" i="6"/>
  <c r="U85" i="6" l="1"/>
  <c r="W85" i="6" s="1"/>
  <c r="T408" i="6"/>
  <c r="W407" i="6"/>
  <c r="T350" i="6"/>
  <c r="W349" i="6"/>
  <c r="T292" i="6"/>
  <c r="W291" i="6"/>
  <c r="T398" i="6"/>
  <c r="W397" i="6"/>
  <c r="T311" i="6"/>
  <c r="W310" i="6"/>
  <c r="T427" i="6"/>
  <c r="W426" i="6"/>
  <c r="T437" i="6"/>
  <c r="W436" i="6"/>
  <c r="T369" i="6"/>
  <c r="W368" i="6"/>
  <c r="T601" i="6"/>
  <c r="W600" i="6"/>
  <c r="T253" i="6"/>
  <c r="W252" i="6"/>
  <c r="T466" i="6"/>
  <c r="T456" i="6"/>
  <c r="W455" i="6"/>
  <c r="T263" i="6"/>
  <c r="W262" i="6"/>
  <c r="T485" i="6"/>
  <c r="W484" i="6"/>
  <c r="T379" i="6"/>
  <c r="W378" i="6"/>
  <c r="W194" i="6"/>
  <c r="T195" i="6"/>
  <c r="W195" i="6" s="1"/>
  <c r="W339" i="6"/>
  <c r="T340" i="6"/>
  <c r="T224" i="6"/>
  <c r="W223" i="6"/>
  <c r="W571" i="6"/>
  <c r="T572" i="6"/>
  <c r="W281" i="6"/>
  <c r="T282" i="6"/>
  <c r="W513" i="6"/>
  <c r="T514" i="6"/>
  <c r="T543" i="6"/>
  <c r="W542" i="6"/>
  <c r="T321" i="6"/>
  <c r="W320" i="6"/>
  <c r="B31" i="1"/>
  <c r="U31" i="1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4" i="4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V1640" i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Q1638" i="1"/>
  <c r="Q1664" i="1" s="1"/>
  <c r="Q1637" i="1"/>
  <c r="Q1636" i="1"/>
  <c r="Q1663" i="1" s="1"/>
  <c r="Q1635" i="1"/>
  <c r="Q1634" i="1"/>
  <c r="Q1662" i="1" s="1"/>
  <c r="Q1633" i="1"/>
  <c r="Q1632" i="1"/>
  <c r="Q1661" i="1" s="1"/>
  <c r="Q1631" i="1"/>
  <c r="Q1630" i="1"/>
  <c r="Q1660" i="1" s="1"/>
  <c r="Q1629" i="1"/>
  <c r="Q1628" i="1"/>
  <c r="Q1659" i="1" s="1"/>
  <c r="Q1627" i="1"/>
  <c r="Q1626" i="1"/>
  <c r="Q1658" i="1" s="1"/>
  <c r="Q1625" i="1"/>
  <c r="Q1624" i="1"/>
  <c r="Q1657" i="1" s="1"/>
  <c r="Q1623" i="1"/>
  <c r="Q1622" i="1"/>
  <c r="Q1656" i="1" s="1"/>
  <c r="Q1621" i="1"/>
  <c r="Q1620" i="1"/>
  <c r="Q1655" i="1" s="1"/>
  <c r="Q1619" i="1"/>
  <c r="Q1618" i="1"/>
  <c r="Q1654" i="1" s="1"/>
  <c r="Q1617" i="1"/>
  <c r="Q1616" i="1"/>
  <c r="Q1653" i="1" s="1"/>
  <c r="Q1615" i="1"/>
  <c r="Q1614" i="1"/>
  <c r="Q1652" i="1" s="1"/>
  <c r="Q1613" i="1"/>
  <c r="Q1612" i="1"/>
  <c r="Q1651" i="1" s="1"/>
  <c r="Q1611" i="1"/>
  <c r="Q1610" i="1"/>
  <c r="Q1650" i="1" s="1"/>
  <c r="Q1609" i="1"/>
  <c r="Q1608" i="1"/>
  <c r="Q1649" i="1" s="1"/>
  <c r="Q1607" i="1"/>
  <c r="Q1606" i="1"/>
  <c r="Q1648" i="1" s="1"/>
  <c r="Q1605" i="1"/>
  <c r="Q1604" i="1"/>
  <c r="Q1647" i="1" s="1"/>
  <c r="Q1603" i="1"/>
  <c r="Q1602" i="1"/>
  <c r="Q1646" i="1" s="1"/>
  <c r="Q1601" i="1"/>
  <c r="Q1600" i="1"/>
  <c r="Q1645" i="1" s="1"/>
  <c r="Q1599" i="1"/>
  <c r="Q1598" i="1"/>
  <c r="Q1644" i="1" s="1"/>
  <c r="Q1597" i="1"/>
  <c r="Q1596" i="1"/>
  <c r="Q1643" i="1" s="1"/>
  <c r="Q1595" i="1"/>
  <c r="Q1594" i="1"/>
  <c r="Q1642" i="1" s="1"/>
  <c r="Q1593" i="1"/>
  <c r="Q1592" i="1"/>
  <c r="Q1641" i="1" s="1"/>
  <c r="Q1591" i="1"/>
  <c r="Q1590" i="1"/>
  <c r="Q1640" i="1" s="1"/>
  <c r="Q1589" i="1"/>
  <c r="B1589" i="1"/>
  <c r="C1640" i="1" s="1"/>
  <c r="U1640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V1558" i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Q1556" i="1"/>
  <c r="Q1582" i="1" s="1"/>
  <c r="Q1555" i="1"/>
  <c r="Q1554" i="1"/>
  <c r="Q1581" i="1" s="1"/>
  <c r="Q1553" i="1"/>
  <c r="Q1552" i="1"/>
  <c r="Q1580" i="1" s="1"/>
  <c r="Q1551" i="1"/>
  <c r="Q1550" i="1"/>
  <c r="Q1579" i="1" s="1"/>
  <c r="Q1549" i="1"/>
  <c r="Q1548" i="1"/>
  <c r="Q1578" i="1" s="1"/>
  <c r="Q1547" i="1"/>
  <c r="Q1546" i="1"/>
  <c r="Q1577" i="1" s="1"/>
  <c r="Q1545" i="1"/>
  <c r="Q1544" i="1"/>
  <c r="Q1576" i="1" s="1"/>
  <c r="Q1543" i="1"/>
  <c r="Q1542" i="1"/>
  <c r="Q1575" i="1" s="1"/>
  <c r="Q1541" i="1"/>
  <c r="Q1540" i="1"/>
  <c r="Q1574" i="1" s="1"/>
  <c r="Q1539" i="1"/>
  <c r="Q1538" i="1"/>
  <c r="Q1573" i="1" s="1"/>
  <c r="Q1537" i="1"/>
  <c r="Q1536" i="1"/>
  <c r="Q1572" i="1" s="1"/>
  <c r="Q1535" i="1"/>
  <c r="Q1534" i="1"/>
  <c r="Q1571" i="1" s="1"/>
  <c r="Q1533" i="1"/>
  <c r="Q1532" i="1"/>
  <c r="Q1570" i="1" s="1"/>
  <c r="Q1531" i="1"/>
  <c r="Q1530" i="1"/>
  <c r="Q1569" i="1" s="1"/>
  <c r="Q1529" i="1"/>
  <c r="Q1528" i="1"/>
  <c r="Q1568" i="1" s="1"/>
  <c r="Q1527" i="1"/>
  <c r="Q1526" i="1"/>
  <c r="Q1567" i="1" s="1"/>
  <c r="Q1525" i="1"/>
  <c r="Q1524" i="1"/>
  <c r="Q1566" i="1" s="1"/>
  <c r="Q1523" i="1"/>
  <c r="Q1522" i="1"/>
  <c r="Q1565" i="1" s="1"/>
  <c r="Q1521" i="1"/>
  <c r="Q1520" i="1"/>
  <c r="Q1564" i="1" s="1"/>
  <c r="Q1519" i="1"/>
  <c r="Q1518" i="1"/>
  <c r="Q1563" i="1" s="1"/>
  <c r="Q1517" i="1"/>
  <c r="Q1516" i="1"/>
  <c r="Q1562" i="1" s="1"/>
  <c r="Q1515" i="1"/>
  <c r="Q1514" i="1"/>
  <c r="Q1561" i="1" s="1"/>
  <c r="Q1513" i="1"/>
  <c r="Q1512" i="1"/>
  <c r="Q1560" i="1" s="1"/>
  <c r="Q1511" i="1"/>
  <c r="Q1510" i="1"/>
  <c r="Q1559" i="1" s="1"/>
  <c r="Q1509" i="1"/>
  <c r="Q1508" i="1"/>
  <c r="Q1558" i="1" s="1"/>
  <c r="Q1507" i="1"/>
  <c r="B1507" i="1"/>
  <c r="B1509" i="1" s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V1476" i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Q1474" i="1"/>
  <c r="Q1500" i="1" s="1"/>
  <c r="Q1473" i="1"/>
  <c r="Q1472" i="1"/>
  <c r="Q1499" i="1" s="1"/>
  <c r="Q1471" i="1"/>
  <c r="Q1470" i="1"/>
  <c r="Q1498" i="1" s="1"/>
  <c r="Q1469" i="1"/>
  <c r="Q1468" i="1"/>
  <c r="Q1497" i="1" s="1"/>
  <c r="Q1467" i="1"/>
  <c r="Q1466" i="1"/>
  <c r="Q1496" i="1" s="1"/>
  <c r="Q1465" i="1"/>
  <c r="Q1464" i="1"/>
  <c r="Q1495" i="1" s="1"/>
  <c r="Q1463" i="1"/>
  <c r="Q1462" i="1"/>
  <c r="Q1494" i="1" s="1"/>
  <c r="Q1461" i="1"/>
  <c r="Q1460" i="1"/>
  <c r="Q1493" i="1" s="1"/>
  <c r="Q1459" i="1"/>
  <c r="Q1458" i="1"/>
  <c r="Q1492" i="1" s="1"/>
  <c r="Q1457" i="1"/>
  <c r="Q1456" i="1"/>
  <c r="Q1491" i="1" s="1"/>
  <c r="Q1455" i="1"/>
  <c r="Q1454" i="1"/>
  <c r="Q1490" i="1" s="1"/>
  <c r="Q1453" i="1"/>
  <c r="Q1452" i="1"/>
  <c r="Q1489" i="1" s="1"/>
  <c r="Q1451" i="1"/>
  <c r="Q1450" i="1"/>
  <c r="Q1488" i="1" s="1"/>
  <c r="Q1449" i="1"/>
  <c r="Q1448" i="1"/>
  <c r="Q1487" i="1" s="1"/>
  <c r="Q1447" i="1"/>
  <c r="Q1446" i="1"/>
  <c r="Q1486" i="1" s="1"/>
  <c r="Q1445" i="1"/>
  <c r="Q1444" i="1"/>
  <c r="Q1485" i="1" s="1"/>
  <c r="Q1443" i="1"/>
  <c r="Q1442" i="1"/>
  <c r="Q1484" i="1" s="1"/>
  <c r="Q1441" i="1"/>
  <c r="Q1440" i="1"/>
  <c r="Q1483" i="1" s="1"/>
  <c r="Q1439" i="1"/>
  <c r="Q1438" i="1"/>
  <c r="Q1482" i="1" s="1"/>
  <c r="Q1437" i="1"/>
  <c r="Q1436" i="1"/>
  <c r="Q1481" i="1" s="1"/>
  <c r="Q1435" i="1"/>
  <c r="Q1434" i="1"/>
  <c r="Q1480" i="1" s="1"/>
  <c r="Q1433" i="1"/>
  <c r="Q1432" i="1"/>
  <c r="Q1479" i="1" s="1"/>
  <c r="Q1431" i="1"/>
  <c r="Q1430" i="1"/>
  <c r="Q1478" i="1" s="1"/>
  <c r="Q1429" i="1"/>
  <c r="Q1428" i="1"/>
  <c r="Q1477" i="1" s="1"/>
  <c r="Q1427" i="1"/>
  <c r="Q1426" i="1"/>
  <c r="Q1476" i="1" s="1"/>
  <c r="Q1425" i="1"/>
  <c r="B1425" i="1"/>
  <c r="U1425" i="1" s="1"/>
  <c r="U1426" i="1" s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V1394" i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Q1392" i="1"/>
  <c r="Q1418" i="1" s="1"/>
  <c r="Q1391" i="1"/>
  <c r="Q1390" i="1"/>
  <c r="Q1417" i="1" s="1"/>
  <c r="Q1389" i="1"/>
  <c r="Q1388" i="1"/>
  <c r="Q1416" i="1" s="1"/>
  <c r="Q1387" i="1"/>
  <c r="Q1386" i="1"/>
  <c r="Q1415" i="1" s="1"/>
  <c r="Q1385" i="1"/>
  <c r="Q1384" i="1"/>
  <c r="Q1414" i="1" s="1"/>
  <c r="Q1383" i="1"/>
  <c r="Q1382" i="1"/>
  <c r="Q1413" i="1" s="1"/>
  <c r="Q1381" i="1"/>
  <c r="Q1380" i="1"/>
  <c r="Q1412" i="1" s="1"/>
  <c r="Q1379" i="1"/>
  <c r="Q1378" i="1"/>
  <c r="Q1411" i="1" s="1"/>
  <c r="Q1377" i="1"/>
  <c r="Q1376" i="1"/>
  <c r="Q1410" i="1" s="1"/>
  <c r="Q1375" i="1"/>
  <c r="Q1374" i="1"/>
  <c r="Q1409" i="1" s="1"/>
  <c r="Q1373" i="1"/>
  <c r="Q1372" i="1"/>
  <c r="Q1408" i="1" s="1"/>
  <c r="Q1371" i="1"/>
  <c r="Q1370" i="1"/>
  <c r="Q1407" i="1" s="1"/>
  <c r="Q1369" i="1"/>
  <c r="Q1368" i="1"/>
  <c r="Q1406" i="1" s="1"/>
  <c r="Q1367" i="1"/>
  <c r="Q1366" i="1"/>
  <c r="Q1405" i="1" s="1"/>
  <c r="Q1365" i="1"/>
  <c r="Q1364" i="1"/>
  <c r="Q1404" i="1" s="1"/>
  <c r="Q1363" i="1"/>
  <c r="Q1362" i="1"/>
  <c r="Q1403" i="1" s="1"/>
  <c r="Q1361" i="1"/>
  <c r="Q1360" i="1"/>
  <c r="Q1402" i="1" s="1"/>
  <c r="Q1359" i="1"/>
  <c r="Q1358" i="1"/>
  <c r="Q1401" i="1" s="1"/>
  <c r="Q1357" i="1"/>
  <c r="Q1356" i="1"/>
  <c r="Q1400" i="1" s="1"/>
  <c r="Q1355" i="1"/>
  <c r="Q1354" i="1"/>
  <c r="Q1399" i="1" s="1"/>
  <c r="Q1353" i="1"/>
  <c r="Q1352" i="1"/>
  <c r="Q1398" i="1" s="1"/>
  <c r="Q1351" i="1"/>
  <c r="Q1350" i="1"/>
  <c r="Q1397" i="1" s="1"/>
  <c r="Q1349" i="1"/>
  <c r="Q1348" i="1"/>
  <c r="Q1396" i="1" s="1"/>
  <c r="Q1347" i="1"/>
  <c r="Q1346" i="1"/>
  <c r="Q1395" i="1" s="1"/>
  <c r="Q1345" i="1"/>
  <c r="Q1344" i="1"/>
  <c r="Q1394" i="1" s="1"/>
  <c r="Q1343" i="1"/>
  <c r="B1343" i="1"/>
  <c r="C1394" i="1" s="1"/>
  <c r="U1394" i="1" s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V1312" i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Q1310" i="1"/>
  <c r="Q1336" i="1" s="1"/>
  <c r="Q1309" i="1"/>
  <c r="Q1308" i="1"/>
  <c r="Q1335" i="1" s="1"/>
  <c r="Q1307" i="1"/>
  <c r="Q1306" i="1"/>
  <c r="Q1334" i="1" s="1"/>
  <c r="Q1305" i="1"/>
  <c r="Q1304" i="1"/>
  <c r="Q1333" i="1" s="1"/>
  <c r="Q1303" i="1"/>
  <c r="Q1302" i="1"/>
  <c r="Q1332" i="1" s="1"/>
  <c r="Q1301" i="1"/>
  <c r="Q1300" i="1"/>
  <c r="Q1331" i="1" s="1"/>
  <c r="Q1299" i="1"/>
  <c r="Q1298" i="1"/>
  <c r="Q1330" i="1" s="1"/>
  <c r="Q1297" i="1"/>
  <c r="Q1296" i="1"/>
  <c r="Q1329" i="1" s="1"/>
  <c r="Q1295" i="1"/>
  <c r="Q1294" i="1"/>
  <c r="Q1328" i="1" s="1"/>
  <c r="Q1293" i="1"/>
  <c r="Q1292" i="1"/>
  <c r="Q1327" i="1" s="1"/>
  <c r="Q1291" i="1"/>
  <c r="Q1290" i="1"/>
  <c r="Q1326" i="1" s="1"/>
  <c r="Q1289" i="1"/>
  <c r="Q1288" i="1"/>
  <c r="Q1325" i="1" s="1"/>
  <c r="Q1287" i="1"/>
  <c r="Q1286" i="1"/>
  <c r="Q1324" i="1" s="1"/>
  <c r="Q1285" i="1"/>
  <c r="Q1284" i="1"/>
  <c r="Q1323" i="1" s="1"/>
  <c r="Q1283" i="1"/>
  <c r="Q1282" i="1"/>
  <c r="Q1322" i="1" s="1"/>
  <c r="Q1281" i="1"/>
  <c r="Q1280" i="1"/>
  <c r="Q1321" i="1" s="1"/>
  <c r="Q1279" i="1"/>
  <c r="Q1278" i="1"/>
  <c r="Q1320" i="1" s="1"/>
  <c r="Q1277" i="1"/>
  <c r="Q1276" i="1"/>
  <c r="Q1319" i="1" s="1"/>
  <c r="Q1275" i="1"/>
  <c r="Q1274" i="1"/>
  <c r="Q1318" i="1" s="1"/>
  <c r="Q1273" i="1"/>
  <c r="Q1272" i="1"/>
  <c r="Q1317" i="1" s="1"/>
  <c r="Q1271" i="1"/>
  <c r="Q1270" i="1"/>
  <c r="Q1316" i="1" s="1"/>
  <c r="Q1269" i="1"/>
  <c r="Q1268" i="1"/>
  <c r="Q1315" i="1" s="1"/>
  <c r="Q1267" i="1"/>
  <c r="Q1266" i="1"/>
  <c r="Q1314" i="1" s="1"/>
  <c r="Q1265" i="1"/>
  <c r="Q1264" i="1"/>
  <c r="Q1313" i="1" s="1"/>
  <c r="Q1263" i="1"/>
  <c r="Q1262" i="1"/>
  <c r="Q1312" i="1" s="1"/>
  <c r="Q1261" i="1"/>
  <c r="B1261" i="1"/>
  <c r="C1312" i="1" s="1"/>
  <c r="U1312" i="1" s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V1230" i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Q1228" i="1"/>
  <c r="Q1254" i="1" s="1"/>
  <c r="Q1227" i="1"/>
  <c r="Q1226" i="1"/>
  <c r="Q1253" i="1" s="1"/>
  <c r="Q1225" i="1"/>
  <c r="Q1224" i="1"/>
  <c r="Q1252" i="1" s="1"/>
  <c r="Q1223" i="1"/>
  <c r="Q1222" i="1"/>
  <c r="Q1251" i="1" s="1"/>
  <c r="Q1221" i="1"/>
  <c r="Q1220" i="1"/>
  <c r="Q1250" i="1" s="1"/>
  <c r="Q1219" i="1"/>
  <c r="Q1218" i="1"/>
  <c r="Q1249" i="1" s="1"/>
  <c r="Q1217" i="1"/>
  <c r="Q1216" i="1"/>
  <c r="Q1248" i="1" s="1"/>
  <c r="Q1215" i="1"/>
  <c r="Q1214" i="1"/>
  <c r="Q1247" i="1" s="1"/>
  <c r="Q1213" i="1"/>
  <c r="Q1212" i="1"/>
  <c r="Q1246" i="1" s="1"/>
  <c r="Q1211" i="1"/>
  <c r="Q1210" i="1"/>
  <c r="Q1245" i="1" s="1"/>
  <c r="Q1209" i="1"/>
  <c r="Q1208" i="1"/>
  <c r="Q1244" i="1" s="1"/>
  <c r="Q1207" i="1"/>
  <c r="Q1206" i="1"/>
  <c r="Q1243" i="1" s="1"/>
  <c r="Q1205" i="1"/>
  <c r="Q1204" i="1"/>
  <c r="Q1242" i="1" s="1"/>
  <c r="Q1203" i="1"/>
  <c r="Q1202" i="1"/>
  <c r="Q1241" i="1" s="1"/>
  <c r="Q1201" i="1"/>
  <c r="Q1200" i="1"/>
  <c r="Q1240" i="1" s="1"/>
  <c r="Q1199" i="1"/>
  <c r="Q1198" i="1"/>
  <c r="Q1239" i="1" s="1"/>
  <c r="Q1197" i="1"/>
  <c r="Q1196" i="1"/>
  <c r="Q1238" i="1" s="1"/>
  <c r="Q1195" i="1"/>
  <c r="Q1194" i="1"/>
  <c r="Q1237" i="1" s="1"/>
  <c r="Q1193" i="1"/>
  <c r="Q1192" i="1"/>
  <c r="Q1236" i="1" s="1"/>
  <c r="Q1191" i="1"/>
  <c r="Q1190" i="1"/>
  <c r="Q1235" i="1" s="1"/>
  <c r="Q1189" i="1"/>
  <c r="Q1188" i="1"/>
  <c r="Q1234" i="1" s="1"/>
  <c r="Q1187" i="1"/>
  <c r="Q1186" i="1"/>
  <c r="Q1233" i="1" s="1"/>
  <c r="Q1185" i="1"/>
  <c r="Q1184" i="1"/>
  <c r="Q1232" i="1" s="1"/>
  <c r="Q1183" i="1"/>
  <c r="Q1182" i="1"/>
  <c r="Q1231" i="1" s="1"/>
  <c r="Q1181" i="1"/>
  <c r="Q1180" i="1"/>
  <c r="Q1230" i="1" s="1"/>
  <c r="Q1179" i="1"/>
  <c r="B1179" i="1"/>
  <c r="C1230" i="1" s="1"/>
  <c r="U1230" i="1" s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V1148" i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Q1146" i="1"/>
  <c r="Q1172" i="1" s="1"/>
  <c r="Q1145" i="1"/>
  <c r="Q1144" i="1"/>
  <c r="Q1171" i="1" s="1"/>
  <c r="Q1143" i="1"/>
  <c r="Q1142" i="1"/>
  <c r="Q1170" i="1" s="1"/>
  <c r="Q1141" i="1"/>
  <c r="Q1140" i="1"/>
  <c r="Q1169" i="1" s="1"/>
  <c r="Q1139" i="1"/>
  <c r="Q1138" i="1"/>
  <c r="Q1168" i="1" s="1"/>
  <c r="Q1137" i="1"/>
  <c r="Q1136" i="1"/>
  <c r="Q1167" i="1" s="1"/>
  <c r="Q1135" i="1"/>
  <c r="Q1134" i="1"/>
  <c r="Q1166" i="1" s="1"/>
  <c r="Q1133" i="1"/>
  <c r="Q1132" i="1"/>
  <c r="Q1165" i="1" s="1"/>
  <c r="Q1131" i="1"/>
  <c r="Q1130" i="1"/>
  <c r="Q1164" i="1" s="1"/>
  <c r="Q1129" i="1"/>
  <c r="Q1128" i="1"/>
  <c r="Q1163" i="1" s="1"/>
  <c r="Q1127" i="1"/>
  <c r="Q1126" i="1"/>
  <c r="Q1162" i="1" s="1"/>
  <c r="Q1125" i="1"/>
  <c r="Q1124" i="1"/>
  <c r="Q1161" i="1" s="1"/>
  <c r="Q1123" i="1"/>
  <c r="Q1122" i="1"/>
  <c r="Q1160" i="1" s="1"/>
  <c r="Q1121" i="1"/>
  <c r="Q1120" i="1"/>
  <c r="Q1159" i="1" s="1"/>
  <c r="Q1119" i="1"/>
  <c r="Q1118" i="1"/>
  <c r="Q1158" i="1" s="1"/>
  <c r="Q1117" i="1"/>
  <c r="Q1116" i="1"/>
  <c r="Q1157" i="1" s="1"/>
  <c r="Q1115" i="1"/>
  <c r="Q1114" i="1"/>
  <c r="Q1156" i="1" s="1"/>
  <c r="Q1113" i="1"/>
  <c r="Q1112" i="1"/>
  <c r="Q1155" i="1" s="1"/>
  <c r="Q1111" i="1"/>
  <c r="Q1110" i="1"/>
  <c r="Q1154" i="1" s="1"/>
  <c r="Q1109" i="1"/>
  <c r="Q1108" i="1"/>
  <c r="Q1153" i="1" s="1"/>
  <c r="Q1107" i="1"/>
  <c r="Q1106" i="1"/>
  <c r="Q1152" i="1" s="1"/>
  <c r="Q1105" i="1"/>
  <c r="Q1104" i="1"/>
  <c r="Q1151" i="1" s="1"/>
  <c r="Q1103" i="1"/>
  <c r="Q1102" i="1"/>
  <c r="Q1150" i="1" s="1"/>
  <c r="Q1101" i="1"/>
  <c r="Q1100" i="1"/>
  <c r="Q1149" i="1" s="1"/>
  <c r="Q1099" i="1"/>
  <c r="Q1098" i="1"/>
  <c r="Q1148" i="1" s="1"/>
  <c r="Q1097" i="1"/>
  <c r="B1097" i="1"/>
  <c r="C1148" i="1" s="1"/>
  <c r="U1148" i="1" s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V1066" i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Q1064" i="1"/>
  <c r="Q1090" i="1" s="1"/>
  <c r="Q1063" i="1"/>
  <c r="Q1062" i="1"/>
  <c r="Q1089" i="1" s="1"/>
  <c r="Q1061" i="1"/>
  <c r="Q1060" i="1"/>
  <c r="Q1088" i="1" s="1"/>
  <c r="Q1059" i="1"/>
  <c r="Q1058" i="1"/>
  <c r="Q1087" i="1" s="1"/>
  <c r="Q1057" i="1"/>
  <c r="Q1056" i="1"/>
  <c r="Q1086" i="1" s="1"/>
  <c r="Q1055" i="1"/>
  <c r="Q1054" i="1"/>
  <c r="Q1085" i="1" s="1"/>
  <c r="Q1053" i="1"/>
  <c r="Q1052" i="1"/>
  <c r="Q1084" i="1" s="1"/>
  <c r="Q1051" i="1"/>
  <c r="Q1050" i="1"/>
  <c r="Q1083" i="1" s="1"/>
  <c r="Q1049" i="1"/>
  <c r="Q1048" i="1"/>
  <c r="Q1082" i="1" s="1"/>
  <c r="Q1047" i="1"/>
  <c r="Q1046" i="1"/>
  <c r="Q1081" i="1" s="1"/>
  <c r="Q1045" i="1"/>
  <c r="Q1044" i="1"/>
  <c r="Q1080" i="1" s="1"/>
  <c r="Q1043" i="1"/>
  <c r="Q1042" i="1"/>
  <c r="Q1079" i="1" s="1"/>
  <c r="Q1041" i="1"/>
  <c r="Q1040" i="1"/>
  <c r="Q1078" i="1" s="1"/>
  <c r="Q1039" i="1"/>
  <c r="Q1038" i="1"/>
  <c r="Q1077" i="1" s="1"/>
  <c r="Q1037" i="1"/>
  <c r="Q1036" i="1"/>
  <c r="Q1076" i="1" s="1"/>
  <c r="Q1035" i="1"/>
  <c r="Q1034" i="1"/>
  <c r="Q1075" i="1" s="1"/>
  <c r="Q1033" i="1"/>
  <c r="Q1032" i="1"/>
  <c r="Q1074" i="1" s="1"/>
  <c r="Q1031" i="1"/>
  <c r="Q1030" i="1"/>
  <c r="Q1073" i="1" s="1"/>
  <c r="Q1029" i="1"/>
  <c r="Q1028" i="1"/>
  <c r="Q1072" i="1" s="1"/>
  <c r="Q1027" i="1"/>
  <c r="Q1026" i="1"/>
  <c r="Q1071" i="1" s="1"/>
  <c r="Q1025" i="1"/>
  <c r="Q1024" i="1"/>
  <c r="Q1070" i="1" s="1"/>
  <c r="Q1023" i="1"/>
  <c r="Q1022" i="1"/>
  <c r="Q1069" i="1" s="1"/>
  <c r="Q1021" i="1"/>
  <c r="Q1020" i="1"/>
  <c r="Q1068" i="1" s="1"/>
  <c r="Q1019" i="1"/>
  <c r="Q1018" i="1"/>
  <c r="Q1067" i="1" s="1"/>
  <c r="Q1017" i="1"/>
  <c r="Q1016" i="1"/>
  <c r="Q1066" i="1" s="1"/>
  <c r="Q1015" i="1"/>
  <c r="B1015" i="1"/>
  <c r="C1066" i="1" s="1"/>
  <c r="U1066" i="1" s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V984" i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O984" i="1"/>
  <c r="N984" i="1"/>
  <c r="M984" i="1"/>
  <c r="L984" i="1"/>
  <c r="K984" i="1"/>
  <c r="J984" i="1"/>
  <c r="I984" i="1"/>
  <c r="H984" i="1"/>
  <c r="G984" i="1"/>
  <c r="F984" i="1"/>
  <c r="E984" i="1"/>
  <c r="D984" i="1"/>
  <c r="Q982" i="1"/>
  <c r="Q1008" i="1" s="1"/>
  <c r="Q981" i="1"/>
  <c r="Q980" i="1"/>
  <c r="Q1007" i="1" s="1"/>
  <c r="Q979" i="1"/>
  <c r="Q978" i="1"/>
  <c r="Q1006" i="1" s="1"/>
  <c r="Q977" i="1"/>
  <c r="Q976" i="1"/>
  <c r="Q1005" i="1" s="1"/>
  <c r="Q975" i="1"/>
  <c r="Q974" i="1"/>
  <c r="Q1004" i="1" s="1"/>
  <c r="Q973" i="1"/>
  <c r="Q972" i="1"/>
  <c r="Q1003" i="1" s="1"/>
  <c r="Q971" i="1"/>
  <c r="Q970" i="1"/>
  <c r="Q1002" i="1" s="1"/>
  <c r="Q969" i="1"/>
  <c r="Q968" i="1"/>
  <c r="Q1001" i="1" s="1"/>
  <c r="Q967" i="1"/>
  <c r="Q966" i="1"/>
  <c r="Q1000" i="1" s="1"/>
  <c r="Q965" i="1"/>
  <c r="Q964" i="1"/>
  <c r="Q999" i="1" s="1"/>
  <c r="Q963" i="1"/>
  <c r="Q962" i="1"/>
  <c r="Q998" i="1" s="1"/>
  <c r="Q961" i="1"/>
  <c r="Q960" i="1"/>
  <c r="Q997" i="1" s="1"/>
  <c r="Q959" i="1"/>
  <c r="Q958" i="1"/>
  <c r="Q996" i="1" s="1"/>
  <c r="Q957" i="1"/>
  <c r="Q956" i="1"/>
  <c r="Q995" i="1" s="1"/>
  <c r="Q955" i="1"/>
  <c r="Q954" i="1"/>
  <c r="Q994" i="1" s="1"/>
  <c r="Q953" i="1"/>
  <c r="Q952" i="1"/>
  <c r="Q993" i="1" s="1"/>
  <c r="Q951" i="1"/>
  <c r="Q950" i="1"/>
  <c r="Q992" i="1" s="1"/>
  <c r="Q949" i="1"/>
  <c r="Q948" i="1"/>
  <c r="Q991" i="1" s="1"/>
  <c r="Q947" i="1"/>
  <c r="Q946" i="1"/>
  <c r="Q990" i="1" s="1"/>
  <c r="Q945" i="1"/>
  <c r="Q944" i="1"/>
  <c r="Q989" i="1" s="1"/>
  <c r="Q943" i="1"/>
  <c r="Q942" i="1"/>
  <c r="Q988" i="1" s="1"/>
  <c r="Q941" i="1"/>
  <c r="Q940" i="1"/>
  <c r="Q987" i="1" s="1"/>
  <c r="Q939" i="1"/>
  <c r="Q938" i="1"/>
  <c r="Q986" i="1" s="1"/>
  <c r="Q937" i="1"/>
  <c r="Q936" i="1"/>
  <c r="Q985" i="1" s="1"/>
  <c r="Q935" i="1"/>
  <c r="Q934" i="1"/>
  <c r="Q984" i="1" s="1"/>
  <c r="Q933" i="1"/>
  <c r="B933" i="1"/>
  <c r="C984" i="1" s="1"/>
  <c r="U984" i="1" s="1"/>
  <c r="O926" i="1"/>
  <c r="N926" i="1"/>
  <c r="M926" i="1"/>
  <c r="L926" i="1"/>
  <c r="K926" i="1"/>
  <c r="J926" i="1"/>
  <c r="I926" i="1"/>
  <c r="H926" i="1"/>
  <c r="G926" i="1"/>
  <c r="F926" i="1"/>
  <c r="E926" i="1"/>
  <c r="D926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V902" i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O902" i="1"/>
  <c r="N902" i="1"/>
  <c r="M902" i="1"/>
  <c r="L902" i="1"/>
  <c r="K902" i="1"/>
  <c r="J902" i="1"/>
  <c r="I902" i="1"/>
  <c r="H902" i="1"/>
  <c r="G902" i="1"/>
  <c r="F902" i="1"/>
  <c r="E902" i="1"/>
  <c r="D902" i="1"/>
  <c r="Q900" i="1"/>
  <c r="Q926" i="1" s="1"/>
  <c r="Q899" i="1"/>
  <c r="Q898" i="1"/>
  <c r="Q925" i="1" s="1"/>
  <c r="Q897" i="1"/>
  <c r="Q896" i="1"/>
  <c r="Q924" i="1" s="1"/>
  <c r="Q895" i="1"/>
  <c r="Q894" i="1"/>
  <c r="Q923" i="1" s="1"/>
  <c r="Q893" i="1"/>
  <c r="Q892" i="1"/>
  <c r="Q922" i="1" s="1"/>
  <c r="Q891" i="1"/>
  <c r="Q890" i="1"/>
  <c r="Q921" i="1" s="1"/>
  <c r="Q889" i="1"/>
  <c r="Q888" i="1"/>
  <c r="Q920" i="1" s="1"/>
  <c r="Q887" i="1"/>
  <c r="Q886" i="1"/>
  <c r="Q919" i="1" s="1"/>
  <c r="Q885" i="1"/>
  <c r="Q884" i="1"/>
  <c r="Q918" i="1" s="1"/>
  <c r="Q883" i="1"/>
  <c r="Q882" i="1"/>
  <c r="Q917" i="1" s="1"/>
  <c r="Q881" i="1"/>
  <c r="Q880" i="1"/>
  <c r="Q916" i="1" s="1"/>
  <c r="Q879" i="1"/>
  <c r="Q878" i="1"/>
  <c r="Q915" i="1" s="1"/>
  <c r="Q877" i="1"/>
  <c r="Q876" i="1"/>
  <c r="Q914" i="1" s="1"/>
  <c r="Q875" i="1"/>
  <c r="Q874" i="1"/>
  <c r="Q913" i="1" s="1"/>
  <c r="Q873" i="1"/>
  <c r="Q872" i="1"/>
  <c r="Q912" i="1" s="1"/>
  <c r="Q871" i="1"/>
  <c r="Q870" i="1"/>
  <c r="Q911" i="1" s="1"/>
  <c r="Q869" i="1"/>
  <c r="Q868" i="1"/>
  <c r="Q910" i="1" s="1"/>
  <c r="Q867" i="1"/>
  <c r="Q866" i="1"/>
  <c r="Q909" i="1" s="1"/>
  <c r="Q865" i="1"/>
  <c r="Q864" i="1"/>
  <c r="Q908" i="1" s="1"/>
  <c r="Q863" i="1"/>
  <c r="Q862" i="1"/>
  <c r="Q907" i="1" s="1"/>
  <c r="Q861" i="1"/>
  <c r="Q860" i="1"/>
  <c r="Q906" i="1" s="1"/>
  <c r="Q859" i="1"/>
  <c r="Q858" i="1"/>
  <c r="Q905" i="1" s="1"/>
  <c r="Q857" i="1"/>
  <c r="Q856" i="1"/>
  <c r="Q904" i="1" s="1"/>
  <c r="Q855" i="1"/>
  <c r="Q854" i="1"/>
  <c r="Q903" i="1" s="1"/>
  <c r="Q853" i="1"/>
  <c r="Q852" i="1"/>
  <c r="Q902" i="1" s="1"/>
  <c r="Q851" i="1"/>
  <c r="B851" i="1"/>
  <c r="C902" i="1" s="1"/>
  <c r="U902" i="1" s="1"/>
  <c r="O844" i="1"/>
  <c r="N844" i="1"/>
  <c r="M844" i="1"/>
  <c r="L844" i="1"/>
  <c r="K844" i="1"/>
  <c r="J844" i="1"/>
  <c r="I844" i="1"/>
  <c r="H844" i="1"/>
  <c r="G844" i="1"/>
  <c r="F844" i="1"/>
  <c r="E844" i="1"/>
  <c r="D844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V820" i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O820" i="1"/>
  <c r="N820" i="1"/>
  <c r="M820" i="1"/>
  <c r="L820" i="1"/>
  <c r="K820" i="1"/>
  <c r="J820" i="1"/>
  <c r="I820" i="1"/>
  <c r="H820" i="1"/>
  <c r="G820" i="1"/>
  <c r="F820" i="1"/>
  <c r="E820" i="1"/>
  <c r="D820" i="1"/>
  <c r="Q818" i="1"/>
  <c r="Q844" i="1" s="1"/>
  <c r="Q817" i="1"/>
  <c r="Q816" i="1"/>
  <c r="Q843" i="1" s="1"/>
  <c r="Q815" i="1"/>
  <c r="Q814" i="1"/>
  <c r="Q842" i="1" s="1"/>
  <c r="Q813" i="1"/>
  <c r="Q812" i="1"/>
  <c r="Q841" i="1" s="1"/>
  <c r="Q811" i="1"/>
  <c r="Q810" i="1"/>
  <c r="Q840" i="1" s="1"/>
  <c r="Q809" i="1"/>
  <c r="Q808" i="1"/>
  <c r="Q839" i="1" s="1"/>
  <c r="Q807" i="1"/>
  <c r="Q806" i="1"/>
  <c r="Q838" i="1" s="1"/>
  <c r="Q805" i="1"/>
  <c r="Q804" i="1"/>
  <c r="Q837" i="1" s="1"/>
  <c r="Q803" i="1"/>
  <c r="Q802" i="1"/>
  <c r="Q836" i="1" s="1"/>
  <c r="Q801" i="1"/>
  <c r="Q800" i="1"/>
  <c r="Q835" i="1" s="1"/>
  <c r="Q799" i="1"/>
  <c r="Q798" i="1"/>
  <c r="Q834" i="1" s="1"/>
  <c r="Q797" i="1"/>
  <c r="Q796" i="1"/>
  <c r="Q833" i="1" s="1"/>
  <c r="Q795" i="1"/>
  <c r="Q794" i="1"/>
  <c r="Q832" i="1" s="1"/>
  <c r="Q793" i="1"/>
  <c r="Q792" i="1"/>
  <c r="Q831" i="1" s="1"/>
  <c r="Q791" i="1"/>
  <c r="Q790" i="1"/>
  <c r="Q830" i="1" s="1"/>
  <c r="Q789" i="1"/>
  <c r="Q788" i="1"/>
  <c r="Q829" i="1" s="1"/>
  <c r="Q787" i="1"/>
  <c r="Q786" i="1"/>
  <c r="Q828" i="1" s="1"/>
  <c r="Q785" i="1"/>
  <c r="Q784" i="1"/>
  <c r="Q827" i="1" s="1"/>
  <c r="Q783" i="1"/>
  <c r="Q782" i="1"/>
  <c r="Q826" i="1" s="1"/>
  <c r="Q781" i="1"/>
  <c r="Q780" i="1"/>
  <c r="Q825" i="1" s="1"/>
  <c r="Q779" i="1"/>
  <c r="Q778" i="1"/>
  <c r="Q824" i="1" s="1"/>
  <c r="Q777" i="1"/>
  <c r="Q776" i="1"/>
  <c r="Q823" i="1" s="1"/>
  <c r="Q775" i="1"/>
  <c r="Q774" i="1"/>
  <c r="Q822" i="1" s="1"/>
  <c r="Q773" i="1"/>
  <c r="Q772" i="1"/>
  <c r="Q821" i="1" s="1"/>
  <c r="Q771" i="1"/>
  <c r="Q770" i="1"/>
  <c r="Q820" i="1" s="1"/>
  <c r="Q769" i="1"/>
  <c r="B769" i="1"/>
  <c r="C820" i="1" s="1"/>
  <c r="U820" i="1" s="1"/>
  <c r="O762" i="1"/>
  <c r="N762" i="1"/>
  <c r="M762" i="1"/>
  <c r="L762" i="1"/>
  <c r="K762" i="1"/>
  <c r="J762" i="1"/>
  <c r="I762" i="1"/>
  <c r="H762" i="1"/>
  <c r="G762" i="1"/>
  <c r="F762" i="1"/>
  <c r="E762" i="1"/>
  <c r="D762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V738" i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O738" i="1"/>
  <c r="N738" i="1"/>
  <c r="M738" i="1"/>
  <c r="L738" i="1"/>
  <c r="K738" i="1"/>
  <c r="J738" i="1"/>
  <c r="I738" i="1"/>
  <c r="H738" i="1"/>
  <c r="G738" i="1"/>
  <c r="F738" i="1"/>
  <c r="E738" i="1"/>
  <c r="D738" i="1"/>
  <c r="Q736" i="1"/>
  <c r="Q762" i="1" s="1"/>
  <c r="Q735" i="1"/>
  <c r="Q734" i="1"/>
  <c r="Q761" i="1" s="1"/>
  <c r="Q733" i="1"/>
  <c r="Q732" i="1"/>
  <c r="Q760" i="1" s="1"/>
  <c r="Q731" i="1"/>
  <c r="Q730" i="1"/>
  <c r="Q759" i="1" s="1"/>
  <c r="Q729" i="1"/>
  <c r="Q728" i="1"/>
  <c r="Q758" i="1" s="1"/>
  <c r="Q727" i="1"/>
  <c r="Q726" i="1"/>
  <c r="Q757" i="1" s="1"/>
  <c r="Q725" i="1"/>
  <c r="Q724" i="1"/>
  <c r="Q756" i="1" s="1"/>
  <c r="Q723" i="1"/>
  <c r="Q722" i="1"/>
  <c r="Q755" i="1" s="1"/>
  <c r="Q721" i="1"/>
  <c r="Q720" i="1"/>
  <c r="Q754" i="1" s="1"/>
  <c r="Q719" i="1"/>
  <c r="Q718" i="1"/>
  <c r="Q753" i="1" s="1"/>
  <c r="Q717" i="1"/>
  <c r="Q716" i="1"/>
  <c r="Q752" i="1" s="1"/>
  <c r="Q715" i="1"/>
  <c r="Q714" i="1"/>
  <c r="Q751" i="1" s="1"/>
  <c r="Q713" i="1"/>
  <c r="Q712" i="1"/>
  <c r="Q750" i="1" s="1"/>
  <c r="Q711" i="1"/>
  <c r="Q710" i="1"/>
  <c r="Q749" i="1" s="1"/>
  <c r="Q709" i="1"/>
  <c r="Q708" i="1"/>
  <c r="Q748" i="1" s="1"/>
  <c r="Q707" i="1"/>
  <c r="Q706" i="1"/>
  <c r="Q747" i="1" s="1"/>
  <c r="Q705" i="1"/>
  <c r="Q704" i="1"/>
  <c r="Q746" i="1" s="1"/>
  <c r="Q703" i="1"/>
  <c r="Q702" i="1"/>
  <c r="Q745" i="1" s="1"/>
  <c r="Q701" i="1"/>
  <c r="Q700" i="1"/>
  <c r="Q744" i="1" s="1"/>
  <c r="Q699" i="1"/>
  <c r="Q698" i="1"/>
  <c r="Q743" i="1" s="1"/>
  <c r="Q697" i="1"/>
  <c r="Q696" i="1"/>
  <c r="Q742" i="1" s="1"/>
  <c r="Q695" i="1"/>
  <c r="Q694" i="1"/>
  <c r="Q741" i="1" s="1"/>
  <c r="Q693" i="1"/>
  <c r="Q692" i="1"/>
  <c r="Q740" i="1" s="1"/>
  <c r="Q691" i="1"/>
  <c r="Q690" i="1"/>
  <c r="Q739" i="1" s="1"/>
  <c r="Q689" i="1"/>
  <c r="Q688" i="1"/>
  <c r="Q738" i="1" s="1"/>
  <c r="Q687" i="1"/>
  <c r="B687" i="1"/>
  <c r="C738" i="1" s="1"/>
  <c r="U738" i="1" s="1"/>
  <c r="O680" i="1"/>
  <c r="N680" i="1"/>
  <c r="M680" i="1"/>
  <c r="L680" i="1"/>
  <c r="K680" i="1"/>
  <c r="J680" i="1"/>
  <c r="I680" i="1"/>
  <c r="H680" i="1"/>
  <c r="G680" i="1"/>
  <c r="F680" i="1"/>
  <c r="E680" i="1"/>
  <c r="D680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V656" i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O656" i="1"/>
  <c r="N656" i="1"/>
  <c r="M656" i="1"/>
  <c r="L656" i="1"/>
  <c r="K656" i="1"/>
  <c r="J656" i="1"/>
  <c r="I656" i="1"/>
  <c r="H656" i="1"/>
  <c r="G656" i="1"/>
  <c r="F656" i="1"/>
  <c r="E656" i="1"/>
  <c r="D656" i="1"/>
  <c r="Q654" i="1"/>
  <c r="Q680" i="1" s="1"/>
  <c r="Q653" i="1"/>
  <c r="Q652" i="1"/>
  <c r="Q679" i="1" s="1"/>
  <c r="Q651" i="1"/>
  <c r="Q650" i="1"/>
  <c r="Q678" i="1" s="1"/>
  <c r="Q649" i="1"/>
  <c r="Q648" i="1"/>
  <c r="Q677" i="1" s="1"/>
  <c r="Q647" i="1"/>
  <c r="Q646" i="1"/>
  <c r="Q676" i="1" s="1"/>
  <c r="Q645" i="1"/>
  <c r="Q644" i="1"/>
  <c r="Q675" i="1" s="1"/>
  <c r="Q643" i="1"/>
  <c r="Q642" i="1"/>
  <c r="Q674" i="1" s="1"/>
  <c r="Q641" i="1"/>
  <c r="Q640" i="1"/>
  <c r="Q673" i="1" s="1"/>
  <c r="Q639" i="1"/>
  <c r="Q638" i="1"/>
  <c r="Q672" i="1" s="1"/>
  <c r="Q637" i="1"/>
  <c r="Q636" i="1"/>
  <c r="Q671" i="1" s="1"/>
  <c r="Q635" i="1"/>
  <c r="Q634" i="1"/>
  <c r="Q670" i="1" s="1"/>
  <c r="Q633" i="1"/>
  <c r="Q632" i="1"/>
  <c r="Q669" i="1" s="1"/>
  <c r="Q631" i="1"/>
  <c r="Q630" i="1"/>
  <c r="Q668" i="1" s="1"/>
  <c r="Q629" i="1"/>
  <c r="Q628" i="1"/>
  <c r="Q667" i="1" s="1"/>
  <c r="Q627" i="1"/>
  <c r="Q626" i="1"/>
  <c r="Q666" i="1" s="1"/>
  <c r="Q625" i="1"/>
  <c r="Q624" i="1"/>
  <c r="Q665" i="1" s="1"/>
  <c r="Q623" i="1"/>
  <c r="Q622" i="1"/>
  <c r="Q664" i="1" s="1"/>
  <c r="Q621" i="1"/>
  <c r="Q620" i="1"/>
  <c r="Q663" i="1" s="1"/>
  <c r="Q619" i="1"/>
  <c r="Q618" i="1"/>
  <c r="Q662" i="1" s="1"/>
  <c r="Q617" i="1"/>
  <c r="Q616" i="1"/>
  <c r="Q661" i="1" s="1"/>
  <c r="Q615" i="1"/>
  <c r="Q614" i="1"/>
  <c r="Q660" i="1" s="1"/>
  <c r="Q613" i="1"/>
  <c r="Q612" i="1"/>
  <c r="Q659" i="1" s="1"/>
  <c r="Q611" i="1"/>
  <c r="Q610" i="1"/>
  <c r="Q658" i="1" s="1"/>
  <c r="Q609" i="1"/>
  <c r="Q608" i="1"/>
  <c r="Q657" i="1" s="1"/>
  <c r="Q607" i="1"/>
  <c r="Q606" i="1"/>
  <c r="Q656" i="1" s="1"/>
  <c r="Q605" i="1"/>
  <c r="B605" i="1"/>
  <c r="U605" i="1" s="1"/>
  <c r="U606" i="1" s="1"/>
  <c r="O598" i="1"/>
  <c r="N598" i="1"/>
  <c r="M598" i="1"/>
  <c r="L598" i="1"/>
  <c r="K598" i="1"/>
  <c r="J598" i="1"/>
  <c r="I598" i="1"/>
  <c r="H598" i="1"/>
  <c r="G598" i="1"/>
  <c r="F598" i="1"/>
  <c r="E598" i="1"/>
  <c r="D598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V574" i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O574" i="1"/>
  <c r="N574" i="1"/>
  <c r="M574" i="1"/>
  <c r="L574" i="1"/>
  <c r="K574" i="1"/>
  <c r="J574" i="1"/>
  <c r="I574" i="1"/>
  <c r="H574" i="1"/>
  <c r="G574" i="1"/>
  <c r="F574" i="1"/>
  <c r="E574" i="1"/>
  <c r="D574" i="1"/>
  <c r="Q572" i="1"/>
  <c r="Q598" i="1" s="1"/>
  <c r="Q571" i="1"/>
  <c r="Q570" i="1"/>
  <c r="Q597" i="1" s="1"/>
  <c r="Q569" i="1"/>
  <c r="Q568" i="1"/>
  <c r="Q596" i="1" s="1"/>
  <c r="Q567" i="1"/>
  <c r="Q566" i="1"/>
  <c r="Q595" i="1" s="1"/>
  <c r="Q565" i="1"/>
  <c r="Q564" i="1"/>
  <c r="Q594" i="1" s="1"/>
  <c r="Q563" i="1"/>
  <c r="Q562" i="1"/>
  <c r="Q593" i="1" s="1"/>
  <c r="Q561" i="1"/>
  <c r="Q560" i="1"/>
  <c r="Q592" i="1" s="1"/>
  <c r="Q559" i="1"/>
  <c r="Q558" i="1"/>
  <c r="Q591" i="1" s="1"/>
  <c r="Q557" i="1"/>
  <c r="Q556" i="1"/>
  <c r="Q590" i="1" s="1"/>
  <c r="Q555" i="1"/>
  <c r="Q554" i="1"/>
  <c r="Q589" i="1" s="1"/>
  <c r="Q553" i="1"/>
  <c r="Q552" i="1"/>
  <c r="Q588" i="1" s="1"/>
  <c r="Q551" i="1"/>
  <c r="Q550" i="1"/>
  <c r="Q587" i="1" s="1"/>
  <c r="Q549" i="1"/>
  <c r="Q548" i="1"/>
  <c r="Q586" i="1" s="1"/>
  <c r="Q547" i="1"/>
  <c r="Q546" i="1"/>
  <c r="Q585" i="1" s="1"/>
  <c r="Q545" i="1"/>
  <c r="Q544" i="1"/>
  <c r="Q584" i="1" s="1"/>
  <c r="Q543" i="1"/>
  <c r="Q542" i="1"/>
  <c r="Q583" i="1" s="1"/>
  <c r="Q541" i="1"/>
  <c r="Q540" i="1"/>
  <c r="Q582" i="1" s="1"/>
  <c r="Q539" i="1"/>
  <c r="Q538" i="1"/>
  <c r="Q581" i="1" s="1"/>
  <c r="Q537" i="1"/>
  <c r="Q536" i="1"/>
  <c r="Q580" i="1" s="1"/>
  <c r="Q535" i="1"/>
  <c r="Q534" i="1"/>
  <c r="Q579" i="1" s="1"/>
  <c r="Q533" i="1"/>
  <c r="Q532" i="1"/>
  <c r="Q578" i="1" s="1"/>
  <c r="Q531" i="1"/>
  <c r="Q530" i="1"/>
  <c r="Q577" i="1" s="1"/>
  <c r="Q529" i="1"/>
  <c r="Q528" i="1"/>
  <c r="Q576" i="1" s="1"/>
  <c r="Q527" i="1"/>
  <c r="Q526" i="1"/>
  <c r="Q575" i="1" s="1"/>
  <c r="Q525" i="1"/>
  <c r="Q524" i="1"/>
  <c r="Q574" i="1" s="1"/>
  <c r="Q523" i="1"/>
  <c r="B523" i="1"/>
  <c r="C574" i="1" s="1"/>
  <c r="U574" i="1" s="1"/>
  <c r="O516" i="1"/>
  <c r="N516" i="1"/>
  <c r="M516" i="1"/>
  <c r="L516" i="1"/>
  <c r="K516" i="1"/>
  <c r="J516" i="1"/>
  <c r="I516" i="1"/>
  <c r="H516" i="1"/>
  <c r="G516" i="1"/>
  <c r="F516" i="1"/>
  <c r="E516" i="1"/>
  <c r="D516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V492" i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O492" i="1"/>
  <c r="N492" i="1"/>
  <c r="M492" i="1"/>
  <c r="L492" i="1"/>
  <c r="K492" i="1"/>
  <c r="J492" i="1"/>
  <c r="I492" i="1"/>
  <c r="H492" i="1"/>
  <c r="G492" i="1"/>
  <c r="F492" i="1"/>
  <c r="E492" i="1"/>
  <c r="D492" i="1"/>
  <c r="Q490" i="1"/>
  <c r="Q516" i="1" s="1"/>
  <c r="Q489" i="1"/>
  <c r="Q488" i="1"/>
  <c r="Q515" i="1" s="1"/>
  <c r="Q487" i="1"/>
  <c r="Q486" i="1"/>
  <c r="Q514" i="1" s="1"/>
  <c r="Q485" i="1"/>
  <c r="Q484" i="1"/>
  <c r="Q513" i="1" s="1"/>
  <c r="Q483" i="1"/>
  <c r="Q482" i="1"/>
  <c r="Q512" i="1" s="1"/>
  <c r="Q481" i="1"/>
  <c r="Q480" i="1"/>
  <c r="Q511" i="1" s="1"/>
  <c r="Q479" i="1"/>
  <c r="Q478" i="1"/>
  <c r="Q510" i="1" s="1"/>
  <c r="Q477" i="1"/>
  <c r="Q476" i="1"/>
  <c r="Q509" i="1" s="1"/>
  <c r="Q475" i="1"/>
  <c r="Q474" i="1"/>
  <c r="Q508" i="1" s="1"/>
  <c r="Q473" i="1"/>
  <c r="Q472" i="1"/>
  <c r="Q507" i="1" s="1"/>
  <c r="Q471" i="1"/>
  <c r="Q470" i="1"/>
  <c r="Q506" i="1" s="1"/>
  <c r="Q469" i="1"/>
  <c r="Q468" i="1"/>
  <c r="Q505" i="1" s="1"/>
  <c r="Q467" i="1"/>
  <c r="Q466" i="1"/>
  <c r="Q504" i="1" s="1"/>
  <c r="Q465" i="1"/>
  <c r="Q464" i="1"/>
  <c r="Q503" i="1" s="1"/>
  <c r="Q463" i="1"/>
  <c r="Q462" i="1"/>
  <c r="Q502" i="1" s="1"/>
  <c r="Q461" i="1"/>
  <c r="Q460" i="1"/>
  <c r="Q501" i="1" s="1"/>
  <c r="Q459" i="1"/>
  <c r="Q458" i="1"/>
  <c r="Q500" i="1" s="1"/>
  <c r="Q457" i="1"/>
  <c r="Q456" i="1"/>
  <c r="Q499" i="1" s="1"/>
  <c r="Q455" i="1"/>
  <c r="Q454" i="1"/>
  <c r="Q498" i="1" s="1"/>
  <c r="Q453" i="1"/>
  <c r="Q452" i="1"/>
  <c r="Q497" i="1" s="1"/>
  <c r="Q451" i="1"/>
  <c r="Q450" i="1"/>
  <c r="Q496" i="1" s="1"/>
  <c r="Q449" i="1"/>
  <c r="Q448" i="1"/>
  <c r="Q495" i="1" s="1"/>
  <c r="Q447" i="1"/>
  <c r="Q446" i="1"/>
  <c r="Q494" i="1" s="1"/>
  <c r="Q445" i="1"/>
  <c r="Q444" i="1"/>
  <c r="Q493" i="1" s="1"/>
  <c r="Q443" i="1"/>
  <c r="Q442" i="1"/>
  <c r="Q492" i="1" s="1"/>
  <c r="Q441" i="1"/>
  <c r="B441" i="1"/>
  <c r="C492" i="1" s="1"/>
  <c r="U492" i="1" s="1"/>
  <c r="O434" i="1"/>
  <c r="N434" i="1"/>
  <c r="M434" i="1"/>
  <c r="L434" i="1"/>
  <c r="K434" i="1"/>
  <c r="J434" i="1"/>
  <c r="I434" i="1"/>
  <c r="H434" i="1"/>
  <c r="G434" i="1"/>
  <c r="F434" i="1"/>
  <c r="E434" i="1"/>
  <c r="D434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V410" i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O410" i="1"/>
  <c r="N410" i="1"/>
  <c r="M410" i="1"/>
  <c r="L410" i="1"/>
  <c r="K410" i="1"/>
  <c r="J410" i="1"/>
  <c r="I410" i="1"/>
  <c r="H410" i="1"/>
  <c r="G410" i="1"/>
  <c r="F410" i="1"/>
  <c r="E410" i="1"/>
  <c r="D410" i="1"/>
  <c r="Q408" i="1"/>
  <c r="Q434" i="1" s="1"/>
  <c r="Q407" i="1"/>
  <c r="Q406" i="1"/>
  <c r="Q433" i="1" s="1"/>
  <c r="Q405" i="1"/>
  <c r="Q404" i="1"/>
  <c r="Q432" i="1" s="1"/>
  <c r="Q403" i="1"/>
  <c r="Q402" i="1"/>
  <c r="Q431" i="1" s="1"/>
  <c r="Q401" i="1"/>
  <c r="Q400" i="1"/>
  <c r="Q430" i="1" s="1"/>
  <c r="Q399" i="1"/>
  <c r="Q398" i="1"/>
  <c r="Q429" i="1" s="1"/>
  <c r="Q397" i="1"/>
  <c r="Q396" i="1"/>
  <c r="Q428" i="1" s="1"/>
  <c r="Q395" i="1"/>
  <c r="Q394" i="1"/>
  <c r="Q427" i="1" s="1"/>
  <c r="Q393" i="1"/>
  <c r="Q392" i="1"/>
  <c r="Q426" i="1" s="1"/>
  <c r="Q391" i="1"/>
  <c r="Q390" i="1"/>
  <c r="Q425" i="1" s="1"/>
  <c r="Q389" i="1"/>
  <c r="Q388" i="1"/>
  <c r="Q424" i="1" s="1"/>
  <c r="Q387" i="1"/>
  <c r="Q386" i="1"/>
  <c r="Q423" i="1" s="1"/>
  <c r="Q385" i="1"/>
  <c r="Q384" i="1"/>
  <c r="Q422" i="1" s="1"/>
  <c r="Q383" i="1"/>
  <c r="Q382" i="1"/>
  <c r="Q421" i="1" s="1"/>
  <c r="Q381" i="1"/>
  <c r="Q380" i="1"/>
  <c r="Q420" i="1" s="1"/>
  <c r="Q379" i="1"/>
  <c r="Q378" i="1"/>
  <c r="Q419" i="1" s="1"/>
  <c r="Q377" i="1"/>
  <c r="Q376" i="1"/>
  <c r="Q418" i="1" s="1"/>
  <c r="Q375" i="1"/>
  <c r="Q374" i="1"/>
  <c r="Q417" i="1" s="1"/>
  <c r="Q373" i="1"/>
  <c r="Q372" i="1"/>
  <c r="Q416" i="1" s="1"/>
  <c r="Q371" i="1"/>
  <c r="Q370" i="1"/>
  <c r="Q415" i="1" s="1"/>
  <c r="Q369" i="1"/>
  <c r="Q368" i="1"/>
  <c r="Q414" i="1" s="1"/>
  <c r="Q367" i="1"/>
  <c r="Q366" i="1"/>
  <c r="Q413" i="1" s="1"/>
  <c r="Q365" i="1"/>
  <c r="Q364" i="1"/>
  <c r="Q412" i="1" s="1"/>
  <c r="Q363" i="1"/>
  <c r="Q362" i="1"/>
  <c r="Q411" i="1" s="1"/>
  <c r="Q361" i="1"/>
  <c r="Q360" i="1"/>
  <c r="Q410" i="1" s="1"/>
  <c r="Q359" i="1"/>
  <c r="B359" i="1"/>
  <c r="U359" i="1" s="1"/>
  <c r="U360" i="1" s="1"/>
  <c r="O352" i="1"/>
  <c r="N352" i="1"/>
  <c r="M352" i="1"/>
  <c r="L352" i="1"/>
  <c r="K352" i="1"/>
  <c r="J352" i="1"/>
  <c r="I352" i="1"/>
  <c r="H352" i="1"/>
  <c r="G352" i="1"/>
  <c r="F352" i="1"/>
  <c r="E352" i="1"/>
  <c r="D352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V328" i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O328" i="1"/>
  <c r="N328" i="1"/>
  <c r="M328" i="1"/>
  <c r="L328" i="1"/>
  <c r="K328" i="1"/>
  <c r="J328" i="1"/>
  <c r="I328" i="1"/>
  <c r="H328" i="1"/>
  <c r="G328" i="1"/>
  <c r="F328" i="1"/>
  <c r="E328" i="1"/>
  <c r="D328" i="1"/>
  <c r="Q326" i="1"/>
  <c r="Q352" i="1" s="1"/>
  <c r="Q325" i="1"/>
  <c r="Q324" i="1"/>
  <c r="Q351" i="1" s="1"/>
  <c r="Q323" i="1"/>
  <c r="Q322" i="1"/>
  <c r="Q350" i="1" s="1"/>
  <c r="Q321" i="1"/>
  <c r="Q320" i="1"/>
  <c r="Q349" i="1" s="1"/>
  <c r="Q319" i="1"/>
  <c r="Q318" i="1"/>
  <c r="Q348" i="1" s="1"/>
  <c r="Q317" i="1"/>
  <c r="Q316" i="1"/>
  <c r="Q347" i="1" s="1"/>
  <c r="Q315" i="1"/>
  <c r="Q314" i="1"/>
  <c r="Q346" i="1" s="1"/>
  <c r="Q313" i="1"/>
  <c r="Q312" i="1"/>
  <c r="Q345" i="1" s="1"/>
  <c r="Q311" i="1"/>
  <c r="Q310" i="1"/>
  <c r="Q344" i="1" s="1"/>
  <c r="Q309" i="1"/>
  <c r="Q308" i="1"/>
  <c r="Q343" i="1" s="1"/>
  <c r="Q307" i="1"/>
  <c r="Q306" i="1"/>
  <c r="Q342" i="1" s="1"/>
  <c r="Q305" i="1"/>
  <c r="Q304" i="1"/>
  <c r="Q341" i="1" s="1"/>
  <c r="Q303" i="1"/>
  <c r="Q302" i="1"/>
  <c r="Q340" i="1" s="1"/>
  <c r="Q301" i="1"/>
  <c r="Q300" i="1"/>
  <c r="Q339" i="1" s="1"/>
  <c r="Q299" i="1"/>
  <c r="Q298" i="1"/>
  <c r="Q338" i="1" s="1"/>
  <c r="Q297" i="1"/>
  <c r="Q296" i="1"/>
  <c r="Q337" i="1" s="1"/>
  <c r="Q295" i="1"/>
  <c r="Q294" i="1"/>
  <c r="Q336" i="1" s="1"/>
  <c r="Q293" i="1"/>
  <c r="Q292" i="1"/>
  <c r="Q335" i="1" s="1"/>
  <c r="Q291" i="1"/>
  <c r="Q290" i="1"/>
  <c r="Q334" i="1" s="1"/>
  <c r="Q289" i="1"/>
  <c r="Q288" i="1"/>
  <c r="Q333" i="1" s="1"/>
  <c r="Q287" i="1"/>
  <c r="Q286" i="1"/>
  <c r="Q332" i="1" s="1"/>
  <c r="Q285" i="1"/>
  <c r="Q284" i="1"/>
  <c r="Q331" i="1" s="1"/>
  <c r="Q283" i="1"/>
  <c r="Q282" i="1"/>
  <c r="Q330" i="1" s="1"/>
  <c r="Q281" i="1"/>
  <c r="Q280" i="1"/>
  <c r="Q329" i="1" s="1"/>
  <c r="Q279" i="1"/>
  <c r="Q278" i="1"/>
  <c r="Q328" i="1" s="1"/>
  <c r="Q277" i="1"/>
  <c r="B277" i="1"/>
  <c r="U277" i="1" s="1"/>
  <c r="U278" i="1" s="1"/>
  <c r="O270" i="1"/>
  <c r="N270" i="1"/>
  <c r="M270" i="1"/>
  <c r="L270" i="1"/>
  <c r="K270" i="1"/>
  <c r="J270" i="1"/>
  <c r="I270" i="1"/>
  <c r="H270" i="1"/>
  <c r="G270" i="1"/>
  <c r="F270" i="1"/>
  <c r="E270" i="1"/>
  <c r="D270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V246" i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O246" i="1"/>
  <c r="N246" i="1"/>
  <c r="M246" i="1"/>
  <c r="L246" i="1"/>
  <c r="K246" i="1"/>
  <c r="J246" i="1"/>
  <c r="I246" i="1"/>
  <c r="H246" i="1"/>
  <c r="G246" i="1"/>
  <c r="F246" i="1"/>
  <c r="E246" i="1"/>
  <c r="D246" i="1"/>
  <c r="Q244" i="1"/>
  <c r="Q270" i="1" s="1"/>
  <c r="Q243" i="1"/>
  <c r="Q242" i="1"/>
  <c r="Q269" i="1" s="1"/>
  <c r="Q241" i="1"/>
  <c r="Q240" i="1"/>
  <c r="Q268" i="1" s="1"/>
  <c r="Q239" i="1"/>
  <c r="Q238" i="1"/>
  <c r="Q267" i="1" s="1"/>
  <c r="Q237" i="1"/>
  <c r="Q236" i="1"/>
  <c r="Q266" i="1" s="1"/>
  <c r="Q235" i="1"/>
  <c r="Q234" i="1"/>
  <c r="Q265" i="1" s="1"/>
  <c r="Q233" i="1"/>
  <c r="Q232" i="1"/>
  <c r="Q264" i="1" s="1"/>
  <c r="Q231" i="1"/>
  <c r="Q230" i="1"/>
  <c r="Q263" i="1" s="1"/>
  <c r="Q229" i="1"/>
  <c r="Q228" i="1"/>
  <c r="Q262" i="1" s="1"/>
  <c r="Q227" i="1"/>
  <c r="Q226" i="1"/>
  <c r="Q261" i="1" s="1"/>
  <c r="Q225" i="1"/>
  <c r="Q224" i="1"/>
  <c r="Q260" i="1" s="1"/>
  <c r="Q223" i="1"/>
  <c r="Q222" i="1"/>
  <c r="Q259" i="1" s="1"/>
  <c r="Q221" i="1"/>
  <c r="Q220" i="1"/>
  <c r="Q258" i="1" s="1"/>
  <c r="Q219" i="1"/>
  <c r="Q218" i="1"/>
  <c r="Q257" i="1" s="1"/>
  <c r="Q217" i="1"/>
  <c r="Q216" i="1"/>
  <c r="Q256" i="1" s="1"/>
  <c r="Q215" i="1"/>
  <c r="Q214" i="1"/>
  <c r="Q255" i="1" s="1"/>
  <c r="Q213" i="1"/>
  <c r="Q212" i="1"/>
  <c r="Q211" i="1"/>
  <c r="Q210" i="1"/>
  <c r="Q253" i="1" s="1"/>
  <c r="Q209" i="1"/>
  <c r="Q208" i="1"/>
  <c r="Q252" i="1" s="1"/>
  <c r="Q207" i="1"/>
  <c r="Q206" i="1"/>
  <c r="Q251" i="1" s="1"/>
  <c r="Q205" i="1"/>
  <c r="Q204" i="1"/>
  <c r="Q250" i="1" s="1"/>
  <c r="Q203" i="1"/>
  <c r="Q202" i="1"/>
  <c r="Q249" i="1" s="1"/>
  <c r="Q201" i="1"/>
  <c r="Q200" i="1"/>
  <c r="Q248" i="1" s="1"/>
  <c r="Q199" i="1"/>
  <c r="Q198" i="1"/>
  <c r="Q247" i="1" s="1"/>
  <c r="Q197" i="1"/>
  <c r="Q196" i="1"/>
  <c r="Q246" i="1" s="1"/>
  <c r="Q195" i="1"/>
  <c r="B195" i="1"/>
  <c r="C246" i="1" s="1"/>
  <c r="C247" i="1" s="1"/>
  <c r="U247" i="1" s="1"/>
  <c r="O188" i="1"/>
  <c r="N188" i="1"/>
  <c r="M188" i="1"/>
  <c r="L188" i="1"/>
  <c r="K188" i="1"/>
  <c r="J188" i="1"/>
  <c r="I188" i="1"/>
  <c r="H188" i="1"/>
  <c r="G188" i="1"/>
  <c r="F188" i="1"/>
  <c r="E188" i="1"/>
  <c r="D188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V164" i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O164" i="1"/>
  <c r="N164" i="1"/>
  <c r="M164" i="1"/>
  <c r="L164" i="1"/>
  <c r="K164" i="1"/>
  <c r="J164" i="1"/>
  <c r="I164" i="1"/>
  <c r="H164" i="1"/>
  <c r="G164" i="1"/>
  <c r="F164" i="1"/>
  <c r="E164" i="1"/>
  <c r="D164" i="1"/>
  <c r="Q162" i="1"/>
  <c r="Q188" i="1" s="1"/>
  <c r="Q161" i="1"/>
  <c r="Q160" i="1"/>
  <c r="Q187" i="1" s="1"/>
  <c r="Q159" i="1"/>
  <c r="Q158" i="1"/>
  <c r="Q186" i="1" s="1"/>
  <c r="Q157" i="1"/>
  <c r="Q156" i="1"/>
  <c r="Q185" i="1" s="1"/>
  <c r="Q155" i="1"/>
  <c r="Q154" i="1"/>
  <c r="Q184" i="1" s="1"/>
  <c r="Q153" i="1"/>
  <c r="Q152" i="1"/>
  <c r="Q183" i="1" s="1"/>
  <c r="Q151" i="1"/>
  <c r="Q150" i="1"/>
  <c r="Q182" i="1" s="1"/>
  <c r="Q149" i="1"/>
  <c r="Q148" i="1"/>
  <c r="Q181" i="1" s="1"/>
  <c r="Q147" i="1"/>
  <c r="Q146" i="1"/>
  <c r="Q180" i="1" s="1"/>
  <c r="Q145" i="1"/>
  <c r="Q144" i="1"/>
  <c r="Q179" i="1" s="1"/>
  <c r="Q143" i="1"/>
  <c r="Q142" i="1"/>
  <c r="Q178" i="1" s="1"/>
  <c r="Q141" i="1"/>
  <c r="Q140" i="1"/>
  <c r="Q177" i="1" s="1"/>
  <c r="Q139" i="1"/>
  <c r="Q138" i="1"/>
  <c r="Q176" i="1" s="1"/>
  <c r="Q137" i="1"/>
  <c r="Q136" i="1"/>
  <c r="Q175" i="1" s="1"/>
  <c r="Q135" i="1"/>
  <c r="Q134" i="1"/>
  <c r="Q174" i="1" s="1"/>
  <c r="Q133" i="1"/>
  <c r="Q132" i="1"/>
  <c r="Q173" i="1" s="1"/>
  <c r="Q131" i="1"/>
  <c r="Q130" i="1"/>
  <c r="Q172" i="1" s="1"/>
  <c r="Q129" i="1"/>
  <c r="Q128" i="1"/>
  <c r="Q171" i="1" s="1"/>
  <c r="Q127" i="1"/>
  <c r="Q126" i="1"/>
  <c r="Q170" i="1" s="1"/>
  <c r="Q125" i="1"/>
  <c r="Q124" i="1"/>
  <c r="Q169" i="1" s="1"/>
  <c r="Q123" i="1"/>
  <c r="Q122" i="1"/>
  <c r="Q168" i="1" s="1"/>
  <c r="Q121" i="1"/>
  <c r="Q120" i="1"/>
  <c r="Q167" i="1" s="1"/>
  <c r="Q119" i="1"/>
  <c r="Q118" i="1"/>
  <c r="Q166" i="1" s="1"/>
  <c r="Q117" i="1"/>
  <c r="Q116" i="1"/>
  <c r="Q165" i="1" s="1"/>
  <c r="Q115" i="1"/>
  <c r="Q114" i="1"/>
  <c r="Q164" i="1" s="1"/>
  <c r="Q113" i="1"/>
  <c r="B113" i="1"/>
  <c r="U113" i="1" s="1"/>
  <c r="U114" i="1" s="1"/>
  <c r="B110" i="1"/>
  <c r="G110" i="1" s="1"/>
  <c r="O106" i="1"/>
  <c r="N106" i="1"/>
  <c r="M106" i="1"/>
  <c r="L106" i="1"/>
  <c r="K106" i="1"/>
  <c r="J106" i="1"/>
  <c r="I106" i="1"/>
  <c r="H106" i="1"/>
  <c r="G106" i="1"/>
  <c r="F106" i="1"/>
  <c r="E106" i="1"/>
  <c r="D106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O99" i="1"/>
  <c r="N99" i="1"/>
  <c r="M99" i="1"/>
  <c r="L99" i="1"/>
  <c r="K99" i="1"/>
  <c r="J99" i="1"/>
  <c r="I99" i="1"/>
  <c r="H99" i="1"/>
  <c r="G99" i="1"/>
  <c r="F99" i="1"/>
  <c r="E99" i="1"/>
  <c r="D99" i="1"/>
  <c r="O98" i="1"/>
  <c r="N98" i="1"/>
  <c r="M98" i="1"/>
  <c r="L98" i="1"/>
  <c r="K98" i="1"/>
  <c r="J98" i="1"/>
  <c r="I98" i="1"/>
  <c r="H98" i="1"/>
  <c r="G98" i="1"/>
  <c r="F98" i="1"/>
  <c r="E98" i="1"/>
  <c r="D98" i="1"/>
  <c r="O97" i="1"/>
  <c r="N97" i="1"/>
  <c r="M97" i="1"/>
  <c r="L97" i="1"/>
  <c r="K97" i="1"/>
  <c r="J97" i="1"/>
  <c r="I97" i="1"/>
  <c r="H97" i="1"/>
  <c r="G97" i="1"/>
  <c r="F97" i="1"/>
  <c r="E97" i="1"/>
  <c r="D97" i="1"/>
  <c r="O96" i="1"/>
  <c r="N96" i="1"/>
  <c r="M96" i="1"/>
  <c r="L96" i="1"/>
  <c r="K96" i="1"/>
  <c r="J96" i="1"/>
  <c r="I96" i="1"/>
  <c r="H96" i="1"/>
  <c r="G96" i="1"/>
  <c r="F96" i="1"/>
  <c r="E96" i="1"/>
  <c r="D96" i="1"/>
  <c r="O95" i="1"/>
  <c r="N95" i="1"/>
  <c r="M95" i="1"/>
  <c r="L95" i="1"/>
  <c r="K95" i="1"/>
  <c r="J95" i="1"/>
  <c r="I95" i="1"/>
  <c r="H95" i="1"/>
  <c r="G95" i="1"/>
  <c r="F95" i="1"/>
  <c r="E95" i="1"/>
  <c r="D95" i="1"/>
  <c r="O94" i="1"/>
  <c r="N94" i="1"/>
  <c r="M94" i="1"/>
  <c r="L94" i="1"/>
  <c r="K94" i="1"/>
  <c r="J94" i="1"/>
  <c r="I94" i="1"/>
  <c r="H94" i="1"/>
  <c r="G94" i="1"/>
  <c r="F94" i="1"/>
  <c r="E94" i="1"/>
  <c r="D94" i="1"/>
  <c r="O93" i="1"/>
  <c r="N93" i="1"/>
  <c r="M93" i="1"/>
  <c r="L93" i="1"/>
  <c r="K93" i="1"/>
  <c r="J93" i="1"/>
  <c r="I93" i="1"/>
  <c r="H93" i="1"/>
  <c r="G93" i="1"/>
  <c r="F93" i="1"/>
  <c r="E93" i="1"/>
  <c r="D93" i="1"/>
  <c r="O92" i="1"/>
  <c r="N92" i="1"/>
  <c r="M92" i="1"/>
  <c r="L92" i="1"/>
  <c r="K92" i="1"/>
  <c r="J92" i="1"/>
  <c r="I92" i="1"/>
  <c r="H92" i="1"/>
  <c r="G92" i="1"/>
  <c r="F92" i="1"/>
  <c r="E92" i="1"/>
  <c r="D92" i="1"/>
  <c r="O91" i="1"/>
  <c r="N91" i="1"/>
  <c r="M91" i="1"/>
  <c r="L91" i="1"/>
  <c r="K91" i="1"/>
  <c r="J91" i="1"/>
  <c r="I91" i="1"/>
  <c r="H91" i="1"/>
  <c r="G91" i="1"/>
  <c r="F91" i="1"/>
  <c r="E91" i="1"/>
  <c r="D91" i="1"/>
  <c r="O90" i="1"/>
  <c r="N90" i="1"/>
  <c r="M90" i="1"/>
  <c r="L90" i="1"/>
  <c r="K90" i="1"/>
  <c r="J90" i="1"/>
  <c r="I90" i="1"/>
  <c r="H90" i="1"/>
  <c r="G90" i="1"/>
  <c r="F90" i="1"/>
  <c r="E90" i="1"/>
  <c r="D90" i="1"/>
  <c r="O89" i="1"/>
  <c r="N89" i="1"/>
  <c r="M89" i="1"/>
  <c r="L89" i="1"/>
  <c r="K89" i="1"/>
  <c r="J89" i="1"/>
  <c r="I89" i="1"/>
  <c r="H89" i="1"/>
  <c r="G89" i="1"/>
  <c r="F89" i="1"/>
  <c r="E89" i="1"/>
  <c r="D89" i="1"/>
  <c r="O88" i="1"/>
  <c r="N88" i="1"/>
  <c r="M88" i="1"/>
  <c r="L88" i="1"/>
  <c r="K88" i="1"/>
  <c r="J88" i="1"/>
  <c r="I88" i="1"/>
  <c r="H88" i="1"/>
  <c r="G88" i="1"/>
  <c r="F88" i="1"/>
  <c r="E88" i="1"/>
  <c r="D88" i="1"/>
  <c r="O87" i="1"/>
  <c r="N87" i="1"/>
  <c r="M87" i="1"/>
  <c r="L87" i="1"/>
  <c r="K87" i="1"/>
  <c r="J87" i="1"/>
  <c r="I87" i="1"/>
  <c r="H87" i="1"/>
  <c r="G87" i="1"/>
  <c r="F87" i="1"/>
  <c r="E87" i="1"/>
  <c r="D87" i="1"/>
  <c r="O86" i="1"/>
  <c r="N86" i="1"/>
  <c r="M86" i="1"/>
  <c r="L86" i="1"/>
  <c r="K86" i="1"/>
  <c r="J86" i="1"/>
  <c r="I86" i="1"/>
  <c r="H86" i="1"/>
  <c r="G86" i="1"/>
  <c r="F86" i="1"/>
  <c r="E86" i="1"/>
  <c r="D86" i="1"/>
  <c r="O85" i="1"/>
  <c r="N85" i="1"/>
  <c r="M85" i="1"/>
  <c r="L85" i="1"/>
  <c r="K85" i="1"/>
  <c r="J85" i="1"/>
  <c r="I85" i="1"/>
  <c r="H85" i="1"/>
  <c r="G85" i="1"/>
  <c r="F85" i="1"/>
  <c r="E85" i="1"/>
  <c r="D85" i="1"/>
  <c r="O84" i="1"/>
  <c r="N84" i="1"/>
  <c r="M84" i="1"/>
  <c r="L84" i="1"/>
  <c r="K84" i="1"/>
  <c r="J84" i="1"/>
  <c r="I84" i="1"/>
  <c r="H84" i="1"/>
  <c r="G84" i="1"/>
  <c r="F84" i="1"/>
  <c r="E84" i="1"/>
  <c r="D84" i="1"/>
  <c r="O83" i="1"/>
  <c r="N83" i="1"/>
  <c r="M83" i="1"/>
  <c r="L83" i="1"/>
  <c r="K83" i="1"/>
  <c r="J83" i="1"/>
  <c r="I83" i="1"/>
  <c r="H83" i="1"/>
  <c r="G83" i="1"/>
  <c r="F83" i="1"/>
  <c r="E83" i="1"/>
  <c r="D83" i="1"/>
  <c r="V82" i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O82" i="1"/>
  <c r="N82" i="1"/>
  <c r="M82" i="1"/>
  <c r="L82" i="1"/>
  <c r="K82" i="1"/>
  <c r="J82" i="1"/>
  <c r="I82" i="1"/>
  <c r="H82" i="1"/>
  <c r="G82" i="1"/>
  <c r="F82" i="1"/>
  <c r="E82" i="1"/>
  <c r="D82" i="1"/>
  <c r="Q80" i="1"/>
  <c r="Q106" i="1" s="1"/>
  <c r="Q79" i="1"/>
  <c r="Q78" i="1"/>
  <c r="Q105" i="1" s="1"/>
  <c r="Q77" i="1"/>
  <c r="Q76" i="1"/>
  <c r="Q104" i="1" s="1"/>
  <c r="Q75" i="1"/>
  <c r="Q74" i="1"/>
  <c r="Q103" i="1" s="1"/>
  <c r="Q73" i="1"/>
  <c r="Q72" i="1"/>
  <c r="Q102" i="1" s="1"/>
  <c r="Q71" i="1"/>
  <c r="Q70" i="1"/>
  <c r="Q101" i="1" s="1"/>
  <c r="Q69" i="1"/>
  <c r="Q68" i="1"/>
  <c r="Q100" i="1" s="1"/>
  <c r="Q67" i="1"/>
  <c r="Q66" i="1"/>
  <c r="Q99" i="1" s="1"/>
  <c r="Q65" i="1"/>
  <c r="Q64" i="1"/>
  <c r="Q98" i="1" s="1"/>
  <c r="Q63" i="1"/>
  <c r="Q62" i="1"/>
  <c r="Q97" i="1" s="1"/>
  <c r="Q61" i="1"/>
  <c r="Q60" i="1"/>
  <c r="Q96" i="1" s="1"/>
  <c r="Q59" i="1"/>
  <c r="Q58" i="1"/>
  <c r="Q95" i="1" s="1"/>
  <c r="Q57" i="1"/>
  <c r="Q56" i="1"/>
  <c r="Q94" i="1" s="1"/>
  <c r="Q55" i="1"/>
  <c r="Q54" i="1"/>
  <c r="Q93" i="1" s="1"/>
  <c r="Q53" i="1"/>
  <c r="Q52" i="1"/>
  <c r="Q92" i="1" s="1"/>
  <c r="Q51" i="1"/>
  <c r="Q50" i="1"/>
  <c r="Q91" i="1" s="1"/>
  <c r="Q49" i="1"/>
  <c r="Q48" i="1"/>
  <c r="Q90" i="1" s="1"/>
  <c r="Q47" i="1"/>
  <c r="Q46" i="1"/>
  <c r="Q89" i="1" s="1"/>
  <c r="Q45" i="1"/>
  <c r="Q44" i="1"/>
  <c r="Q88" i="1" s="1"/>
  <c r="Q43" i="1"/>
  <c r="Q42" i="1"/>
  <c r="Q87" i="1" s="1"/>
  <c r="Q41" i="1"/>
  <c r="Q40" i="1"/>
  <c r="Q86" i="1" s="1"/>
  <c r="Q39" i="1"/>
  <c r="Q38" i="1"/>
  <c r="Q85" i="1" s="1"/>
  <c r="Q37" i="1"/>
  <c r="Q36" i="1"/>
  <c r="Q84" i="1" s="1"/>
  <c r="Q35" i="1"/>
  <c r="Q34" i="1"/>
  <c r="Q83" i="1" s="1"/>
  <c r="Q33" i="1"/>
  <c r="Q32" i="1"/>
  <c r="Q82" i="1" s="1"/>
  <c r="Q31" i="1"/>
  <c r="C8" i="5"/>
  <c r="AM9" i="1"/>
  <c r="AE9" i="1"/>
  <c r="AE8" i="1"/>
  <c r="AG8" i="1" s="1"/>
  <c r="AE7" i="1"/>
  <c r="AG7" i="1" s="1"/>
  <c r="AE6" i="1"/>
  <c r="AG6" i="1" s="1"/>
  <c r="S6" i="1"/>
  <c r="AJ5" i="1"/>
  <c r="AE5" i="1"/>
  <c r="Q5" i="1"/>
  <c r="Q254" i="1" l="1"/>
  <c r="C82" i="1"/>
  <c r="U82" i="1" s="1"/>
  <c r="U195" i="1"/>
  <c r="U196" i="1" s="1"/>
  <c r="U851" i="1"/>
  <c r="U852" i="1" s="1"/>
  <c r="U1507" i="1"/>
  <c r="U1508" i="1" s="1"/>
  <c r="U933" i="1"/>
  <c r="U934" i="1" s="1"/>
  <c r="U1589" i="1"/>
  <c r="U1590" i="1" s="1"/>
  <c r="U1015" i="1"/>
  <c r="U1016" i="1" s="1"/>
  <c r="U441" i="1"/>
  <c r="U442" i="1" s="1"/>
  <c r="U1097" i="1"/>
  <c r="U1098" i="1" s="1"/>
  <c r="U523" i="1"/>
  <c r="U524" i="1" s="1"/>
  <c r="U1179" i="1"/>
  <c r="U1180" i="1" s="1"/>
  <c r="U1261" i="1"/>
  <c r="U1262" i="1" s="1"/>
  <c r="U687" i="1"/>
  <c r="U688" i="1" s="1"/>
  <c r="U1343" i="1"/>
  <c r="U1344" i="1" s="1"/>
  <c r="U769" i="1"/>
  <c r="U770" i="1" s="1"/>
  <c r="W224" i="6"/>
  <c r="T225" i="6"/>
  <c r="W225" i="6" s="1"/>
  <c r="T573" i="6"/>
  <c r="W572" i="6"/>
  <c r="T341" i="6"/>
  <c r="W340" i="6"/>
  <c r="T254" i="6"/>
  <c r="W253" i="6"/>
  <c r="T438" i="6"/>
  <c r="W437" i="6"/>
  <c r="W311" i="6"/>
  <c r="T312" i="6"/>
  <c r="T322" i="6"/>
  <c r="W321" i="6"/>
  <c r="T351" i="6"/>
  <c r="W350" i="6"/>
  <c r="T380" i="6"/>
  <c r="W379" i="6"/>
  <c r="T399" i="6"/>
  <c r="W398" i="6"/>
  <c r="W543" i="6"/>
  <c r="T544" i="6"/>
  <c r="T409" i="6"/>
  <c r="W408" i="6"/>
  <c r="T515" i="6"/>
  <c r="W514" i="6"/>
  <c r="T496" i="6"/>
  <c r="T486" i="6"/>
  <c r="W485" i="6"/>
  <c r="W601" i="6"/>
  <c r="T602" i="6"/>
  <c r="W456" i="6"/>
  <c r="T457" i="6"/>
  <c r="T283" i="6"/>
  <c r="W282" i="6"/>
  <c r="T264" i="6"/>
  <c r="W263" i="6"/>
  <c r="T467" i="6"/>
  <c r="W466" i="6"/>
  <c r="W369" i="6"/>
  <c r="T370" i="6"/>
  <c r="W427" i="6"/>
  <c r="T428" i="6"/>
  <c r="T293" i="6"/>
  <c r="W292" i="6"/>
  <c r="B192" i="1"/>
  <c r="E9" i="5"/>
  <c r="F110" i="1"/>
  <c r="F10" i="5" s="1"/>
  <c r="C110" i="1"/>
  <c r="E8" i="5" s="1"/>
  <c r="AB10" i="1"/>
  <c r="B1511" i="1"/>
  <c r="U1511" i="1" s="1"/>
  <c r="U1512" i="1" s="1"/>
  <c r="U1509" i="1"/>
  <c r="U1510" i="1" s="1"/>
  <c r="U246" i="1"/>
  <c r="B1099" i="1"/>
  <c r="U1099" i="1" s="1"/>
  <c r="U1100" i="1" s="1"/>
  <c r="B1345" i="1"/>
  <c r="U1345" i="1" s="1"/>
  <c r="U1346" i="1" s="1"/>
  <c r="B771" i="1"/>
  <c r="AI5" i="1"/>
  <c r="AG5" i="1"/>
  <c r="V189" i="1"/>
  <c r="V175" i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S7" i="1"/>
  <c r="T27" i="1"/>
  <c r="AC10" i="1"/>
  <c r="V107" i="1"/>
  <c r="V93" i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C164" i="1"/>
  <c r="U164" i="1" s="1"/>
  <c r="B33" i="1"/>
  <c r="U33" i="1" s="1"/>
  <c r="U34" i="1" s="1"/>
  <c r="B115" i="1"/>
  <c r="U115" i="1" s="1"/>
  <c r="U116" i="1" s="1"/>
  <c r="C248" i="1"/>
  <c r="U248" i="1" s="1"/>
  <c r="V353" i="1"/>
  <c r="V339" i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257" i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/>
  <c r="V421" i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/>
  <c r="C328" i="1"/>
  <c r="U328" i="1" s="1"/>
  <c r="C575" i="1"/>
  <c r="U575" i="1" s="1"/>
  <c r="C410" i="1"/>
  <c r="U410" i="1" s="1"/>
  <c r="B197" i="1"/>
  <c r="U197" i="1" s="1"/>
  <c r="U198" i="1" s="1"/>
  <c r="B361" i="1"/>
  <c r="U361" i="1" s="1"/>
  <c r="U362" i="1" s="1"/>
  <c r="C493" i="1"/>
  <c r="U493" i="1" s="1"/>
  <c r="B279" i="1"/>
  <c r="U279" i="1" s="1"/>
  <c r="U280" i="1" s="1"/>
  <c r="V517" i="1"/>
  <c r="V503" i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99" i="1"/>
  <c r="V585" i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C739" i="1"/>
  <c r="U739" i="1" s="1"/>
  <c r="V763" i="1"/>
  <c r="V749" i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B525" i="1"/>
  <c r="U525" i="1" s="1"/>
  <c r="U526" i="1" s="1"/>
  <c r="V681" i="1"/>
  <c r="V667" i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B443" i="1"/>
  <c r="U443" i="1" s="1"/>
  <c r="U444" i="1" s="1"/>
  <c r="C656" i="1"/>
  <c r="U656" i="1" s="1"/>
  <c r="B607" i="1"/>
  <c r="U607" i="1" s="1"/>
  <c r="U608" i="1" s="1"/>
  <c r="B689" i="1"/>
  <c r="U689" i="1" s="1"/>
  <c r="U690" i="1" s="1"/>
  <c r="V845" i="1"/>
  <c r="V831" i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C821" i="1"/>
  <c r="U821" i="1" s="1"/>
  <c r="C903" i="1"/>
  <c r="U903" i="1" s="1"/>
  <c r="V913" i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/>
  <c r="B853" i="1"/>
  <c r="U853" i="1" s="1"/>
  <c r="U854" i="1" s="1"/>
  <c r="C1067" i="1"/>
  <c r="U1067" i="1" s="1"/>
  <c r="V1091" i="1"/>
  <c r="V1077" i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C985" i="1"/>
  <c r="U985" i="1" s="1"/>
  <c r="V1009" i="1"/>
  <c r="V995" i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C1149" i="1"/>
  <c r="U1149" i="1" s="1"/>
  <c r="B1017" i="1"/>
  <c r="U1017" i="1" s="1"/>
  <c r="U1018" i="1" s="1"/>
  <c r="V1173" i="1"/>
  <c r="V1159" i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B935" i="1"/>
  <c r="U935" i="1" s="1"/>
  <c r="U936" i="1" s="1"/>
  <c r="C1231" i="1"/>
  <c r="U1231" i="1" s="1"/>
  <c r="V1241" i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/>
  <c r="B1181" i="1"/>
  <c r="U1181" i="1" s="1"/>
  <c r="U1182" i="1" s="1"/>
  <c r="V1405" i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/>
  <c r="V1323" i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/>
  <c r="C1313" i="1"/>
  <c r="U1313" i="1" s="1"/>
  <c r="B1263" i="1"/>
  <c r="U1263" i="1" s="1"/>
  <c r="U1264" i="1" s="1"/>
  <c r="C1395" i="1"/>
  <c r="U1395" i="1" s="1"/>
  <c r="V1487" i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/>
  <c r="C1476" i="1"/>
  <c r="U1476" i="1" s="1"/>
  <c r="B1427" i="1"/>
  <c r="U1427" i="1" s="1"/>
  <c r="U1428" i="1" s="1"/>
  <c r="V1569" i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/>
  <c r="C1558" i="1"/>
  <c r="U1558" i="1" s="1"/>
  <c r="V1665" i="1"/>
  <c r="V1651" i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C1641" i="1"/>
  <c r="U1641" i="1" s="1"/>
  <c r="B1591" i="1"/>
  <c r="U1591" i="1" s="1"/>
  <c r="U1592" i="1" s="1"/>
  <c r="P5" i="1"/>
  <c r="B274" i="1" l="1"/>
  <c r="G274" i="1" s="1"/>
  <c r="G192" i="1"/>
  <c r="C83" i="1"/>
  <c r="U83" i="1" s="1"/>
  <c r="B1101" i="1"/>
  <c r="U1101" i="1" s="1"/>
  <c r="U1102" i="1" s="1"/>
  <c r="C192" i="1"/>
  <c r="G8" i="5" s="1"/>
  <c r="B1347" i="1"/>
  <c r="U1347" i="1" s="1"/>
  <c r="U1348" i="1" s="1"/>
  <c r="T603" i="6"/>
  <c r="W602" i="6"/>
  <c r="T410" i="6"/>
  <c r="W409" i="6"/>
  <c r="T352" i="6"/>
  <c r="W351" i="6"/>
  <c r="W254" i="6"/>
  <c r="T255" i="6"/>
  <c r="W255" i="6" s="1"/>
  <c r="T468" i="6"/>
  <c r="W467" i="6"/>
  <c r="T545" i="6"/>
  <c r="W544" i="6"/>
  <c r="T323" i="6"/>
  <c r="W322" i="6"/>
  <c r="T342" i="6"/>
  <c r="W341" i="6"/>
  <c r="T294" i="6"/>
  <c r="W293" i="6"/>
  <c r="T265" i="6"/>
  <c r="W264" i="6"/>
  <c r="W486" i="6"/>
  <c r="T487" i="6"/>
  <c r="T313" i="6"/>
  <c r="W312" i="6"/>
  <c r="T429" i="6"/>
  <c r="W428" i="6"/>
  <c r="T497" i="6"/>
  <c r="W496" i="6"/>
  <c r="W399" i="6"/>
  <c r="T400" i="6"/>
  <c r="W573" i="6"/>
  <c r="T574" i="6"/>
  <c r="T284" i="6"/>
  <c r="W283" i="6"/>
  <c r="T371" i="6"/>
  <c r="W370" i="6"/>
  <c r="T458" i="6"/>
  <c r="W457" i="6"/>
  <c r="T526" i="6"/>
  <c r="T516" i="6"/>
  <c r="W515" i="6"/>
  <c r="T381" i="6"/>
  <c r="W380" i="6"/>
  <c r="T439" i="6"/>
  <c r="W438" i="6"/>
  <c r="I9" i="5"/>
  <c r="F274" i="1"/>
  <c r="J10" i="5" s="1"/>
  <c r="B1513" i="1"/>
  <c r="U1513" i="1" s="1"/>
  <c r="U1514" i="1" s="1"/>
  <c r="G9" i="5"/>
  <c r="F192" i="1"/>
  <c r="H10" i="5" s="1"/>
  <c r="B773" i="1"/>
  <c r="U771" i="1"/>
  <c r="U772" i="1" s="1"/>
  <c r="B281" i="1"/>
  <c r="U281" i="1" s="1"/>
  <c r="U282" i="1" s="1"/>
  <c r="C576" i="1"/>
  <c r="U576" i="1" s="1"/>
  <c r="T28" i="1"/>
  <c r="W27" i="1"/>
  <c r="C1314" i="1"/>
  <c r="U1314" i="1" s="1"/>
  <c r="B1019" i="1"/>
  <c r="U1019" i="1" s="1"/>
  <c r="U1020" i="1" s="1"/>
  <c r="C1559" i="1"/>
  <c r="U1559" i="1" s="1"/>
  <c r="B609" i="1"/>
  <c r="U609" i="1" s="1"/>
  <c r="U610" i="1" s="1"/>
  <c r="C329" i="1"/>
  <c r="U329" i="1" s="1"/>
  <c r="B356" i="1"/>
  <c r="G356" i="1" s="1"/>
  <c r="C274" i="1"/>
  <c r="I8" i="5" s="1"/>
  <c r="C165" i="1"/>
  <c r="U165" i="1" s="1"/>
  <c r="C1232" i="1"/>
  <c r="U1232" i="1" s="1"/>
  <c r="C1150" i="1"/>
  <c r="U1150" i="1" s="1"/>
  <c r="C1068" i="1"/>
  <c r="U1068" i="1" s="1"/>
  <c r="C657" i="1"/>
  <c r="U657" i="1" s="1"/>
  <c r="C494" i="1"/>
  <c r="U494" i="1" s="1"/>
  <c r="S8" i="1"/>
  <c r="B855" i="1"/>
  <c r="U855" i="1" s="1"/>
  <c r="U856" i="1" s="1"/>
  <c r="C822" i="1"/>
  <c r="U822" i="1" s="1"/>
  <c r="B445" i="1"/>
  <c r="U445" i="1" s="1"/>
  <c r="U446" i="1" s="1"/>
  <c r="C740" i="1"/>
  <c r="U740" i="1" s="1"/>
  <c r="B363" i="1"/>
  <c r="U363" i="1" s="1"/>
  <c r="U364" i="1" s="1"/>
  <c r="C249" i="1"/>
  <c r="U249" i="1" s="1"/>
  <c r="C1642" i="1"/>
  <c r="U1642" i="1" s="1"/>
  <c r="B1429" i="1"/>
  <c r="U1429" i="1" s="1"/>
  <c r="U1430" i="1" s="1"/>
  <c r="B937" i="1"/>
  <c r="U937" i="1" s="1"/>
  <c r="U938" i="1" s="1"/>
  <c r="C986" i="1"/>
  <c r="U986" i="1" s="1"/>
  <c r="B199" i="1"/>
  <c r="U199" i="1" s="1"/>
  <c r="U200" i="1" s="1"/>
  <c r="C1396" i="1"/>
  <c r="U1396" i="1" s="1"/>
  <c r="B1183" i="1"/>
  <c r="U1183" i="1" s="1"/>
  <c r="U1184" i="1" s="1"/>
  <c r="C904" i="1"/>
  <c r="U904" i="1" s="1"/>
  <c r="B691" i="1"/>
  <c r="U691" i="1" s="1"/>
  <c r="U692" i="1" s="1"/>
  <c r="C411" i="1"/>
  <c r="U411" i="1" s="1"/>
  <c r="B117" i="1"/>
  <c r="U117" i="1" s="1"/>
  <c r="U118" i="1" s="1"/>
  <c r="B1593" i="1"/>
  <c r="U1593" i="1" s="1"/>
  <c r="U1594" i="1" s="1"/>
  <c r="C1477" i="1"/>
  <c r="U1477" i="1" s="1"/>
  <c r="B1265" i="1"/>
  <c r="U1265" i="1" s="1"/>
  <c r="U1266" i="1" s="1"/>
  <c r="B527" i="1"/>
  <c r="U527" i="1" s="1"/>
  <c r="U528" i="1" s="1"/>
  <c r="B35" i="1"/>
  <c r="U35" i="1" s="1"/>
  <c r="U36" i="1" s="1"/>
  <c r="AE10" i="1"/>
  <c r="AG10" i="1" s="1"/>
  <c r="O5" i="1"/>
  <c r="C84" i="1" l="1"/>
  <c r="U84" i="1" s="1"/>
  <c r="B1103" i="1"/>
  <c r="U1103" i="1" s="1"/>
  <c r="U1104" i="1" s="1"/>
  <c r="B1349" i="1"/>
  <c r="U1349" i="1" s="1"/>
  <c r="U1350" i="1" s="1"/>
  <c r="B1515" i="1"/>
  <c r="U1515" i="1" s="1"/>
  <c r="U1516" i="1" s="1"/>
  <c r="T517" i="6"/>
  <c r="W516" i="6"/>
  <c r="T575" i="6"/>
  <c r="W574" i="6"/>
  <c r="T527" i="6"/>
  <c r="W526" i="6"/>
  <c r="T314" i="6"/>
  <c r="W313" i="6"/>
  <c r="T343" i="6"/>
  <c r="W342" i="6"/>
  <c r="T401" i="6"/>
  <c r="W400" i="6"/>
  <c r="T488" i="6"/>
  <c r="W487" i="6"/>
  <c r="T459" i="6"/>
  <c r="W458" i="6"/>
  <c r="T324" i="6"/>
  <c r="W323" i="6"/>
  <c r="T353" i="6"/>
  <c r="W352" i="6"/>
  <c r="T440" i="6"/>
  <c r="W439" i="6"/>
  <c r="W371" i="6"/>
  <c r="T372" i="6"/>
  <c r="T498" i="6"/>
  <c r="W497" i="6"/>
  <c r="T266" i="6"/>
  <c r="W266" i="6" s="1"/>
  <c r="W265" i="6"/>
  <c r="W545" i="6"/>
  <c r="T556" i="6"/>
  <c r="T546" i="6"/>
  <c r="T411" i="6"/>
  <c r="W410" i="6"/>
  <c r="T382" i="6"/>
  <c r="W381" i="6"/>
  <c r="W284" i="6"/>
  <c r="T285" i="6"/>
  <c r="W285" i="6" s="1"/>
  <c r="W429" i="6"/>
  <c r="T430" i="6"/>
  <c r="T295" i="6"/>
  <c r="W294" i="6"/>
  <c r="T469" i="6"/>
  <c r="W468" i="6"/>
  <c r="W603" i="6"/>
  <c r="T604" i="6"/>
  <c r="K9" i="5"/>
  <c r="F356" i="1"/>
  <c r="L10" i="5" s="1"/>
  <c r="B775" i="1"/>
  <c r="U773" i="1"/>
  <c r="U774" i="1" s="1"/>
  <c r="C905" i="1"/>
  <c r="U905" i="1" s="1"/>
  <c r="C1643" i="1"/>
  <c r="U1643" i="1" s="1"/>
  <c r="B611" i="1"/>
  <c r="U611" i="1" s="1"/>
  <c r="U612" i="1" s="1"/>
  <c r="C577" i="1"/>
  <c r="U577" i="1" s="1"/>
  <c r="B1267" i="1"/>
  <c r="U1267" i="1" s="1"/>
  <c r="U1268" i="1" s="1"/>
  <c r="B119" i="1"/>
  <c r="U119" i="1" s="1"/>
  <c r="U120" i="1" s="1"/>
  <c r="C741" i="1"/>
  <c r="U741" i="1" s="1"/>
  <c r="B1185" i="1"/>
  <c r="U1185" i="1" s="1"/>
  <c r="U1186" i="1" s="1"/>
  <c r="C987" i="1"/>
  <c r="U987" i="1" s="1"/>
  <c r="C250" i="1"/>
  <c r="U250" i="1" s="1"/>
  <c r="S9" i="1"/>
  <c r="C1151" i="1"/>
  <c r="U1151" i="1" s="1"/>
  <c r="C166" i="1"/>
  <c r="U166" i="1" s="1"/>
  <c r="C1560" i="1"/>
  <c r="U1560" i="1" s="1"/>
  <c r="B283" i="1"/>
  <c r="U283" i="1" s="1"/>
  <c r="U284" i="1" s="1"/>
  <c r="C1233" i="1"/>
  <c r="U1233" i="1" s="1"/>
  <c r="T29" i="1"/>
  <c r="W28" i="1"/>
  <c r="C1478" i="1"/>
  <c r="U1478" i="1" s="1"/>
  <c r="C412" i="1"/>
  <c r="U412" i="1" s="1"/>
  <c r="C1397" i="1"/>
  <c r="U1397" i="1" s="1"/>
  <c r="B939" i="1"/>
  <c r="U939" i="1" s="1"/>
  <c r="U940" i="1" s="1"/>
  <c r="B447" i="1"/>
  <c r="U447" i="1" s="1"/>
  <c r="U448" i="1" s="1"/>
  <c r="C495" i="1"/>
  <c r="U495" i="1" s="1"/>
  <c r="B438" i="1"/>
  <c r="G438" i="1" s="1"/>
  <c r="C356" i="1"/>
  <c r="K8" i="5" s="1"/>
  <c r="B1021" i="1"/>
  <c r="U1021" i="1" s="1"/>
  <c r="U1022" i="1" s="1"/>
  <c r="B693" i="1"/>
  <c r="U693" i="1" s="1"/>
  <c r="U694" i="1" s="1"/>
  <c r="B1431" i="1"/>
  <c r="U1431" i="1" s="1"/>
  <c r="U1432" i="1" s="1"/>
  <c r="B365" i="1"/>
  <c r="U365" i="1" s="1"/>
  <c r="U366" i="1" s="1"/>
  <c r="C658" i="1"/>
  <c r="U658" i="1" s="1"/>
  <c r="AC11" i="1"/>
  <c r="T109" i="1"/>
  <c r="AB11" i="1"/>
  <c r="B1595" i="1"/>
  <c r="U1595" i="1" s="1"/>
  <c r="U1596" i="1" s="1"/>
  <c r="C823" i="1"/>
  <c r="U823" i="1" s="1"/>
  <c r="B37" i="1"/>
  <c r="U37" i="1" s="1"/>
  <c r="U38" i="1" s="1"/>
  <c r="B529" i="1"/>
  <c r="U529" i="1" s="1"/>
  <c r="U530" i="1" s="1"/>
  <c r="B201" i="1"/>
  <c r="U201" i="1" s="1"/>
  <c r="U202" i="1" s="1"/>
  <c r="B857" i="1"/>
  <c r="U857" i="1" s="1"/>
  <c r="U858" i="1" s="1"/>
  <c r="C1069" i="1"/>
  <c r="U1069" i="1" s="1"/>
  <c r="C330" i="1"/>
  <c r="U330" i="1" s="1"/>
  <c r="C1315" i="1"/>
  <c r="U1315" i="1" s="1"/>
  <c r="N5" i="1"/>
  <c r="B1517" i="1" l="1"/>
  <c r="U1517" i="1" s="1"/>
  <c r="U1518" i="1" s="1"/>
  <c r="C85" i="1"/>
  <c r="U85" i="1" s="1"/>
  <c r="B1351" i="1"/>
  <c r="U1351" i="1" s="1"/>
  <c r="U1352" i="1" s="1"/>
  <c r="B1105" i="1"/>
  <c r="U1105" i="1" s="1"/>
  <c r="U1106" i="1" s="1"/>
  <c r="T296" i="6"/>
  <c r="W296" i="6" s="1"/>
  <c r="W295" i="6"/>
  <c r="T412" i="6"/>
  <c r="W411" i="6"/>
  <c r="T373" i="6"/>
  <c r="W372" i="6"/>
  <c r="W430" i="6"/>
  <c r="T431" i="6"/>
  <c r="W546" i="6"/>
  <c r="T547" i="6"/>
  <c r="T460" i="6"/>
  <c r="W459" i="6"/>
  <c r="W314" i="6"/>
  <c r="T315" i="6"/>
  <c r="W315" i="6" s="1"/>
  <c r="T557" i="6"/>
  <c r="W556" i="6"/>
  <c r="T605" i="6"/>
  <c r="W604" i="6"/>
  <c r="T441" i="6"/>
  <c r="W440" i="6"/>
  <c r="T489" i="6"/>
  <c r="W488" i="6"/>
  <c r="T528" i="6"/>
  <c r="W527" i="6"/>
  <c r="T354" i="6"/>
  <c r="W353" i="6"/>
  <c r="W401" i="6"/>
  <c r="T402" i="6"/>
  <c r="T586" i="6"/>
  <c r="T576" i="6"/>
  <c r="W575" i="6"/>
  <c r="T470" i="6"/>
  <c r="W469" i="6"/>
  <c r="T383" i="6"/>
  <c r="W382" i="6"/>
  <c r="T499" i="6"/>
  <c r="W498" i="6"/>
  <c r="T325" i="6"/>
  <c r="W324" i="6"/>
  <c r="T344" i="6"/>
  <c r="W343" i="6"/>
  <c r="T518" i="6"/>
  <c r="W517" i="6"/>
  <c r="M9" i="5"/>
  <c r="F438" i="1"/>
  <c r="N10" i="5" s="1"/>
  <c r="U775" i="1"/>
  <c r="U776" i="1" s="1"/>
  <c r="B777" i="1"/>
  <c r="C1398" i="1"/>
  <c r="U1398" i="1" s="1"/>
  <c r="C167" i="1"/>
  <c r="U167" i="1" s="1"/>
  <c r="C988" i="1"/>
  <c r="U988" i="1" s="1"/>
  <c r="B1269" i="1"/>
  <c r="U1269" i="1" s="1"/>
  <c r="U1270" i="1" s="1"/>
  <c r="C1644" i="1"/>
  <c r="U1644" i="1" s="1"/>
  <c r="C824" i="1"/>
  <c r="U824" i="1" s="1"/>
  <c r="B695" i="1"/>
  <c r="U695" i="1" s="1"/>
  <c r="U696" i="1" s="1"/>
  <c r="C438" i="1"/>
  <c r="M8" i="5" s="1"/>
  <c r="B520" i="1"/>
  <c r="G520" i="1" s="1"/>
  <c r="C659" i="1"/>
  <c r="U659" i="1" s="1"/>
  <c r="C496" i="1"/>
  <c r="U496" i="1" s="1"/>
  <c r="C413" i="1"/>
  <c r="U413" i="1" s="1"/>
  <c r="C1152" i="1"/>
  <c r="U1152" i="1" s="1"/>
  <c r="B1187" i="1"/>
  <c r="U1187" i="1" s="1"/>
  <c r="U1188" i="1" s="1"/>
  <c r="B39" i="1"/>
  <c r="U39" i="1" s="1"/>
  <c r="U40" i="1" s="1"/>
  <c r="C331" i="1"/>
  <c r="U331" i="1" s="1"/>
  <c r="B1519" i="1"/>
  <c r="U1519" i="1" s="1"/>
  <c r="U1520" i="1" s="1"/>
  <c r="B203" i="1"/>
  <c r="U203" i="1" s="1"/>
  <c r="U204" i="1" s="1"/>
  <c r="B1597" i="1"/>
  <c r="U1597" i="1" s="1"/>
  <c r="U1598" i="1" s="1"/>
  <c r="B367" i="1"/>
  <c r="U367" i="1" s="1"/>
  <c r="U368" i="1" s="1"/>
  <c r="AB12" i="1"/>
  <c r="AC12" i="1"/>
  <c r="T191" i="1"/>
  <c r="C1234" i="1"/>
  <c r="U1234" i="1" s="1"/>
  <c r="C578" i="1"/>
  <c r="U578" i="1" s="1"/>
  <c r="C906" i="1"/>
  <c r="U906" i="1" s="1"/>
  <c r="B859" i="1"/>
  <c r="U859" i="1" s="1"/>
  <c r="U860" i="1" s="1"/>
  <c r="B449" i="1"/>
  <c r="U449" i="1" s="1"/>
  <c r="U450" i="1" s="1"/>
  <c r="C1479" i="1"/>
  <c r="U1479" i="1" s="1"/>
  <c r="B285" i="1"/>
  <c r="U285" i="1" s="1"/>
  <c r="U286" i="1" s="1"/>
  <c r="S10" i="1"/>
  <c r="B1433" i="1"/>
  <c r="U1433" i="1" s="1"/>
  <c r="U1434" i="1" s="1"/>
  <c r="B1023" i="1"/>
  <c r="U1023" i="1" s="1"/>
  <c r="U1024" i="1" s="1"/>
  <c r="C742" i="1"/>
  <c r="U742" i="1" s="1"/>
  <c r="C1070" i="1"/>
  <c r="U1070" i="1" s="1"/>
  <c r="T110" i="1"/>
  <c r="W109" i="1"/>
  <c r="B941" i="1"/>
  <c r="U941" i="1" s="1"/>
  <c r="U942" i="1" s="1"/>
  <c r="C251" i="1"/>
  <c r="U251" i="1" s="1"/>
  <c r="B121" i="1"/>
  <c r="U121" i="1" s="1"/>
  <c r="U122" i="1" s="1"/>
  <c r="C1316" i="1"/>
  <c r="U1316" i="1" s="1"/>
  <c r="B531" i="1"/>
  <c r="U531" i="1" s="1"/>
  <c r="U532" i="1" s="1"/>
  <c r="AE11" i="1"/>
  <c r="AG11" i="1" s="1"/>
  <c r="W29" i="1"/>
  <c r="T30" i="1"/>
  <c r="C1561" i="1"/>
  <c r="U1561" i="1" s="1"/>
  <c r="B613" i="1"/>
  <c r="U613" i="1" s="1"/>
  <c r="U614" i="1" s="1"/>
  <c r="M5" i="1"/>
  <c r="C86" i="1" l="1"/>
  <c r="U86" i="1" s="1"/>
  <c r="B1107" i="1"/>
  <c r="U1107" i="1" s="1"/>
  <c r="U1108" i="1" s="1"/>
  <c r="B1353" i="1"/>
  <c r="U1353" i="1" s="1"/>
  <c r="U1354" i="1" s="1"/>
  <c r="W344" i="6"/>
  <c r="T345" i="6"/>
  <c r="W345" i="6" s="1"/>
  <c r="T471" i="6"/>
  <c r="W470" i="6"/>
  <c r="W431" i="6"/>
  <c r="T432" i="6"/>
  <c r="T529" i="6"/>
  <c r="W528" i="6"/>
  <c r="T558" i="6"/>
  <c r="W557" i="6"/>
  <c r="T326" i="6"/>
  <c r="W326" i="6" s="1"/>
  <c r="W325" i="6"/>
  <c r="W576" i="6"/>
  <c r="T577" i="6"/>
  <c r="T587" i="6"/>
  <c r="W586" i="6"/>
  <c r="W489" i="6"/>
  <c r="T490" i="6"/>
  <c r="T374" i="6"/>
  <c r="W373" i="6"/>
  <c r="T500" i="6"/>
  <c r="W499" i="6"/>
  <c r="T403" i="6"/>
  <c r="W402" i="6"/>
  <c r="T442" i="6"/>
  <c r="W441" i="6"/>
  <c r="T461" i="6"/>
  <c r="W460" i="6"/>
  <c r="T413" i="6"/>
  <c r="W412" i="6"/>
  <c r="T519" i="6"/>
  <c r="W518" i="6"/>
  <c r="T384" i="6"/>
  <c r="W383" i="6"/>
  <c r="T548" i="6"/>
  <c r="W547" i="6"/>
  <c r="T355" i="6"/>
  <c r="W354" i="6"/>
  <c r="T616" i="6"/>
  <c r="T606" i="6"/>
  <c r="W605" i="6"/>
  <c r="O9" i="5"/>
  <c r="F520" i="1"/>
  <c r="P10" i="5" s="1"/>
  <c r="U777" i="1"/>
  <c r="U778" i="1" s="1"/>
  <c r="B779" i="1"/>
  <c r="B615" i="1"/>
  <c r="U615" i="1" s="1"/>
  <c r="U616" i="1" s="1"/>
  <c r="B41" i="1"/>
  <c r="U41" i="1" s="1"/>
  <c r="U42" i="1" s="1"/>
  <c r="C497" i="1"/>
  <c r="U497" i="1" s="1"/>
  <c r="C1562" i="1"/>
  <c r="U1562" i="1" s="1"/>
  <c r="W30" i="1"/>
  <c r="T31" i="1"/>
  <c r="B533" i="1"/>
  <c r="U533" i="1" s="1"/>
  <c r="U534" i="1" s="1"/>
  <c r="C743" i="1"/>
  <c r="U743" i="1" s="1"/>
  <c r="B861" i="1"/>
  <c r="U861" i="1" s="1"/>
  <c r="U862" i="1" s="1"/>
  <c r="T192" i="1"/>
  <c r="W191" i="1"/>
  <c r="B205" i="1"/>
  <c r="U205" i="1" s="1"/>
  <c r="U206" i="1" s="1"/>
  <c r="C825" i="1"/>
  <c r="U825" i="1" s="1"/>
  <c r="C989" i="1"/>
  <c r="U989" i="1" s="1"/>
  <c r="B943" i="1"/>
  <c r="U943" i="1" s="1"/>
  <c r="U944" i="1" s="1"/>
  <c r="C1317" i="1"/>
  <c r="U1317" i="1" s="1"/>
  <c r="C1480" i="1"/>
  <c r="U1480" i="1" s="1"/>
  <c r="B1189" i="1"/>
  <c r="U1189" i="1" s="1"/>
  <c r="U1190" i="1" s="1"/>
  <c r="C660" i="1"/>
  <c r="U660" i="1" s="1"/>
  <c r="W110" i="1"/>
  <c r="T111" i="1"/>
  <c r="B1025" i="1"/>
  <c r="U1025" i="1" s="1"/>
  <c r="U1026" i="1" s="1"/>
  <c r="B451" i="1"/>
  <c r="U451" i="1" s="1"/>
  <c r="U452" i="1" s="1"/>
  <c r="AE12" i="1"/>
  <c r="AG12" i="1" s="1"/>
  <c r="C520" i="1"/>
  <c r="O8" i="5" s="1"/>
  <c r="B602" i="1"/>
  <c r="G602" i="1" s="1"/>
  <c r="B1355" i="1"/>
  <c r="U1355" i="1" s="1"/>
  <c r="U1356" i="1" s="1"/>
  <c r="C168" i="1"/>
  <c r="U168" i="1" s="1"/>
  <c r="C87" i="1"/>
  <c r="U87" i="1" s="1"/>
  <c r="B123" i="1"/>
  <c r="U123" i="1" s="1"/>
  <c r="U124" i="1" s="1"/>
  <c r="C907" i="1"/>
  <c r="U907" i="1" s="1"/>
  <c r="B1521" i="1"/>
  <c r="U1521" i="1" s="1"/>
  <c r="U1522" i="1" s="1"/>
  <c r="C1153" i="1"/>
  <c r="U1153" i="1" s="1"/>
  <c r="C1071" i="1"/>
  <c r="U1071" i="1" s="1"/>
  <c r="B1435" i="1"/>
  <c r="U1435" i="1" s="1"/>
  <c r="U1436" i="1" s="1"/>
  <c r="S11" i="1"/>
  <c r="C332" i="1"/>
  <c r="U332" i="1" s="1"/>
  <c r="C414" i="1"/>
  <c r="U414" i="1" s="1"/>
  <c r="C1645" i="1"/>
  <c r="U1645" i="1" s="1"/>
  <c r="AC13" i="1"/>
  <c r="AB13" i="1"/>
  <c r="T273" i="1"/>
  <c r="C579" i="1"/>
  <c r="U579" i="1" s="1"/>
  <c r="B369" i="1"/>
  <c r="U369" i="1" s="1"/>
  <c r="U370" i="1" s="1"/>
  <c r="B697" i="1"/>
  <c r="U697" i="1" s="1"/>
  <c r="U698" i="1" s="1"/>
  <c r="B1271" i="1"/>
  <c r="U1271" i="1" s="1"/>
  <c r="U1272" i="1" s="1"/>
  <c r="C252" i="1"/>
  <c r="U252" i="1" s="1"/>
  <c r="B1109" i="1"/>
  <c r="U1109" i="1" s="1"/>
  <c r="U1110" i="1" s="1"/>
  <c r="B287" i="1"/>
  <c r="U287" i="1" s="1"/>
  <c r="U288" i="1" s="1"/>
  <c r="C1235" i="1"/>
  <c r="U1235" i="1" s="1"/>
  <c r="B1599" i="1"/>
  <c r="U1599" i="1" s="1"/>
  <c r="U1600" i="1" s="1"/>
  <c r="C1399" i="1"/>
  <c r="U1399" i="1" s="1"/>
  <c r="L5" i="1"/>
  <c r="W606" i="6" l="1"/>
  <c r="T607" i="6"/>
  <c r="T617" i="6"/>
  <c r="W616" i="6"/>
  <c r="W519" i="6"/>
  <c r="T520" i="6"/>
  <c r="W403" i="6"/>
  <c r="T404" i="6"/>
  <c r="T588" i="6"/>
  <c r="W587" i="6"/>
  <c r="T530" i="6"/>
  <c r="W529" i="6"/>
  <c r="T578" i="6"/>
  <c r="W577" i="6"/>
  <c r="T433" i="6"/>
  <c r="W432" i="6"/>
  <c r="T356" i="6"/>
  <c r="W356" i="6" s="1"/>
  <c r="W355" i="6"/>
  <c r="T414" i="6"/>
  <c r="W413" i="6"/>
  <c r="T501" i="6"/>
  <c r="W500" i="6"/>
  <c r="W548" i="6"/>
  <c r="T549" i="6"/>
  <c r="W461" i="6"/>
  <c r="T462" i="6"/>
  <c r="W374" i="6"/>
  <c r="T375" i="6"/>
  <c r="W375" i="6" s="1"/>
  <c r="T472" i="6"/>
  <c r="W471" i="6"/>
  <c r="T491" i="6"/>
  <c r="W490" i="6"/>
  <c r="T385" i="6"/>
  <c r="W384" i="6"/>
  <c r="T443" i="6"/>
  <c r="W442" i="6"/>
  <c r="T559" i="6"/>
  <c r="W558" i="6"/>
  <c r="Q9" i="5"/>
  <c r="F602" i="1"/>
  <c r="R10" i="5" s="1"/>
  <c r="U779" i="1"/>
  <c r="U780" i="1" s="1"/>
  <c r="B781" i="1"/>
  <c r="B371" i="1"/>
  <c r="U371" i="1" s="1"/>
  <c r="U372" i="1" s="1"/>
  <c r="C333" i="1"/>
  <c r="U333" i="1" s="1"/>
  <c r="B1191" i="1"/>
  <c r="U1191" i="1" s="1"/>
  <c r="U1192" i="1" s="1"/>
  <c r="B863" i="1"/>
  <c r="U863" i="1" s="1"/>
  <c r="U864" i="1" s="1"/>
  <c r="T32" i="1"/>
  <c r="B43" i="1"/>
  <c r="U43" i="1" s="1"/>
  <c r="U44" i="1" s="1"/>
  <c r="C580" i="1"/>
  <c r="U580" i="1" s="1"/>
  <c r="AC14" i="1"/>
  <c r="AB14" i="1"/>
  <c r="T355" i="1"/>
  <c r="B125" i="1"/>
  <c r="U125" i="1" s="1"/>
  <c r="U126" i="1" s="1"/>
  <c r="C990" i="1"/>
  <c r="U990" i="1" s="1"/>
  <c r="C1236" i="1"/>
  <c r="U1236" i="1" s="1"/>
  <c r="C253" i="1"/>
  <c r="U253" i="1" s="1"/>
  <c r="C1646" i="1"/>
  <c r="U1646" i="1" s="1"/>
  <c r="B684" i="1"/>
  <c r="C602" i="1"/>
  <c r="Q8" i="5" s="1"/>
  <c r="B1027" i="1"/>
  <c r="U1027" i="1" s="1"/>
  <c r="U1028" i="1" s="1"/>
  <c r="C826" i="1"/>
  <c r="U826" i="1" s="1"/>
  <c r="C1481" i="1"/>
  <c r="U1481" i="1" s="1"/>
  <c r="C1563" i="1"/>
  <c r="U1563" i="1" s="1"/>
  <c r="B617" i="1"/>
  <c r="U617" i="1" s="1"/>
  <c r="U618" i="1" s="1"/>
  <c r="W273" i="1"/>
  <c r="T274" i="1"/>
  <c r="C88" i="1"/>
  <c r="U88" i="1" s="1"/>
  <c r="S12" i="1"/>
  <c r="T112" i="1"/>
  <c r="W111" i="1"/>
  <c r="B207" i="1"/>
  <c r="U207" i="1" s="1"/>
  <c r="U208" i="1" s="1"/>
  <c r="C744" i="1"/>
  <c r="U744" i="1" s="1"/>
  <c r="B1273" i="1"/>
  <c r="U1273" i="1" s="1"/>
  <c r="U1274" i="1" s="1"/>
  <c r="C1154" i="1"/>
  <c r="U1154" i="1" s="1"/>
  <c r="C1400" i="1"/>
  <c r="U1400" i="1" s="1"/>
  <c r="B289" i="1"/>
  <c r="U289" i="1" s="1"/>
  <c r="U290" i="1" s="1"/>
  <c r="B699" i="1"/>
  <c r="U699" i="1" s="1"/>
  <c r="U700" i="1" s="1"/>
  <c r="B1437" i="1"/>
  <c r="U1437" i="1" s="1"/>
  <c r="U1438" i="1" s="1"/>
  <c r="B1523" i="1"/>
  <c r="U1523" i="1" s="1"/>
  <c r="U1524" i="1" s="1"/>
  <c r="C169" i="1"/>
  <c r="U169" i="1" s="1"/>
  <c r="C1318" i="1"/>
  <c r="U1318" i="1" s="1"/>
  <c r="AE13" i="1"/>
  <c r="AG13" i="1" s="1"/>
  <c r="C415" i="1"/>
  <c r="U415" i="1" s="1"/>
  <c r="B453" i="1"/>
  <c r="U453" i="1" s="1"/>
  <c r="U454" i="1" s="1"/>
  <c r="C661" i="1"/>
  <c r="U661" i="1" s="1"/>
  <c r="B945" i="1"/>
  <c r="U945" i="1" s="1"/>
  <c r="U946" i="1" s="1"/>
  <c r="B535" i="1"/>
  <c r="U535" i="1" s="1"/>
  <c r="U536" i="1" s="1"/>
  <c r="B1601" i="1"/>
  <c r="U1601" i="1" s="1"/>
  <c r="U1602" i="1" s="1"/>
  <c r="B1111" i="1"/>
  <c r="U1111" i="1" s="1"/>
  <c r="U1112" i="1" s="1"/>
  <c r="C1072" i="1"/>
  <c r="U1072" i="1" s="1"/>
  <c r="C908" i="1"/>
  <c r="U908" i="1" s="1"/>
  <c r="B1357" i="1"/>
  <c r="U1357" i="1" s="1"/>
  <c r="U1358" i="1" s="1"/>
  <c r="W192" i="1"/>
  <c r="T193" i="1"/>
  <c r="C498" i="1"/>
  <c r="U498" i="1" s="1"/>
  <c r="K5" i="1"/>
  <c r="W549" i="6" l="1"/>
  <c r="T550" i="6"/>
  <c r="W404" i="6"/>
  <c r="T405" i="6"/>
  <c r="W405" i="6" s="1"/>
  <c r="W491" i="6"/>
  <c r="T492" i="6"/>
  <c r="T434" i="6"/>
  <c r="W433" i="6"/>
  <c r="T521" i="6"/>
  <c r="W520" i="6"/>
  <c r="T560" i="6"/>
  <c r="W559" i="6"/>
  <c r="T473" i="6"/>
  <c r="W472" i="6"/>
  <c r="T502" i="6"/>
  <c r="W501" i="6"/>
  <c r="T579" i="6"/>
  <c r="W578" i="6"/>
  <c r="T444" i="6"/>
  <c r="W443" i="6"/>
  <c r="T415" i="6"/>
  <c r="W414" i="6"/>
  <c r="T531" i="6"/>
  <c r="W530" i="6"/>
  <c r="T618" i="6"/>
  <c r="W617" i="6"/>
  <c r="T463" i="6"/>
  <c r="W462" i="6"/>
  <c r="T608" i="6"/>
  <c r="W607" i="6"/>
  <c r="T386" i="6"/>
  <c r="W386" i="6" s="1"/>
  <c r="W385" i="6"/>
  <c r="T589" i="6"/>
  <c r="W588" i="6"/>
  <c r="G684" i="1"/>
  <c r="S9" i="5" s="1"/>
  <c r="F684" i="1"/>
  <c r="T10" i="5" s="1"/>
  <c r="U781" i="1"/>
  <c r="U782" i="1" s="1"/>
  <c r="B783" i="1"/>
  <c r="W112" i="1"/>
  <c r="T113" i="1"/>
  <c r="B45" i="1"/>
  <c r="U45" i="1" s="1"/>
  <c r="U46" i="1" s="1"/>
  <c r="B947" i="1"/>
  <c r="U947" i="1" s="1"/>
  <c r="U948" i="1" s="1"/>
  <c r="B1439" i="1"/>
  <c r="U1439" i="1" s="1"/>
  <c r="U1440" i="1" s="1"/>
  <c r="B1359" i="1"/>
  <c r="U1359" i="1" s="1"/>
  <c r="U1360" i="1" s="1"/>
  <c r="B1113" i="1"/>
  <c r="U1113" i="1" s="1"/>
  <c r="U1114" i="1" s="1"/>
  <c r="B619" i="1"/>
  <c r="U619" i="1" s="1"/>
  <c r="U620" i="1" s="1"/>
  <c r="B766" i="1"/>
  <c r="C684" i="1"/>
  <c r="S8" i="5" s="1"/>
  <c r="C1237" i="1"/>
  <c r="U1237" i="1" s="1"/>
  <c r="C334" i="1"/>
  <c r="U334" i="1" s="1"/>
  <c r="C662" i="1"/>
  <c r="U662" i="1" s="1"/>
  <c r="C1401" i="1"/>
  <c r="U1401" i="1" s="1"/>
  <c r="S13" i="1"/>
  <c r="AC15" i="1"/>
  <c r="AB15" i="1"/>
  <c r="T437" i="1"/>
  <c r="C991" i="1"/>
  <c r="U991" i="1" s="1"/>
  <c r="T356" i="1"/>
  <c r="W355" i="1"/>
  <c r="B373" i="1"/>
  <c r="U373" i="1" s="1"/>
  <c r="U374" i="1" s="1"/>
  <c r="C1564" i="1"/>
  <c r="U1564" i="1" s="1"/>
  <c r="T33" i="1"/>
  <c r="C909" i="1"/>
  <c r="U909" i="1" s="1"/>
  <c r="C1155" i="1"/>
  <c r="U1155" i="1" s="1"/>
  <c r="C745" i="1"/>
  <c r="U745" i="1" s="1"/>
  <c r="C827" i="1"/>
  <c r="U827" i="1" s="1"/>
  <c r="C1647" i="1"/>
  <c r="U1647" i="1" s="1"/>
  <c r="B865" i="1"/>
  <c r="U865" i="1" s="1"/>
  <c r="U866" i="1" s="1"/>
  <c r="C1319" i="1"/>
  <c r="U1319" i="1" s="1"/>
  <c r="B1603" i="1"/>
  <c r="U1603" i="1" s="1"/>
  <c r="U1604" i="1" s="1"/>
  <c r="C499" i="1"/>
  <c r="U499" i="1" s="1"/>
  <c r="B537" i="1"/>
  <c r="U537" i="1" s="1"/>
  <c r="U538" i="1" s="1"/>
  <c r="C416" i="1"/>
  <c r="U416" i="1" s="1"/>
  <c r="C170" i="1"/>
  <c r="U170" i="1" s="1"/>
  <c r="B701" i="1"/>
  <c r="U701" i="1" s="1"/>
  <c r="U702" i="1" s="1"/>
  <c r="B209" i="1"/>
  <c r="U209" i="1" s="1"/>
  <c r="U210" i="1" s="1"/>
  <c r="C1482" i="1"/>
  <c r="U1482" i="1" s="1"/>
  <c r="B1029" i="1"/>
  <c r="U1029" i="1" s="1"/>
  <c r="U1030" i="1" s="1"/>
  <c r="AE14" i="1"/>
  <c r="AG14" i="1" s="1"/>
  <c r="B455" i="1"/>
  <c r="U455" i="1" s="1"/>
  <c r="U456" i="1" s="1"/>
  <c r="C1073" i="1"/>
  <c r="U1073" i="1" s="1"/>
  <c r="B1525" i="1"/>
  <c r="U1525" i="1" s="1"/>
  <c r="U1526" i="1" s="1"/>
  <c r="C89" i="1"/>
  <c r="U89" i="1" s="1"/>
  <c r="C254" i="1"/>
  <c r="U254" i="1" s="1"/>
  <c r="B127" i="1"/>
  <c r="U127" i="1" s="1"/>
  <c r="U128" i="1" s="1"/>
  <c r="T194" i="1"/>
  <c r="W193" i="1"/>
  <c r="B291" i="1"/>
  <c r="U291" i="1" s="1"/>
  <c r="U292" i="1" s="1"/>
  <c r="B1275" i="1"/>
  <c r="U1275" i="1" s="1"/>
  <c r="U1276" i="1" s="1"/>
  <c r="T275" i="1"/>
  <c r="W274" i="1"/>
  <c r="C581" i="1"/>
  <c r="U581" i="1" s="1"/>
  <c r="B1193" i="1"/>
  <c r="U1193" i="1" s="1"/>
  <c r="U1194" i="1" s="1"/>
  <c r="J5" i="1"/>
  <c r="T532" i="6" l="1"/>
  <c r="W531" i="6"/>
  <c r="T503" i="6"/>
  <c r="W502" i="6"/>
  <c r="W434" i="6"/>
  <c r="T435" i="6"/>
  <c r="W435" i="6" s="1"/>
  <c r="W492" i="6"/>
  <c r="T493" i="6"/>
  <c r="T609" i="6"/>
  <c r="W608" i="6"/>
  <c r="T416" i="6"/>
  <c r="W416" i="6" s="1"/>
  <c r="W415" i="6"/>
  <c r="T474" i="6"/>
  <c r="W473" i="6"/>
  <c r="T464" i="6"/>
  <c r="W463" i="6"/>
  <c r="T445" i="6"/>
  <c r="W444" i="6"/>
  <c r="T561" i="6"/>
  <c r="W560" i="6"/>
  <c r="T551" i="6"/>
  <c r="W550" i="6"/>
  <c r="T590" i="6"/>
  <c r="W589" i="6"/>
  <c r="T619" i="6"/>
  <c r="W618" i="6"/>
  <c r="W579" i="6"/>
  <c r="T580" i="6"/>
  <c r="W521" i="6"/>
  <c r="T522" i="6"/>
  <c r="G766" i="1"/>
  <c r="U9" i="5" s="1"/>
  <c r="F766" i="1"/>
  <c r="V10" i="5" s="1"/>
  <c r="U783" i="1"/>
  <c r="U784" i="1" s="1"/>
  <c r="B785" i="1"/>
  <c r="W194" i="1"/>
  <c r="T195" i="1"/>
  <c r="C500" i="1"/>
  <c r="U500" i="1" s="1"/>
  <c r="C1156" i="1"/>
  <c r="U1156" i="1" s="1"/>
  <c r="C1565" i="1"/>
  <c r="U1565" i="1" s="1"/>
  <c r="C992" i="1"/>
  <c r="U992" i="1" s="1"/>
  <c r="C1402" i="1"/>
  <c r="U1402" i="1" s="1"/>
  <c r="B1115" i="1"/>
  <c r="U1115" i="1" s="1"/>
  <c r="U1116" i="1" s="1"/>
  <c r="B129" i="1"/>
  <c r="U129" i="1" s="1"/>
  <c r="U130" i="1" s="1"/>
  <c r="C1074" i="1"/>
  <c r="U1074" i="1" s="1"/>
  <c r="C171" i="1"/>
  <c r="U171" i="1" s="1"/>
  <c r="B1605" i="1"/>
  <c r="U1605" i="1" s="1"/>
  <c r="U1606" i="1" s="1"/>
  <c r="C910" i="1"/>
  <c r="U910" i="1" s="1"/>
  <c r="W437" i="1"/>
  <c r="T438" i="1"/>
  <c r="C663" i="1"/>
  <c r="U663" i="1" s="1"/>
  <c r="B848" i="1"/>
  <c r="C766" i="1"/>
  <c r="U8" i="5" s="1"/>
  <c r="C1483" i="1"/>
  <c r="U1483" i="1" s="1"/>
  <c r="C1648" i="1"/>
  <c r="U1648" i="1" s="1"/>
  <c r="B1361" i="1"/>
  <c r="U1361" i="1" s="1"/>
  <c r="U1362" i="1" s="1"/>
  <c r="B47" i="1"/>
  <c r="U47" i="1" s="1"/>
  <c r="U48" i="1" s="1"/>
  <c r="T114" i="1"/>
  <c r="B1277" i="1"/>
  <c r="U1277" i="1" s="1"/>
  <c r="U1278" i="1" s="1"/>
  <c r="B457" i="1"/>
  <c r="U457" i="1" s="1"/>
  <c r="U458" i="1" s="1"/>
  <c r="B211" i="1"/>
  <c r="U211" i="1" s="1"/>
  <c r="U212" i="1" s="1"/>
  <c r="C1320" i="1"/>
  <c r="U1320" i="1" s="1"/>
  <c r="B375" i="1"/>
  <c r="U375" i="1" s="1"/>
  <c r="U376" i="1" s="1"/>
  <c r="AE15" i="1"/>
  <c r="AG15" i="1" s="1"/>
  <c r="C335" i="1"/>
  <c r="U335" i="1" s="1"/>
  <c r="C255" i="1"/>
  <c r="U255" i="1" s="1"/>
  <c r="C417" i="1"/>
  <c r="U417" i="1" s="1"/>
  <c r="C828" i="1"/>
  <c r="U828" i="1" s="1"/>
  <c r="T34" i="1"/>
  <c r="B1441" i="1"/>
  <c r="U1441" i="1" s="1"/>
  <c r="U1442" i="1" s="1"/>
  <c r="B293" i="1"/>
  <c r="U293" i="1" s="1"/>
  <c r="U294" i="1" s="1"/>
  <c r="B539" i="1"/>
  <c r="U539" i="1" s="1"/>
  <c r="U540" i="1" s="1"/>
  <c r="C1238" i="1"/>
  <c r="U1238" i="1" s="1"/>
  <c r="B621" i="1"/>
  <c r="U621" i="1" s="1"/>
  <c r="U622" i="1" s="1"/>
  <c r="W275" i="1"/>
  <c r="T276" i="1"/>
  <c r="B1195" i="1"/>
  <c r="U1195" i="1" s="1"/>
  <c r="U1196" i="1" s="1"/>
  <c r="C90" i="1"/>
  <c r="U90" i="1" s="1"/>
  <c r="B867" i="1"/>
  <c r="U867" i="1" s="1"/>
  <c r="U868" i="1" s="1"/>
  <c r="C746" i="1"/>
  <c r="U746" i="1" s="1"/>
  <c r="AC16" i="1"/>
  <c r="AB16" i="1"/>
  <c r="T519" i="1"/>
  <c r="W356" i="1"/>
  <c r="T357" i="1"/>
  <c r="S14" i="1"/>
  <c r="B949" i="1"/>
  <c r="U949" i="1" s="1"/>
  <c r="U950" i="1" s="1"/>
  <c r="C582" i="1"/>
  <c r="U582" i="1" s="1"/>
  <c r="B1527" i="1"/>
  <c r="U1527" i="1" s="1"/>
  <c r="U1528" i="1" s="1"/>
  <c r="B1031" i="1"/>
  <c r="U1031" i="1" s="1"/>
  <c r="U1032" i="1" s="1"/>
  <c r="B703" i="1"/>
  <c r="U703" i="1" s="1"/>
  <c r="U704" i="1" s="1"/>
  <c r="I5" i="1"/>
  <c r="T494" i="6" l="1"/>
  <c r="W493" i="6"/>
  <c r="T591" i="6"/>
  <c r="W590" i="6"/>
  <c r="W464" i="6"/>
  <c r="T465" i="6"/>
  <c r="W465" i="6" s="1"/>
  <c r="T523" i="6"/>
  <c r="W522" i="6"/>
  <c r="W551" i="6"/>
  <c r="T552" i="6"/>
  <c r="T475" i="6"/>
  <c r="W474" i="6"/>
  <c r="T581" i="6"/>
  <c r="W580" i="6"/>
  <c r="T562" i="6"/>
  <c r="W561" i="6"/>
  <c r="T504" i="6"/>
  <c r="W503" i="6"/>
  <c r="T620" i="6"/>
  <c r="W619" i="6"/>
  <c r="T446" i="6"/>
  <c r="W446" i="6" s="1"/>
  <c r="W445" i="6"/>
  <c r="W609" i="6"/>
  <c r="T610" i="6"/>
  <c r="T533" i="6"/>
  <c r="W532" i="6"/>
  <c r="G848" i="1"/>
  <c r="W9" i="5" s="1"/>
  <c r="F848" i="1"/>
  <c r="X10" i="5" s="1"/>
  <c r="U785" i="1"/>
  <c r="U786" i="1" s="1"/>
  <c r="B787" i="1"/>
  <c r="B930" i="1"/>
  <c r="C848" i="1"/>
  <c r="W8" i="5" s="1"/>
  <c r="B131" i="1"/>
  <c r="U131" i="1" s="1"/>
  <c r="U132" i="1" s="1"/>
  <c r="C1403" i="1"/>
  <c r="U1403" i="1" s="1"/>
  <c r="C911" i="1"/>
  <c r="U911" i="1" s="1"/>
  <c r="C501" i="1"/>
  <c r="U501" i="1" s="1"/>
  <c r="S15" i="1"/>
  <c r="B1197" i="1"/>
  <c r="U1197" i="1" s="1"/>
  <c r="U1198" i="1" s="1"/>
  <c r="B1443" i="1"/>
  <c r="U1443" i="1" s="1"/>
  <c r="U1444" i="1" s="1"/>
  <c r="C1321" i="1"/>
  <c r="U1321" i="1" s="1"/>
  <c r="T115" i="1"/>
  <c r="B541" i="1"/>
  <c r="U541" i="1" s="1"/>
  <c r="U542" i="1" s="1"/>
  <c r="T35" i="1"/>
  <c r="C336" i="1"/>
  <c r="U336" i="1" s="1"/>
  <c r="B213" i="1"/>
  <c r="U213" i="1" s="1"/>
  <c r="U214" i="1" s="1"/>
  <c r="B1607" i="1"/>
  <c r="U1607" i="1" s="1"/>
  <c r="U1608" i="1" s="1"/>
  <c r="T196" i="1"/>
  <c r="B49" i="1"/>
  <c r="U49" i="1" s="1"/>
  <c r="U50" i="1" s="1"/>
  <c r="C664" i="1"/>
  <c r="U664" i="1" s="1"/>
  <c r="C993" i="1"/>
  <c r="U993" i="1" s="1"/>
  <c r="B869" i="1"/>
  <c r="U869" i="1" s="1"/>
  <c r="U870" i="1" s="1"/>
  <c r="B623" i="1"/>
  <c r="U623" i="1" s="1"/>
  <c r="U624" i="1" s="1"/>
  <c r="B295" i="1"/>
  <c r="U295" i="1" s="1"/>
  <c r="U296" i="1" s="1"/>
  <c r="B1033" i="1"/>
  <c r="U1033" i="1" s="1"/>
  <c r="U1034" i="1" s="1"/>
  <c r="B459" i="1"/>
  <c r="U459" i="1" s="1"/>
  <c r="U460" i="1" s="1"/>
  <c r="C1649" i="1"/>
  <c r="U1649" i="1" s="1"/>
  <c r="T439" i="1"/>
  <c r="W438" i="1"/>
  <c r="C1566" i="1"/>
  <c r="U1566" i="1" s="1"/>
  <c r="T277" i="1"/>
  <c r="W276" i="1"/>
  <c r="T520" i="1"/>
  <c r="W519" i="1"/>
  <c r="C829" i="1"/>
  <c r="U829" i="1" s="1"/>
  <c r="C418" i="1"/>
  <c r="U418" i="1" s="1"/>
  <c r="B1363" i="1"/>
  <c r="U1363" i="1" s="1"/>
  <c r="U1364" i="1" s="1"/>
  <c r="C1484" i="1"/>
  <c r="U1484" i="1" s="1"/>
  <c r="C172" i="1"/>
  <c r="U172" i="1" s="1"/>
  <c r="C583" i="1"/>
  <c r="U583" i="1" s="1"/>
  <c r="AB17" i="1"/>
  <c r="AC17" i="1"/>
  <c r="T601" i="1"/>
  <c r="B705" i="1"/>
  <c r="U705" i="1" s="1"/>
  <c r="U706" i="1" s="1"/>
  <c r="B951" i="1"/>
  <c r="U951" i="1" s="1"/>
  <c r="U952" i="1" s="1"/>
  <c r="B1529" i="1"/>
  <c r="U1529" i="1" s="1"/>
  <c r="U1530" i="1" s="1"/>
  <c r="AE16" i="1"/>
  <c r="AG16" i="1" s="1"/>
  <c r="C91" i="1"/>
  <c r="U91" i="1" s="1"/>
  <c r="C1239" i="1"/>
  <c r="U1239" i="1" s="1"/>
  <c r="B377" i="1"/>
  <c r="U377" i="1" s="1"/>
  <c r="U378" i="1" s="1"/>
  <c r="B1279" i="1"/>
  <c r="U1279" i="1" s="1"/>
  <c r="U1280" i="1" s="1"/>
  <c r="C1157" i="1"/>
  <c r="U1157" i="1" s="1"/>
  <c r="C256" i="1"/>
  <c r="U256" i="1" s="1"/>
  <c r="T358" i="1"/>
  <c r="W357" i="1"/>
  <c r="C747" i="1"/>
  <c r="U747" i="1" s="1"/>
  <c r="C1075" i="1"/>
  <c r="U1075" i="1" s="1"/>
  <c r="B1117" i="1"/>
  <c r="U1117" i="1" s="1"/>
  <c r="U1118" i="1" s="1"/>
  <c r="H5" i="1"/>
  <c r="T611" i="6" l="1"/>
  <c r="W610" i="6"/>
  <c r="T563" i="6"/>
  <c r="W562" i="6"/>
  <c r="T524" i="6"/>
  <c r="W523" i="6"/>
  <c r="T582" i="6"/>
  <c r="W581" i="6"/>
  <c r="T621" i="6"/>
  <c r="W620" i="6"/>
  <c r="T476" i="6"/>
  <c r="W476" i="6" s="1"/>
  <c r="W475" i="6"/>
  <c r="T592" i="6"/>
  <c r="W591" i="6"/>
  <c r="T553" i="6"/>
  <c r="W552" i="6"/>
  <c r="T534" i="6"/>
  <c r="W533" i="6"/>
  <c r="T505" i="6"/>
  <c r="W504" i="6"/>
  <c r="W494" i="6"/>
  <c r="T495" i="6"/>
  <c r="W495" i="6" s="1"/>
  <c r="G930" i="1"/>
  <c r="Y9" i="5" s="1"/>
  <c r="F930" i="1"/>
  <c r="Z10" i="5" s="1"/>
  <c r="U787" i="1"/>
  <c r="U788" i="1" s="1"/>
  <c r="B789" i="1"/>
  <c r="C1240" i="1"/>
  <c r="U1240" i="1" s="1"/>
  <c r="C584" i="1"/>
  <c r="U584" i="1" s="1"/>
  <c r="C419" i="1"/>
  <c r="U419" i="1" s="1"/>
  <c r="C830" i="1"/>
  <c r="U830" i="1" s="1"/>
  <c r="T197" i="1"/>
  <c r="T116" i="1"/>
  <c r="C1076" i="1"/>
  <c r="U1076" i="1" s="1"/>
  <c r="B707" i="1"/>
  <c r="U707" i="1" s="1"/>
  <c r="U708" i="1" s="1"/>
  <c r="C173" i="1"/>
  <c r="U173" i="1" s="1"/>
  <c r="B297" i="1"/>
  <c r="U297" i="1" s="1"/>
  <c r="U298" i="1" s="1"/>
  <c r="C994" i="1"/>
  <c r="U994" i="1" s="1"/>
  <c r="C1322" i="1"/>
  <c r="U1322" i="1" s="1"/>
  <c r="C502" i="1"/>
  <c r="U502" i="1" s="1"/>
  <c r="C92" i="1"/>
  <c r="U92" i="1" s="1"/>
  <c r="T521" i="1"/>
  <c r="W520" i="1"/>
  <c r="W439" i="1"/>
  <c r="T440" i="1"/>
  <c r="T36" i="1"/>
  <c r="W358" i="1"/>
  <c r="T359" i="1"/>
  <c r="C257" i="1"/>
  <c r="U257" i="1" s="1"/>
  <c r="B1281" i="1"/>
  <c r="U1281" i="1" s="1"/>
  <c r="U1282" i="1" s="1"/>
  <c r="W601" i="1"/>
  <c r="T602" i="1"/>
  <c r="C1650" i="1"/>
  <c r="U1650" i="1" s="1"/>
  <c r="B1609" i="1"/>
  <c r="U1609" i="1" s="1"/>
  <c r="U1610" i="1" s="1"/>
  <c r="B543" i="1"/>
  <c r="U543" i="1" s="1"/>
  <c r="U544" i="1" s="1"/>
  <c r="B1445" i="1"/>
  <c r="U1445" i="1" s="1"/>
  <c r="U1446" i="1" s="1"/>
  <c r="C930" i="1"/>
  <c r="Y8" i="5" s="1"/>
  <c r="B1012" i="1"/>
  <c r="AE17" i="1"/>
  <c r="AG17" i="1" s="1"/>
  <c r="C1485" i="1"/>
  <c r="U1485" i="1" s="1"/>
  <c r="T278" i="1"/>
  <c r="B625" i="1"/>
  <c r="U625" i="1" s="1"/>
  <c r="U626" i="1" s="1"/>
  <c r="C665" i="1"/>
  <c r="U665" i="1" s="1"/>
  <c r="C912" i="1"/>
  <c r="U912" i="1" s="1"/>
  <c r="AC18" i="1"/>
  <c r="AB18" i="1"/>
  <c r="T683" i="1"/>
  <c r="B1119" i="1"/>
  <c r="U1119" i="1" s="1"/>
  <c r="U1120" i="1" s="1"/>
  <c r="B1531" i="1"/>
  <c r="U1531" i="1" s="1"/>
  <c r="U1532" i="1" s="1"/>
  <c r="B1365" i="1"/>
  <c r="U1365" i="1" s="1"/>
  <c r="U1366" i="1" s="1"/>
  <c r="B461" i="1"/>
  <c r="U461" i="1" s="1"/>
  <c r="U462" i="1" s="1"/>
  <c r="B51" i="1"/>
  <c r="U51" i="1" s="1"/>
  <c r="U52" i="1" s="1"/>
  <c r="B215" i="1"/>
  <c r="U215" i="1" s="1"/>
  <c r="U216" i="1" s="1"/>
  <c r="B1199" i="1"/>
  <c r="U1199" i="1" s="1"/>
  <c r="U1200" i="1" s="1"/>
  <c r="C748" i="1"/>
  <c r="U748" i="1" s="1"/>
  <c r="C1158" i="1"/>
  <c r="U1158" i="1" s="1"/>
  <c r="B379" i="1"/>
  <c r="U379" i="1" s="1"/>
  <c r="U380" i="1" s="1"/>
  <c r="C1567" i="1"/>
  <c r="U1567" i="1" s="1"/>
  <c r="C1404" i="1"/>
  <c r="U1404" i="1" s="1"/>
  <c r="B953" i="1"/>
  <c r="U953" i="1" s="1"/>
  <c r="U954" i="1" s="1"/>
  <c r="B1035" i="1"/>
  <c r="U1035" i="1" s="1"/>
  <c r="U1036" i="1" s="1"/>
  <c r="B871" i="1"/>
  <c r="U871" i="1" s="1"/>
  <c r="U872" i="1" s="1"/>
  <c r="C337" i="1"/>
  <c r="U337" i="1" s="1"/>
  <c r="S16" i="1"/>
  <c r="B133" i="1"/>
  <c r="U133" i="1" s="1"/>
  <c r="U134" i="1" s="1"/>
  <c r="T554" i="6" l="1"/>
  <c r="W553" i="6"/>
  <c r="T583" i="6"/>
  <c r="W582" i="6"/>
  <c r="T593" i="6"/>
  <c r="W592" i="6"/>
  <c r="T525" i="6"/>
  <c r="W525" i="6" s="1"/>
  <c r="W524" i="6"/>
  <c r="T506" i="6"/>
  <c r="W506" i="6" s="1"/>
  <c r="W505" i="6"/>
  <c r="T564" i="6"/>
  <c r="W563" i="6"/>
  <c r="T535" i="6"/>
  <c r="W534" i="6"/>
  <c r="T622" i="6"/>
  <c r="W621" i="6"/>
  <c r="W611" i="6"/>
  <c r="T612" i="6"/>
  <c r="G1012" i="1"/>
  <c r="AA9" i="5" s="1"/>
  <c r="F1012" i="1"/>
  <c r="AB10" i="5" s="1"/>
  <c r="U789" i="1"/>
  <c r="U790" i="1" s="1"/>
  <c r="B791" i="1"/>
  <c r="B381" i="1"/>
  <c r="U381" i="1" s="1"/>
  <c r="U382" i="1" s="1"/>
  <c r="B1121" i="1"/>
  <c r="U1121" i="1" s="1"/>
  <c r="U1122" i="1" s="1"/>
  <c r="C666" i="1"/>
  <c r="U666" i="1" s="1"/>
  <c r="B1447" i="1"/>
  <c r="U1447" i="1" s="1"/>
  <c r="U1448" i="1" s="1"/>
  <c r="T603" i="1"/>
  <c r="W602" i="1"/>
  <c r="T360" i="1"/>
  <c r="C1077" i="1"/>
  <c r="U1077" i="1" s="1"/>
  <c r="B135" i="1"/>
  <c r="U135" i="1" s="1"/>
  <c r="U136" i="1" s="1"/>
  <c r="B1037" i="1"/>
  <c r="U1037" i="1" s="1"/>
  <c r="U1038" i="1" s="1"/>
  <c r="B463" i="1"/>
  <c r="U463" i="1" s="1"/>
  <c r="U464" i="1" s="1"/>
  <c r="C1486" i="1"/>
  <c r="U1486" i="1" s="1"/>
  <c r="T522" i="1"/>
  <c r="W521" i="1"/>
  <c r="C174" i="1"/>
  <c r="U174" i="1" s="1"/>
  <c r="C420" i="1"/>
  <c r="U420" i="1" s="1"/>
  <c r="C1405" i="1"/>
  <c r="U1405" i="1" s="1"/>
  <c r="B217" i="1"/>
  <c r="U217" i="1" s="1"/>
  <c r="U218" i="1" s="1"/>
  <c r="T684" i="1"/>
  <c r="W683" i="1"/>
  <c r="B627" i="1"/>
  <c r="U627" i="1" s="1"/>
  <c r="U628" i="1" s="1"/>
  <c r="B545" i="1"/>
  <c r="U545" i="1" s="1"/>
  <c r="U546" i="1" s="1"/>
  <c r="B1283" i="1"/>
  <c r="U1283" i="1" s="1"/>
  <c r="U1284" i="1" s="1"/>
  <c r="C93" i="1"/>
  <c r="U93" i="1" s="1"/>
  <c r="B709" i="1"/>
  <c r="U709" i="1" s="1"/>
  <c r="U710" i="1" s="1"/>
  <c r="C585" i="1"/>
  <c r="U585" i="1" s="1"/>
  <c r="C1159" i="1"/>
  <c r="U1159" i="1" s="1"/>
  <c r="C995" i="1"/>
  <c r="U995" i="1" s="1"/>
  <c r="T117" i="1"/>
  <c r="S17" i="1"/>
  <c r="C1568" i="1"/>
  <c r="U1568" i="1" s="1"/>
  <c r="C749" i="1"/>
  <c r="U749" i="1" s="1"/>
  <c r="B53" i="1"/>
  <c r="U53" i="1" s="1"/>
  <c r="U54" i="1" s="1"/>
  <c r="B1367" i="1"/>
  <c r="U1367" i="1" s="1"/>
  <c r="U1368" i="1" s="1"/>
  <c r="AE18" i="1"/>
  <c r="AG18" i="1" s="1"/>
  <c r="T37" i="1"/>
  <c r="B299" i="1"/>
  <c r="U299" i="1" s="1"/>
  <c r="U300" i="1" s="1"/>
  <c r="C1241" i="1"/>
  <c r="U1241" i="1" s="1"/>
  <c r="T279" i="1"/>
  <c r="B1094" i="1"/>
  <c r="C1012" i="1"/>
  <c r="AA8" i="5" s="1"/>
  <c r="B1611" i="1"/>
  <c r="U1611" i="1" s="1"/>
  <c r="U1612" i="1" s="1"/>
  <c r="C258" i="1"/>
  <c r="U258" i="1" s="1"/>
  <c r="C503" i="1"/>
  <c r="U503" i="1" s="1"/>
  <c r="T198" i="1"/>
  <c r="C338" i="1"/>
  <c r="U338" i="1" s="1"/>
  <c r="B955" i="1"/>
  <c r="U955" i="1" s="1"/>
  <c r="U956" i="1" s="1"/>
  <c r="B1533" i="1"/>
  <c r="U1533" i="1" s="1"/>
  <c r="U1534" i="1" s="1"/>
  <c r="AC19" i="1"/>
  <c r="AB19" i="1"/>
  <c r="T765" i="1"/>
  <c r="T441" i="1"/>
  <c r="W440" i="1"/>
  <c r="B873" i="1"/>
  <c r="U873" i="1" s="1"/>
  <c r="U874" i="1" s="1"/>
  <c r="B1201" i="1"/>
  <c r="U1201" i="1" s="1"/>
  <c r="U1202" i="1" s="1"/>
  <c r="C913" i="1"/>
  <c r="U913" i="1" s="1"/>
  <c r="C1651" i="1"/>
  <c r="U1651" i="1" s="1"/>
  <c r="C1323" i="1"/>
  <c r="U1323" i="1" s="1"/>
  <c r="C831" i="1"/>
  <c r="U831" i="1" s="1"/>
  <c r="T536" i="6" l="1"/>
  <c r="W536" i="6" s="1"/>
  <c r="W535" i="6"/>
  <c r="T594" i="6"/>
  <c r="W593" i="6"/>
  <c r="T623" i="6"/>
  <c r="W622" i="6"/>
  <c r="T565" i="6"/>
  <c r="W564" i="6"/>
  <c r="T584" i="6"/>
  <c r="W583" i="6"/>
  <c r="T613" i="6"/>
  <c r="W612" i="6"/>
  <c r="W554" i="6"/>
  <c r="T555" i="6"/>
  <c r="W555" i="6" s="1"/>
  <c r="G1094" i="1"/>
  <c r="AC9" i="5" s="1"/>
  <c r="F1094" i="1"/>
  <c r="AD10" i="5" s="1"/>
  <c r="U791" i="1"/>
  <c r="U792" i="1" s="1"/>
  <c r="B793" i="1"/>
  <c r="B1203" i="1"/>
  <c r="U1203" i="1" s="1"/>
  <c r="U1204" i="1" s="1"/>
  <c r="C339" i="1"/>
  <c r="U339" i="1" s="1"/>
  <c r="B1369" i="1"/>
  <c r="U1369" i="1" s="1"/>
  <c r="U1370" i="1" s="1"/>
  <c r="C1160" i="1"/>
  <c r="U1160" i="1" s="1"/>
  <c r="C421" i="1"/>
  <c r="U421" i="1" s="1"/>
  <c r="C1487" i="1"/>
  <c r="U1487" i="1" s="1"/>
  <c r="B137" i="1"/>
  <c r="U137" i="1" s="1"/>
  <c r="U138" i="1" s="1"/>
  <c r="B1449" i="1"/>
  <c r="U1449" i="1" s="1"/>
  <c r="U1450" i="1" s="1"/>
  <c r="C832" i="1"/>
  <c r="U832" i="1" s="1"/>
  <c r="C1652" i="1"/>
  <c r="U1652" i="1" s="1"/>
  <c r="B1535" i="1"/>
  <c r="U1535" i="1" s="1"/>
  <c r="U1536" i="1" s="1"/>
  <c r="T199" i="1"/>
  <c r="T685" i="1"/>
  <c r="W684" i="1"/>
  <c r="T442" i="1"/>
  <c r="B301" i="1"/>
  <c r="U301" i="1" s="1"/>
  <c r="U302" i="1" s="1"/>
  <c r="B55" i="1"/>
  <c r="U55" i="1" s="1"/>
  <c r="U56" i="1" s="1"/>
  <c r="S18" i="1"/>
  <c r="B1285" i="1"/>
  <c r="U1285" i="1" s="1"/>
  <c r="U1286" i="1" s="1"/>
  <c r="C175" i="1"/>
  <c r="U175" i="1" s="1"/>
  <c r="B465" i="1"/>
  <c r="U465" i="1" s="1"/>
  <c r="U466" i="1" s="1"/>
  <c r="C1078" i="1"/>
  <c r="U1078" i="1" s="1"/>
  <c r="W765" i="1"/>
  <c r="T766" i="1"/>
  <c r="C504" i="1"/>
  <c r="U504" i="1" s="1"/>
  <c r="B1176" i="1"/>
  <c r="C1094" i="1"/>
  <c r="AC8" i="5" s="1"/>
  <c r="C586" i="1"/>
  <c r="U586" i="1" s="1"/>
  <c r="C667" i="1"/>
  <c r="U667" i="1" s="1"/>
  <c r="B875" i="1"/>
  <c r="U875" i="1" s="1"/>
  <c r="U876" i="1" s="1"/>
  <c r="B711" i="1"/>
  <c r="U711" i="1" s="1"/>
  <c r="U712" i="1" s="1"/>
  <c r="B547" i="1"/>
  <c r="U547" i="1" s="1"/>
  <c r="U548" i="1" s="1"/>
  <c r="B219" i="1"/>
  <c r="U219" i="1" s="1"/>
  <c r="U220" i="1" s="1"/>
  <c r="B1123" i="1"/>
  <c r="U1123" i="1" s="1"/>
  <c r="U1124" i="1" s="1"/>
  <c r="C914" i="1"/>
  <c r="U914" i="1" s="1"/>
  <c r="AE19" i="1"/>
  <c r="AG19" i="1" s="1"/>
  <c r="B957" i="1"/>
  <c r="U957" i="1" s="1"/>
  <c r="U958" i="1" s="1"/>
  <c r="C259" i="1"/>
  <c r="U259" i="1" s="1"/>
  <c r="T280" i="1"/>
  <c r="T38" i="1"/>
  <c r="C750" i="1"/>
  <c r="U750" i="1" s="1"/>
  <c r="T118" i="1"/>
  <c r="T361" i="1"/>
  <c r="C1324" i="1"/>
  <c r="U1324" i="1" s="1"/>
  <c r="C1569" i="1"/>
  <c r="U1569" i="1" s="1"/>
  <c r="C996" i="1"/>
  <c r="U996" i="1" s="1"/>
  <c r="C1406" i="1"/>
  <c r="U1406" i="1" s="1"/>
  <c r="B1039" i="1"/>
  <c r="U1039" i="1" s="1"/>
  <c r="U1040" i="1" s="1"/>
  <c r="B383" i="1"/>
  <c r="U383" i="1" s="1"/>
  <c r="U384" i="1" s="1"/>
  <c r="AC20" i="1"/>
  <c r="AB20" i="1"/>
  <c r="T847" i="1"/>
  <c r="B1613" i="1"/>
  <c r="U1613" i="1" s="1"/>
  <c r="U1614" i="1" s="1"/>
  <c r="C1242" i="1"/>
  <c r="U1242" i="1" s="1"/>
  <c r="C94" i="1"/>
  <c r="U94" i="1" s="1"/>
  <c r="B629" i="1"/>
  <c r="U629" i="1" s="1"/>
  <c r="U630" i="1" s="1"/>
  <c r="W522" i="1"/>
  <c r="T523" i="1"/>
  <c r="T604" i="1"/>
  <c r="W603" i="1"/>
  <c r="T566" i="6" l="1"/>
  <c r="W566" i="6" s="1"/>
  <c r="W565" i="6"/>
  <c r="T624" i="6"/>
  <c r="W623" i="6"/>
  <c r="T614" i="6"/>
  <c r="W613" i="6"/>
  <c r="T595" i="6"/>
  <c r="W594" i="6"/>
  <c r="W584" i="6"/>
  <c r="T585" i="6"/>
  <c r="W585" i="6" s="1"/>
  <c r="G1176" i="1"/>
  <c r="AE9" i="5" s="1"/>
  <c r="F1176" i="1"/>
  <c r="AF10" i="5" s="1"/>
  <c r="U793" i="1"/>
  <c r="U794" i="1" s="1"/>
  <c r="B795" i="1"/>
  <c r="C997" i="1"/>
  <c r="U997" i="1" s="1"/>
  <c r="T281" i="1"/>
  <c r="B1287" i="1"/>
  <c r="U1287" i="1" s="1"/>
  <c r="U1288" i="1" s="1"/>
  <c r="B385" i="1"/>
  <c r="U385" i="1" s="1"/>
  <c r="U386" i="1" s="1"/>
  <c r="T119" i="1"/>
  <c r="C505" i="1"/>
  <c r="U505" i="1" s="1"/>
  <c r="C1079" i="1"/>
  <c r="U1079" i="1" s="1"/>
  <c r="B1537" i="1"/>
  <c r="U1537" i="1" s="1"/>
  <c r="U1538" i="1" s="1"/>
  <c r="B1451" i="1"/>
  <c r="U1451" i="1" s="1"/>
  <c r="U1452" i="1" s="1"/>
  <c r="B631" i="1"/>
  <c r="U631" i="1" s="1"/>
  <c r="U632" i="1" s="1"/>
  <c r="C1570" i="1"/>
  <c r="U1570" i="1" s="1"/>
  <c r="C260" i="1"/>
  <c r="U260" i="1" s="1"/>
  <c r="C915" i="1"/>
  <c r="U915" i="1" s="1"/>
  <c r="B549" i="1"/>
  <c r="U549" i="1" s="1"/>
  <c r="U550" i="1" s="1"/>
  <c r="C668" i="1"/>
  <c r="U668" i="1" s="1"/>
  <c r="T767" i="1"/>
  <c r="W766" i="1"/>
  <c r="B467" i="1"/>
  <c r="U467" i="1" s="1"/>
  <c r="U468" i="1" s="1"/>
  <c r="S19" i="1"/>
  <c r="T443" i="1"/>
  <c r="B139" i="1"/>
  <c r="U139" i="1" s="1"/>
  <c r="U140" i="1" s="1"/>
  <c r="C340" i="1"/>
  <c r="U340" i="1" s="1"/>
  <c r="C1325" i="1"/>
  <c r="U1325" i="1" s="1"/>
  <c r="B959" i="1"/>
  <c r="U959" i="1" s="1"/>
  <c r="U960" i="1" s="1"/>
  <c r="B713" i="1"/>
  <c r="U713" i="1" s="1"/>
  <c r="U714" i="1" s="1"/>
  <c r="C1161" i="1"/>
  <c r="U1161" i="1" s="1"/>
  <c r="C95" i="1"/>
  <c r="U95" i="1" s="1"/>
  <c r="B1041" i="1"/>
  <c r="U1041" i="1" s="1"/>
  <c r="U1042" i="1" s="1"/>
  <c r="C751" i="1"/>
  <c r="U751" i="1" s="1"/>
  <c r="B1125" i="1"/>
  <c r="U1125" i="1" s="1"/>
  <c r="U1126" i="1" s="1"/>
  <c r="C587" i="1"/>
  <c r="U587" i="1" s="1"/>
  <c r="T848" i="1"/>
  <c r="W847" i="1"/>
  <c r="C176" i="1"/>
  <c r="U176" i="1" s="1"/>
  <c r="B57" i="1"/>
  <c r="U57" i="1" s="1"/>
  <c r="U58" i="1" s="1"/>
  <c r="W685" i="1"/>
  <c r="T686" i="1"/>
  <c r="C1653" i="1"/>
  <c r="U1653" i="1" s="1"/>
  <c r="C1488" i="1"/>
  <c r="U1488" i="1" s="1"/>
  <c r="B1205" i="1"/>
  <c r="U1205" i="1" s="1"/>
  <c r="U1206" i="1" s="1"/>
  <c r="C1243" i="1"/>
  <c r="U1243" i="1" s="1"/>
  <c r="T605" i="1"/>
  <c r="W604" i="1"/>
  <c r="C1407" i="1"/>
  <c r="U1407" i="1" s="1"/>
  <c r="T362" i="1"/>
  <c r="T39" i="1"/>
  <c r="B1258" i="1"/>
  <c r="C1176" i="1"/>
  <c r="AE8" i="5" s="1"/>
  <c r="B303" i="1"/>
  <c r="U303" i="1" s="1"/>
  <c r="U304" i="1" s="1"/>
  <c r="AC21" i="1"/>
  <c r="AB21" i="1"/>
  <c r="T929" i="1"/>
  <c r="T524" i="1"/>
  <c r="B1615" i="1"/>
  <c r="U1615" i="1" s="1"/>
  <c r="U1616" i="1" s="1"/>
  <c r="AE20" i="1"/>
  <c r="AG20" i="1" s="1"/>
  <c r="B221" i="1"/>
  <c r="U221" i="1" s="1"/>
  <c r="U222" i="1" s="1"/>
  <c r="B877" i="1"/>
  <c r="U877" i="1" s="1"/>
  <c r="U878" i="1" s="1"/>
  <c r="T200" i="1"/>
  <c r="C833" i="1"/>
  <c r="U833" i="1" s="1"/>
  <c r="C422" i="1"/>
  <c r="U422" i="1" s="1"/>
  <c r="B1371" i="1"/>
  <c r="U1371" i="1" s="1"/>
  <c r="U1372" i="1" s="1"/>
  <c r="T596" i="6" l="1"/>
  <c r="W596" i="6" s="1"/>
  <c r="W595" i="6"/>
  <c r="W614" i="6"/>
  <c r="T615" i="6"/>
  <c r="W615" i="6" s="1"/>
  <c r="T625" i="6"/>
  <c r="W624" i="6"/>
  <c r="G1258" i="1"/>
  <c r="AG9" i="5" s="1"/>
  <c r="F1258" i="1"/>
  <c r="AH10" i="5" s="1"/>
  <c r="U795" i="1"/>
  <c r="U796" i="1" s="1"/>
  <c r="B797" i="1"/>
  <c r="T363" i="1"/>
  <c r="B59" i="1"/>
  <c r="U59" i="1" s="1"/>
  <c r="U60" i="1" s="1"/>
  <c r="C588" i="1"/>
  <c r="U588" i="1" s="1"/>
  <c r="C96" i="1"/>
  <c r="U96" i="1" s="1"/>
  <c r="C669" i="1"/>
  <c r="U669" i="1" s="1"/>
  <c r="B1289" i="1"/>
  <c r="U1289" i="1" s="1"/>
  <c r="U1290" i="1" s="1"/>
  <c r="AC22" i="1"/>
  <c r="AB22" i="1"/>
  <c r="T1011" i="1"/>
  <c r="W929" i="1"/>
  <c r="T930" i="1"/>
  <c r="B1207" i="1"/>
  <c r="U1207" i="1" s="1"/>
  <c r="U1208" i="1" s="1"/>
  <c r="C1326" i="1"/>
  <c r="U1326" i="1" s="1"/>
  <c r="T444" i="1"/>
  <c r="C1571" i="1"/>
  <c r="U1571" i="1" s="1"/>
  <c r="B387" i="1"/>
  <c r="U387" i="1" s="1"/>
  <c r="U388" i="1" s="1"/>
  <c r="C1408" i="1"/>
  <c r="U1408" i="1" s="1"/>
  <c r="C177" i="1"/>
  <c r="U177" i="1" s="1"/>
  <c r="B1127" i="1"/>
  <c r="U1127" i="1" s="1"/>
  <c r="U1128" i="1" s="1"/>
  <c r="C1162" i="1"/>
  <c r="U1162" i="1" s="1"/>
  <c r="B551" i="1"/>
  <c r="U551" i="1" s="1"/>
  <c r="U552" i="1" s="1"/>
  <c r="T201" i="1"/>
  <c r="B1373" i="1"/>
  <c r="U1373" i="1" s="1"/>
  <c r="U1374" i="1" s="1"/>
  <c r="B879" i="1"/>
  <c r="U879" i="1" s="1"/>
  <c r="U880" i="1" s="1"/>
  <c r="B1617" i="1"/>
  <c r="U1617" i="1" s="1"/>
  <c r="U1618" i="1" s="1"/>
  <c r="AE21" i="1"/>
  <c r="AG21" i="1" s="1"/>
  <c r="C1489" i="1"/>
  <c r="U1489" i="1" s="1"/>
  <c r="T849" i="1"/>
  <c r="W848" i="1"/>
  <c r="C341" i="1"/>
  <c r="U341" i="1" s="1"/>
  <c r="S20" i="1"/>
  <c r="B633" i="1"/>
  <c r="U633" i="1" s="1"/>
  <c r="U634" i="1" s="1"/>
  <c r="C1080" i="1"/>
  <c r="U1080" i="1" s="1"/>
  <c r="T282" i="1"/>
  <c r="B715" i="1"/>
  <c r="U715" i="1" s="1"/>
  <c r="U716" i="1" s="1"/>
  <c r="B469" i="1"/>
  <c r="U469" i="1" s="1"/>
  <c r="U470" i="1" s="1"/>
  <c r="C916" i="1"/>
  <c r="U916" i="1" s="1"/>
  <c r="B1453" i="1"/>
  <c r="U1453" i="1" s="1"/>
  <c r="U1454" i="1" s="1"/>
  <c r="B305" i="1"/>
  <c r="U305" i="1" s="1"/>
  <c r="U306" i="1" s="1"/>
  <c r="B1340" i="1"/>
  <c r="C1258" i="1"/>
  <c r="AG8" i="5" s="1"/>
  <c r="T606" i="1"/>
  <c r="C1654" i="1"/>
  <c r="U1654" i="1" s="1"/>
  <c r="C752" i="1"/>
  <c r="U752" i="1" s="1"/>
  <c r="B141" i="1"/>
  <c r="U141" i="1" s="1"/>
  <c r="U142" i="1" s="1"/>
  <c r="C506" i="1"/>
  <c r="U506" i="1" s="1"/>
  <c r="B223" i="1"/>
  <c r="U223" i="1" s="1"/>
  <c r="U224" i="1" s="1"/>
  <c r="C423" i="1"/>
  <c r="U423" i="1" s="1"/>
  <c r="T525" i="1"/>
  <c r="W686" i="1"/>
  <c r="T687" i="1"/>
  <c r="B1043" i="1"/>
  <c r="U1043" i="1" s="1"/>
  <c r="U1044" i="1" s="1"/>
  <c r="B961" i="1"/>
  <c r="U961" i="1" s="1"/>
  <c r="U962" i="1" s="1"/>
  <c r="B1539" i="1"/>
  <c r="U1539" i="1" s="1"/>
  <c r="U1540" i="1" s="1"/>
  <c r="C834" i="1"/>
  <c r="U834" i="1" s="1"/>
  <c r="T40" i="1"/>
  <c r="C1244" i="1"/>
  <c r="U1244" i="1" s="1"/>
  <c r="W767" i="1"/>
  <c r="T768" i="1"/>
  <c r="C261" i="1"/>
  <c r="U261" i="1" s="1"/>
  <c r="T120" i="1"/>
  <c r="C998" i="1"/>
  <c r="U998" i="1" s="1"/>
  <c r="T626" i="6" l="1"/>
  <c r="W626" i="6" s="1"/>
  <c r="W625" i="6"/>
  <c r="G1340" i="1"/>
  <c r="AI9" i="5" s="1"/>
  <c r="F1340" i="1"/>
  <c r="AJ10" i="5" s="1"/>
  <c r="U797" i="1"/>
  <c r="U798" i="1" s="1"/>
  <c r="B799" i="1"/>
  <c r="B963" i="1"/>
  <c r="U963" i="1" s="1"/>
  <c r="U964" i="1" s="1"/>
  <c r="T526" i="1"/>
  <c r="T607" i="1"/>
  <c r="B1455" i="1"/>
  <c r="U1455" i="1" s="1"/>
  <c r="U1456" i="1" s="1"/>
  <c r="AC23" i="1"/>
  <c r="AB23" i="1"/>
  <c r="T1093" i="1"/>
  <c r="T931" i="1"/>
  <c r="W930" i="1"/>
  <c r="B1045" i="1"/>
  <c r="U1045" i="1" s="1"/>
  <c r="U1046" i="1" s="1"/>
  <c r="C424" i="1"/>
  <c r="U424" i="1" s="1"/>
  <c r="B143" i="1"/>
  <c r="U143" i="1" s="1"/>
  <c r="U144" i="1" s="1"/>
  <c r="C342" i="1"/>
  <c r="U342" i="1" s="1"/>
  <c r="B1619" i="1"/>
  <c r="U1619" i="1" s="1"/>
  <c r="U1620" i="1" s="1"/>
  <c r="C178" i="1"/>
  <c r="U178" i="1" s="1"/>
  <c r="T445" i="1"/>
  <c r="T121" i="1"/>
  <c r="C1245" i="1"/>
  <c r="U1245" i="1" s="1"/>
  <c r="C835" i="1"/>
  <c r="U835" i="1" s="1"/>
  <c r="B881" i="1"/>
  <c r="U881" i="1" s="1"/>
  <c r="U882" i="1" s="1"/>
  <c r="B553" i="1"/>
  <c r="U553" i="1" s="1"/>
  <c r="U554" i="1" s="1"/>
  <c r="T1012" i="1"/>
  <c r="W1011" i="1"/>
  <c r="B61" i="1"/>
  <c r="U61" i="1" s="1"/>
  <c r="U62" i="1" s="1"/>
  <c r="C262" i="1"/>
  <c r="U262" i="1" s="1"/>
  <c r="B1541" i="1"/>
  <c r="U1541" i="1" s="1"/>
  <c r="U1542" i="1" s="1"/>
  <c r="B225" i="1"/>
  <c r="U225" i="1" s="1"/>
  <c r="U226" i="1" s="1"/>
  <c r="B1422" i="1"/>
  <c r="C1340" i="1"/>
  <c r="AI8" i="5" s="1"/>
  <c r="C917" i="1"/>
  <c r="U917" i="1" s="1"/>
  <c r="C1081" i="1"/>
  <c r="U1081" i="1" s="1"/>
  <c r="T850" i="1"/>
  <c r="W849" i="1"/>
  <c r="C1409" i="1"/>
  <c r="U1409" i="1" s="1"/>
  <c r="C1327" i="1"/>
  <c r="U1327" i="1" s="1"/>
  <c r="C670" i="1"/>
  <c r="U670" i="1" s="1"/>
  <c r="T41" i="1"/>
  <c r="C753" i="1"/>
  <c r="U753" i="1" s="1"/>
  <c r="B307" i="1"/>
  <c r="U307" i="1" s="1"/>
  <c r="U308" i="1" s="1"/>
  <c r="C1490" i="1"/>
  <c r="U1490" i="1" s="1"/>
  <c r="B1375" i="1"/>
  <c r="U1375" i="1" s="1"/>
  <c r="U1376" i="1" s="1"/>
  <c r="B389" i="1"/>
  <c r="U389" i="1" s="1"/>
  <c r="U390" i="1" s="1"/>
  <c r="AE22" i="1"/>
  <c r="AG22" i="1" s="1"/>
  <c r="C999" i="1"/>
  <c r="U999" i="1" s="1"/>
  <c r="T769" i="1"/>
  <c r="W768" i="1"/>
  <c r="T688" i="1"/>
  <c r="C1655" i="1"/>
  <c r="U1655" i="1" s="1"/>
  <c r="B471" i="1"/>
  <c r="U471" i="1" s="1"/>
  <c r="U472" i="1" s="1"/>
  <c r="B635" i="1"/>
  <c r="U635" i="1" s="1"/>
  <c r="U636" i="1" s="1"/>
  <c r="C1163" i="1"/>
  <c r="U1163" i="1" s="1"/>
  <c r="B1209" i="1"/>
  <c r="U1209" i="1" s="1"/>
  <c r="U1210" i="1" s="1"/>
  <c r="C97" i="1"/>
  <c r="U97" i="1" s="1"/>
  <c r="T364" i="1"/>
  <c r="B717" i="1"/>
  <c r="U717" i="1" s="1"/>
  <c r="U718" i="1" s="1"/>
  <c r="B1129" i="1"/>
  <c r="U1129" i="1" s="1"/>
  <c r="U1130" i="1" s="1"/>
  <c r="C1572" i="1"/>
  <c r="U1572" i="1" s="1"/>
  <c r="B1291" i="1"/>
  <c r="U1291" i="1" s="1"/>
  <c r="U1292" i="1" s="1"/>
  <c r="C507" i="1"/>
  <c r="U507" i="1" s="1"/>
  <c r="T283" i="1"/>
  <c r="S21" i="1"/>
  <c r="T202" i="1"/>
  <c r="C589" i="1"/>
  <c r="U589" i="1" s="1"/>
  <c r="G1422" i="1" l="1"/>
  <c r="AK9" i="5" s="1"/>
  <c r="F1422" i="1"/>
  <c r="AL10" i="5" s="1"/>
  <c r="U799" i="1"/>
  <c r="U800" i="1" s="1"/>
  <c r="B801" i="1"/>
  <c r="C590" i="1"/>
  <c r="U590" i="1" s="1"/>
  <c r="C1573" i="1"/>
  <c r="U1573" i="1" s="1"/>
  <c r="C1164" i="1"/>
  <c r="U1164" i="1" s="1"/>
  <c r="C1656" i="1"/>
  <c r="U1656" i="1" s="1"/>
  <c r="T770" i="1"/>
  <c r="T42" i="1"/>
  <c r="T851" i="1"/>
  <c r="W850" i="1"/>
  <c r="B1621" i="1"/>
  <c r="U1621" i="1" s="1"/>
  <c r="U1622" i="1" s="1"/>
  <c r="B145" i="1"/>
  <c r="U145" i="1" s="1"/>
  <c r="U146" i="1" s="1"/>
  <c r="B1457" i="1"/>
  <c r="U1457" i="1" s="1"/>
  <c r="U1458" i="1" s="1"/>
  <c r="S22" i="1"/>
  <c r="T284" i="1"/>
  <c r="B1131" i="1"/>
  <c r="U1131" i="1" s="1"/>
  <c r="U1132" i="1" s="1"/>
  <c r="B637" i="1"/>
  <c r="U637" i="1" s="1"/>
  <c r="U638" i="1" s="1"/>
  <c r="C671" i="1"/>
  <c r="U671" i="1" s="1"/>
  <c r="C1082" i="1"/>
  <c r="U1082" i="1" s="1"/>
  <c r="B1504" i="1"/>
  <c r="C1422" i="1"/>
  <c r="AK8" i="5" s="1"/>
  <c r="C263" i="1"/>
  <c r="U263" i="1" s="1"/>
  <c r="B883" i="1"/>
  <c r="U883" i="1" s="1"/>
  <c r="U884" i="1" s="1"/>
  <c r="W931" i="1"/>
  <c r="T932" i="1"/>
  <c r="T365" i="1"/>
  <c r="T689" i="1"/>
  <c r="C1000" i="1"/>
  <c r="U1000" i="1" s="1"/>
  <c r="C1491" i="1"/>
  <c r="U1491" i="1" s="1"/>
  <c r="B227" i="1"/>
  <c r="U227" i="1" s="1"/>
  <c r="U228" i="1" s="1"/>
  <c r="B63" i="1"/>
  <c r="U63" i="1" s="1"/>
  <c r="U64" i="1" s="1"/>
  <c r="C343" i="1"/>
  <c r="U343" i="1" s="1"/>
  <c r="W1093" i="1"/>
  <c r="T1094" i="1"/>
  <c r="B309" i="1"/>
  <c r="U309" i="1" s="1"/>
  <c r="U310" i="1" s="1"/>
  <c r="C1328" i="1"/>
  <c r="U1328" i="1" s="1"/>
  <c r="C836" i="1"/>
  <c r="U836" i="1" s="1"/>
  <c r="T446" i="1"/>
  <c r="C425" i="1"/>
  <c r="U425" i="1" s="1"/>
  <c r="T608" i="1"/>
  <c r="B719" i="1"/>
  <c r="U719" i="1" s="1"/>
  <c r="U720" i="1" s="1"/>
  <c r="C98" i="1"/>
  <c r="U98" i="1" s="1"/>
  <c r="C1246" i="1"/>
  <c r="U1246" i="1" s="1"/>
  <c r="C179" i="1"/>
  <c r="U179" i="1" s="1"/>
  <c r="B1047" i="1"/>
  <c r="U1047" i="1" s="1"/>
  <c r="U1048" i="1" s="1"/>
  <c r="AE23" i="1"/>
  <c r="AG23" i="1" s="1"/>
  <c r="T527" i="1"/>
  <c r="C508" i="1"/>
  <c r="U508" i="1" s="1"/>
  <c r="T203" i="1"/>
  <c r="B1293" i="1"/>
  <c r="U1293" i="1" s="1"/>
  <c r="U1294" i="1" s="1"/>
  <c r="B473" i="1"/>
  <c r="U473" i="1" s="1"/>
  <c r="U474" i="1" s="1"/>
  <c r="B391" i="1"/>
  <c r="U391" i="1" s="1"/>
  <c r="U392" i="1" s="1"/>
  <c r="C754" i="1"/>
  <c r="U754" i="1" s="1"/>
  <c r="C918" i="1"/>
  <c r="U918" i="1" s="1"/>
  <c r="T1013" i="1"/>
  <c r="W1012" i="1"/>
  <c r="B1211" i="1"/>
  <c r="U1211" i="1" s="1"/>
  <c r="U1212" i="1" s="1"/>
  <c r="C1410" i="1"/>
  <c r="U1410" i="1" s="1"/>
  <c r="B1543" i="1"/>
  <c r="U1543" i="1" s="1"/>
  <c r="U1544" i="1" s="1"/>
  <c r="B555" i="1"/>
  <c r="U555" i="1" s="1"/>
  <c r="U556" i="1" s="1"/>
  <c r="B965" i="1"/>
  <c r="U965" i="1" s="1"/>
  <c r="U966" i="1" s="1"/>
  <c r="B1377" i="1"/>
  <c r="U1377" i="1" s="1"/>
  <c r="U1378" i="1" s="1"/>
  <c r="T122" i="1"/>
  <c r="AC24" i="1"/>
  <c r="AB24" i="1"/>
  <c r="T1175" i="1"/>
  <c r="G1504" i="1" l="1"/>
  <c r="AM9" i="5" s="1"/>
  <c r="F1504" i="1"/>
  <c r="AN10" i="5" s="1"/>
  <c r="U801" i="1"/>
  <c r="U802" i="1" s="1"/>
  <c r="B803" i="1"/>
  <c r="B1545" i="1"/>
  <c r="U1545" i="1" s="1"/>
  <c r="U1546" i="1" s="1"/>
  <c r="C755" i="1"/>
  <c r="U755" i="1" s="1"/>
  <c r="B311" i="1"/>
  <c r="U311" i="1" s="1"/>
  <c r="U312" i="1" s="1"/>
  <c r="B147" i="1"/>
  <c r="U147" i="1" s="1"/>
  <c r="U148" i="1" s="1"/>
  <c r="T43" i="1"/>
  <c r="T1176" i="1"/>
  <c r="W1175" i="1"/>
  <c r="C1411" i="1"/>
  <c r="U1411" i="1" s="1"/>
  <c r="B393" i="1"/>
  <c r="U393" i="1" s="1"/>
  <c r="U394" i="1" s="1"/>
  <c r="C509" i="1"/>
  <c r="U509" i="1" s="1"/>
  <c r="T447" i="1"/>
  <c r="T933" i="1"/>
  <c r="W932" i="1"/>
  <c r="B1586" i="1"/>
  <c r="C1504" i="1"/>
  <c r="AM8" i="5" s="1"/>
  <c r="B1133" i="1"/>
  <c r="U1133" i="1" s="1"/>
  <c r="U1134" i="1" s="1"/>
  <c r="B1379" i="1"/>
  <c r="U1379" i="1" s="1"/>
  <c r="U1380" i="1" s="1"/>
  <c r="T1014" i="1"/>
  <c r="W1013" i="1"/>
  <c r="B1295" i="1"/>
  <c r="U1295" i="1" s="1"/>
  <c r="U1296" i="1" s="1"/>
  <c r="B721" i="1"/>
  <c r="U721" i="1" s="1"/>
  <c r="U722" i="1" s="1"/>
  <c r="C837" i="1"/>
  <c r="U837" i="1" s="1"/>
  <c r="C344" i="1"/>
  <c r="U344" i="1" s="1"/>
  <c r="C1001" i="1"/>
  <c r="U1001" i="1" s="1"/>
  <c r="T285" i="1"/>
  <c r="B1623" i="1"/>
  <c r="U1623" i="1" s="1"/>
  <c r="U1624" i="1" s="1"/>
  <c r="C1574" i="1"/>
  <c r="U1574" i="1" s="1"/>
  <c r="B967" i="1"/>
  <c r="U967" i="1" s="1"/>
  <c r="U968" i="1" s="1"/>
  <c r="T528" i="1"/>
  <c r="C180" i="1"/>
  <c r="U180" i="1" s="1"/>
  <c r="B885" i="1"/>
  <c r="U885" i="1" s="1"/>
  <c r="U886" i="1" s="1"/>
  <c r="C1083" i="1"/>
  <c r="U1083" i="1" s="1"/>
  <c r="T771" i="1"/>
  <c r="AE24" i="1"/>
  <c r="AG24" i="1" s="1"/>
  <c r="AB25" i="1"/>
  <c r="AC25" i="1"/>
  <c r="T1257" i="1"/>
  <c r="B1213" i="1"/>
  <c r="U1213" i="1" s="1"/>
  <c r="U1214" i="1" s="1"/>
  <c r="T609" i="1"/>
  <c r="B65" i="1"/>
  <c r="U65" i="1" s="1"/>
  <c r="U66" i="1" s="1"/>
  <c r="T690" i="1"/>
  <c r="T123" i="1"/>
  <c r="C919" i="1"/>
  <c r="U919" i="1" s="1"/>
  <c r="B475" i="1"/>
  <c r="U475" i="1" s="1"/>
  <c r="U476" i="1" s="1"/>
  <c r="T204" i="1"/>
  <c r="C1247" i="1"/>
  <c r="U1247" i="1" s="1"/>
  <c r="B229" i="1"/>
  <c r="U229" i="1" s="1"/>
  <c r="U230" i="1" s="1"/>
  <c r="C672" i="1"/>
  <c r="U672" i="1" s="1"/>
  <c r="S23" i="1"/>
  <c r="C1657" i="1"/>
  <c r="U1657" i="1" s="1"/>
  <c r="B557" i="1"/>
  <c r="U557" i="1" s="1"/>
  <c r="U558" i="1" s="1"/>
  <c r="C99" i="1"/>
  <c r="U99" i="1" s="1"/>
  <c r="C426" i="1"/>
  <c r="U426" i="1" s="1"/>
  <c r="T366" i="1"/>
  <c r="C264" i="1"/>
  <c r="U264" i="1" s="1"/>
  <c r="C1165" i="1"/>
  <c r="U1165" i="1" s="1"/>
  <c r="B1049" i="1"/>
  <c r="U1049" i="1" s="1"/>
  <c r="U1050" i="1" s="1"/>
  <c r="C1329" i="1"/>
  <c r="U1329" i="1" s="1"/>
  <c r="T1095" i="1"/>
  <c r="W1094" i="1"/>
  <c r="C1492" i="1"/>
  <c r="U1492" i="1" s="1"/>
  <c r="B639" i="1"/>
  <c r="U639" i="1" s="1"/>
  <c r="U640" i="1" s="1"/>
  <c r="B1459" i="1"/>
  <c r="U1459" i="1" s="1"/>
  <c r="U1460" i="1" s="1"/>
  <c r="T852" i="1"/>
  <c r="C591" i="1"/>
  <c r="U591" i="1" s="1"/>
  <c r="G1586" i="1" l="1"/>
  <c r="AO9" i="5" s="1"/>
  <c r="F1586" i="1"/>
  <c r="AP10" i="5" s="1"/>
  <c r="U803" i="1"/>
  <c r="U804" i="1" s="1"/>
  <c r="B805" i="1"/>
  <c r="C592" i="1"/>
  <c r="U592" i="1" s="1"/>
  <c r="B477" i="1"/>
  <c r="U477" i="1" s="1"/>
  <c r="U478" i="1" s="1"/>
  <c r="B67" i="1"/>
  <c r="U67" i="1" s="1"/>
  <c r="U68" i="1" s="1"/>
  <c r="W1257" i="1"/>
  <c r="T1258" i="1"/>
  <c r="C1084" i="1"/>
  <c r="U1084" i="1" s="1"/>
  <c r="T529" i="1"/>
  <c r="B969" i="1"/>
  <c r="U969" i="1" s="1"/>
  <c r="U970" i="1" s="1"/>
  <c r="C1002" i="1"/>
  <c r="U1002" i="1" s="1"/>
  <c r="B723" i="1"/>
  <c r="U723" i="1" s="1"/>
  <c r="U724" i="1" s="1"/>
  <c r="T934" i="1"/>
  <c r="C1412" i="1"/>
  <c r="U1412" i="1" s="1"/>
  <c r="B641" i="1"/>
  <c r="U641" i="1" s="1"/>
  <c r="U642" i="1" s="1"/>
  <c r="T367" i="1"/>
  <c r="T124" i="1"/>
  <c r="B313" i="1"/>
  <c r="U313" i="1" s="1"/>
  <c r="U314" i="1" s="1"/>
  <c r="W1095" i="1"/>
  <c r="T1096" i="1"/>
  <c r="C673" i="1"/>
  <c r="U673" i="1" s="1"/>
  <c r="C1330" i="1"/>
  <c r="U1330" i="1" s="1"/>
  <c r="B559" i="1"/>
  <c r="U559" i="1" s="1"/>
  <c r="U560" i="1" s="1"/>
  <c r="B231" i="1"/>
  <c r="U231" i="1" s="1"/>
  <c r="U232" i="1" s="1"/>
  <c r="AE25" i="1"/>
  <c r="AG25" i="1" s="1"/>
  <c r="B887" i="1"/>
  <c r="U887" i="1" s="1"/>
  <c r="U888" i="1" s="1"/>
  <c r="C345" i="1"/>
  <c r="U345" i="1" s="1"/>
  <c r="B1297" i="1"/>
  <c r="U1297" i="1" s="1"/>
  <c r="U1298" i="1" s="1"/>
  <c r="B1135" i="1"/>
  <c r="U1135" i="1" s="1"/>
  <c r="U1136" i="1" s="1"/>
  <c r="T448" i="1"/>
  <c r="C756" i="1"/>
  <c r="U756" i="1" s="1"/>
  <c r="C920" i="1"/>
  <c r="U920" i="1" s="1"/>
  <c r="C1575" i="1"/>
  <c r="U1575" i="1" s="1"/>
  <c r="C510" i="1"/>
  <c r="U510" i="1" s="1"/>
  <c r="T853" i="1"/>
  <c r="B1051" i="1"/>
  <c r="U1051" i="1" s="1"/>
  <c r="U1052" i="1" s="1"/>
  <c r="C1658" i="1"/>
  <c r="U1658" i="1" s="1"/>
  <c r="B1625" i="1"/>
  <c r="U1625" i="1" s="1"/>
  <c r="U1626" i="1" s="1"/>
  <c r="T1177" i="1"/>
  <c r="W1176" i="1"/>
  <c r="B1547" i="1"/>
  <c r="U1547" i="1" s="1"/>
  <c r="U1548" i="1" s="1"/>
  <c r="T610" i="1"/>
  <c r="W1014" i="1"/>
  <c r="T1015" i="1"/>
  <c r="B395" i="1"/>
  <c r="U395" i="1" s="1"/>
  <c r="U396" i="1" s="1"/>
  <c r="C1166" i="1"/>
  <c r="U1166" i="1" s="1"/>
  <c r="C427" i="1"/>
  <c r="U427" i="1" s="1"/>
  <c r="C1248" i="1"/>
  <c r="U1248" i="1" s="1"/>
  <c r="B1461" i="1"/>
  <c r="U1461" i="1" s="1"/>
  <c r="U1462" i="1" s="1"/>
  <c r="C265" i="1"/>
  <c r="U265" i="1" s="1"/>
  <c r="B1215" i="1"/>
  <c r="U1215" i="1" s="1"/>
  <c r="U1216" i="1" s="1"/>
  <c r="C181" i="1"/>
  <c r="U181" i="1" s="1"/>
  <c r="B1381" i="1"/>
  <c r="U1381" i="1" s="1"/>
  <c r="U1382" i="1" s="1"/>
  <c r="C1586" i="1"/>
  <c r="AO8" i="5" s="1"/>
  <c r="T44" i="1"/>
  <c r="C1493" i="1"/>
  <c r="U1493" i="1" s="1"/>
  <c r="C100" i="1"/>
  <c r="U100" i="1" s="1"/>
  <c r="S24" i="1"/>
  <c r="T205" i="1"/>
  <c r="T691" i="1"/>
  <c r="T772" i="1"/>
  <c r="AC26" i="1"/>
  <c r="AB26" i="1"/>
  <c r="T1339" i="1"/>
  <c r="T286" i="1"/>
  <c r="C838" i="1"/>
  <c r="U838" i="1" s="1"/>
  <c r="B149" i="1"/>
  <c r="U149" i="1" s="1"/>
  <c r="U150" i="1" s="1"/>
  <c r="U805" i="1" l="1"/>
  <c r="U806" i="1" s="1"/>
  <c r="B807" i="1"/>
  <c r="AC27" i="1"/>
  <c r="AB27" i="1"/>
  <c r="T1421" i="1"/>
  <c r="C839" i="1"/>
  <c r="U839" i="1" s="1"/>
  <c r="B1383" i="1"/>
  <c r="U1383" i="1" s="1"/>
  <c r="U1384" i="1" s="1"/>
  <c r="C921" i="1"/>
  <c r="U921" i="1" s="1"/>
  <c r="B1137" i="1"/>
  <c r="U1137" i="1" s="1"/>
  <c r="U1138" i="1" s="1"/>
  <c r="B889" i="1"/>
  <c r="U889" i="1" s="1"/>
  <c r="U890" i="1" s="1"/>
  <c r="B561" i="1"/>
  <c r="U561" i="1" s="1"/>
  <c r="U562" i="1" s="1"/>
  <c r="T1097" i="1"/>
  <c r="W1096" i="1"/>
  <c r="B69" i="1"/>
  <c r="U69" i="1" s="1"/>
  <c r="U70" i="1" s="1"/>
  <c r="W1339" i="1"/>
  <c r="T1340" i="1"/>
  <c r="C1494" i="1"/>
  <c r="U1494" i="1" s="1"/>
  <c r="C182" i="1"/>
  <c r="U182" i="1" s="1"/>
  <c r="C266" i="1"/>
  <c r="U266" i="1" s="1"/>
  <c r="C428" i="1"/>
  <c r="U428" i="1" s="1"/>
  <c r="B1627" i="1"/>
  <c r="U1627" i="1" s="1"/>
  <c r="U1628" i="1" s="1"/>
  <c r="C1659" i="1"/>
  <c r="U1659" i="1" s="1"/>
  <c r="T125" i="1"/>
  <c r="C1413" i="1"/>
  <c r="U1413" i="1" s="1"/>
  <c r="B971" i="1"/>
  <c r="U971" i="1" s="1"/>
  <c r="U972" i="1" s="1"/>
  <c r="C1167" i="1"/>
  <c r="U1167" i="1" s="1"/>
  <c r="T206" i="1"/>
  <c r="T773" i="1"/>
  <c r="T287" i="1"/>
  <c r="T692" i="1"/>
  <c r="C101" i="1"/>
  <c r="U101" i="1" s="1"/>
  <c r="X25" i="1"/>
  <c r="T1016" i="1"/>
  <c r="B1549" i="1"/>
  <c r="U1549" i="1" s="1"/>
  <c r="U1550" i="1" s="1"/>
  <c r="B1053" i="1"/>
  <c r="U1053" i="1" s="1"/>
  <c r="U1054" i="1" s="1"/>
  <c r="B1299" i="1"/>
  <c r="U1299" i="1" s="1"/>
  <c r="U1300" i="1" s="1"/>
  <c r="B315" i="1"/>
  <c r="U315" i="1" s="1"/>
  <c r="U316" i="1" s="1"/>
  <c r="T935" i="1"/>
  <c r="C511" i="1"/>
  <c r="U511" i="1" s="1"/>
  <c r="C1331" i="1"/>
  <c r="U1331" i="1" s="1"/>
  <c r="T368" i="1"/>
  <c r="T530" i="1"/>
  <c r="B479" i="1"/>
  <c r="U479" i="1" s="1"/>
  <c r="U480" i="1" s="1"/>
  <c r="T45" i="1"/>
  <c r="B1463" i="1"/>
  <c r="U1463" i="1" s="1"/>
  <c r="U1464" i="1" s="1"/>
  <c r="T611" i="1"/>
  <c r="C674" i="1"/>
  <c r="U674" i="1" s="1"/>
  <c r="B725" i="1"/>
  <c r="U725" i="1" s="1"/>
  <c r="U726" i="1" s="1"/>
  <c r="C757" i="1"/>
  <c r="U757" i="1" s="1"/>
  <c r="C1085" i="1"/>
  <c r="U1085" i="1" s="1"/>
  <c r="B151" i="1"/>
  <c r="U151" i="1" s="1"/>
  <c r="U152" i="1" s="1"/>
  <c r="T1178" i="1"/>
  <c r="W1177" i="1"/>
  <c r="T854" i="1"/>
  <c r="C1576" i="1"/>
  <c r="U1576" i="1" s="1"/>
  <c r="C346" i="1"/>
  <c r="U346" i="1" s="1"/>
  <c r="B643" i="1"/>
  <c r="U643" i="1" s="1"/>
  <c r="U644" i="1" s="1"/>
  <c r="AE26" i="1"/>
  <c r="AG26" i="1" s="1"/>
  <c r="C1249" i="1"/>
  <c r="U1249" i="1" s="1"/>
  <c r="T449" i="1"/>
  <c r="B233" i="1"/>
  <c r="U233" i="1" s="1"/>
  <c r="U234" i="1" s="1"/>
  <c r="T1259" i="1"/>
  <c r="W1258" i="1"/>
  <c r="C593" i="1"/>
  <c r="U593" i="1" s="1"/>
  <c r="B1217" i="1"/>
  <c r="U1217" i="1" s="1"/>
  <c r="U1218" i="1" s="1"/>
  <c r="B397" i="1"/>
  <c r="U397" i="1" s="1"/>
  <c r="U398" i="1" s="1"/>
  <c r="C1003" i="1"/>
  <c r="U1003" i="1" s="1"/>
  <c r="U807" i="1" l="1"/>
  <c r="U808" i="1" s="1"/>
  <c r="B809" i="1"/>
  <c r="AB28" i="1"/>
  <c r="AC28" i="1"/>
  <c r="T1503" i="1"/>
  <c r="B973" i="1"/>
  <c r="U973" i="1" s="1"/>
  <c r="U974" i="1" s="1"/>
  <c r="B1629" i="1"/>
  <c r="U1629" i="1" s="1"/>
  <c r="U1630" i="1" s="1"/>
  <c r="C1495" i="1"/>
  <c r="U1495" i="1" s="1"/>
  <c r="B563" i="1"/>
  <c r="U563" i="1" s="1"/>
  <c r="U564" i="1" s="1"/>
  <c r="B235" i="1"/>
  <c r="U235" i="1" s="1"/>
  <c r="U236" i="1" s="1"/>
  <c r="C1577" i="1"/>
  <c r="U1577" i="1" s="1"/>
  <c r="B1301" i="1"/>
  <c r="U1301" i="1" s="1"/>
  <c r="U1302" i="1" s="1"/>
  <c r="W25" i="1"/>
  <c r="W26" i="1" s="1"/>
  <c r="T774" i="1"/>
  <c r="T207" i="1"/>
  <c r="C1004" i="1"/>
  <c r="U1004" i="1" s="1"/>
  <c r="B399" i="1"/>
  <c r="U399" i="1" s="1"/>
  <c r="U400" i="1" s="1"/>
  <c r="T855" i="1"/>
  <c r="B727" i="1"/>
  <c r="U727" i="1" s="1"/>
  <c r="U728" i="1" s="1"/>
  <c r="B481" i="1"/>
  <c r="U481" i="1" s="1"/>
  <c r="U482" i="1" s="1"/>
  <c r="C512" i="1"/>
  <c r="U512" i="1" s="1"/>
  <c r="B1551" i="1"/>
  <c r="U1551" i="1" s="1"/>
  <c r="U1552" i="1" s="1"/>
  <c r="C102" i="1"/>
  <c r="U102" i="1" s="1"/>
  <c r="B891" i="1"/>
  <c r="U891" i="1" s="1"/>
  <c r="U892" i="1" s="1"/>
  <c r="C347" i="1"/>
  <c r="U347" i="1" s="1"/>
  <c r="C840" i="1"/>
  <c r="U840" i="1" s="1"/>
  <c r="W1259" i="1"/>
  <c r="T1260" i="1"/>
  <c r="C1086" i="1"/>
  <c r="U1086" i="1" s="1"/>
  <c r="T612" i="1"/>
  <c r="T693" i="1"/>
  <c r="C267" i="1"/>
  <c r="U267" i="1" s="1"/>
  <c r="B71" i="1"/>
  <c r="U71" i="1" s="1"/>
  <c r="U72" i="1" s="1"/>
  <c r="B1139" i="1"/>
  <c r="U1139" i="1" s="1"/>
  <c r="U1140" i="1" s="1"/>
  <c r="T1422" i="1"/>
  <c r="W1421" i="1"/>
  <c r="C675" i="1"/>
  <c r="U675" i="1" s="1"/>
  <c r="T369" i="1"/>
  <c r="C594" i="1"/>
  <c r="U594" i="1" s="1"/>
  <c r="C1332" i="1"/>
  <c r="U1332" i="1" s="1"/>
  <c r="C429" i="1"/>
  <c r="U429" i="1" s="1"/>
  <c r="B1219" i="1"/>
  <c r="U1219" i="1" s="1"/>
  <c r="U1220" i="1" s="1"/>
  <c r="B645" i="1"/>
  <c r="U645" i="1" s="1"/>
  <c r="U646" i="1" s="1"/>
  <c r="B1055" i="1"/>
  <c r="U1055" i="1" s="1"/>
  <c r="U1056" i="1" s="1"/>
  <c r="T1017" i="1"/>
  <c r="T126" i="1"/>
  <c r="C758" i="1"/>
  <c r="U758" i="1" s="1"/>
  <c r="C1414" i="1"/>
  <c r="U1414" i="1" s="1"/>
  <c r="T1341" i="1"/>
  <c r="W1340" i="1"/>
  <c r="T450" i="1"/>
  <c r="C1250" i="1"/>
  <c r="U1250" i="1" s="1"/>
  <c r="T1179" i="1"/>
  <c r="W1178" i="1"/>
  <c r="T531" i="1"/>
  <c r="T936" i="1"/>
  <c r="C1168" i="1"/>
  <c r="U1168" i="1" s="1"/>
  <c r="C1660" i="1"/>
  <c r="U1660" i="1" s="1"/>
  <c r="B1385" i="1"/>
  <c r="U1385" i="1" s="1"/>
  <c r="U1386" i="1" s="1"/>
  <c r="T46" i="1"/>
  <c r="B153" i="1"/>
  <c r="U153" i="1" s="1"/>
  <c r="U154" i="1" s="1"/>
  <c r="B1465" i="1"/>
  <c r="U1465" i="1" s="1"/>
  <c r="U1466" i="1" s="1"/>
  <c r="B317" i="1"/>
  <c r="U317" i="1" s="1"/>
  <c r="U318" i="1" s="1"/>
  <c r="T288" i="1"/>
  <c r="C183" i="1"/>
  <c r="U183" i="1" s="1"/>
  <c r="T1098" i="1"/>
  <c r="C922" i="1"/>
  <c r="U922" i="1" s="1"/>
  <c r="AE27" i="1"/>
  <c r="AG27" i="1" s="1"/>
  <c r="U809" i="1" l="1"/>
  <c r="U810" i="1" s="1"/>
  <c r="B811" i="1"/>
  <c r="C1415" i="1"/>
  <c r="U1415" i="1" s="1"/>
  <c r="T694" i="1"/>
  <c r="C1578" i="1"/>
  <c r="U1578" i="1" s="1"/>
  <c r="T1180" i="1"/>
  <c r="B975" i="1"/>
  <c r="U975" i="1" s="1"/>
  <c r="U976" i="1" s="1"/>
  <c r="B319" i="1"/>
  <c r="U319" i="1" s="1"/>
  <c r="U320" i="1" s="1"/>
  <c r="C1251" i="1"/>
  <c r="U1251" i="1" s="1"/>
  <c r="C759" i="1"/>
  <c r="U759" i="1" s="1"/>
  <c r="T613" i="1"/>
  <c r="C348" i="1"/>
  <c r="U348" i="1" s="1"/>
  <c r="B1553" i="1"/>
  <c r="U1553" i="1" s="1"/>
  <c r="U1554" i="1" s="1"/>
  <c r="B729" i="1"/>
  <c r="U729" i="1" s="1"/>
  <c r="U730" i="1" s="1"/>
  <c r="B1303" i="1"/>
  <c r="U1303" i="1" s="1"/>
  <c r="U1304" i="1" s="1"/>
  <c r="B237" i="1"/>
  <c r="U237" i="1" s="1"/>
  <c r="U238" i="1" s="1"/>
  <c r="T208" i="1"/>
  <c r="W1503" i="1"/>
  <c r="T1504" i="1"/>
  <c r="C1169" i="1"/>
  <c r="U1169" i="1" s="1"/>
  <c r="C103" i="1"/>
  <c r="U103" i="1" s="1"/>
  <c r="C923" i="1"/>
  <c r="U923" i="1" s="1"/>
  <c r="T47" i="1"/>
  <c r="T451" i="1"/>
  <c r="T127" i="1"/>
  <c r="C1087" i="1"/>
  <c r="U1087" i="1" s="1"/>
  <c r="T775" i="1"/>
  <c r="B565" i="1"/>
  <c r="U565" i="1" s="1"/>
  <c r="U566" i="1" s="1"/>
  <c r="AE28" i="1"/>
  <c r="AG28" i="1" s="1"/>
  <c r="T1099" i="1"/>
  <c r="B1467" i="1"/>
  <c r="U1467" i="1" s="1"/>
  <c r="U1468" i="1" s="1"/>
  <c r="B1387" i="1"/>
  <c r="U1387" i="1" s="1"/>
  <c r="U1388" i="1" s="1"/>
  <c r="T937" i="1"/>
  <c r="B1221" i="1"/>
  <c r="U1221" i="1" s="1"/>
  <c r="U1222" i="1" s="1"/>
  <c r="W1422" i="1"/>
  <c r="T1423" i="1"/>
  <c r="C268" i="1"/>
  <c r="U268" i="1" s="1"/>
  <c r="T856" i="1"/>
  <c r="B401" i="1"/>
  <c r="U401" i="1" s="1"/>
  <c r="U402" i="1" s="1"/>
  <c r="B1141" i="1"/>
  <c r="U1141" i="1" s="1"/>
  <c r="U1142" i="1" s="1"/>
  <c r="C676" i="1"/>
  <c r="U676" i="1" s="1"/>
  <c r="C184" i="1"/>
  <c r="U184" i="1" s="1"/>
  <c r="T1261" i="1"/>
  <c r="W1260" i="1"/>
  <c r="B893" i="1"/>
  <c r="U893" i="1" s="1"/>
  <c r="U894" i="1" s="1"/>
  <c r="AC29" i="1"/>
  <c r="AB29" i="1"/>
  <c r="T1585" i="1"/>
  <c r="C1496" i="1"/>
  <c r="U1496" i="1" s="1"/>
  <c r="B647" i="1"/>
  <c r="U647" i="1" s="1"/>
  <c r="U648" i="1" s="1"/>
  <c r="T370" i="1"/>
  <c r="B73" i="1"/>
  <c r="U73" i="1" s="1"/>
  <c r="U74" i="1" s="1"/>
  <c r="B155" i="1"/>
  <c r="U155" i="1" s="1"/>
  <c r="U156" i="1" s="1"/>
  <c r="C1661" i="1"/>
  <c r="U1661" i="1" s="1"/>
  <c r="T532" i="1"/>
  <c r="W1341" i="1"/>
  <c r="T1342" i="1"/>
  <c r="T1018" i="1"/>
  <c r="C430" i="1"/>
  <c r="U430" i="1" s="1"/>
  <c r="C595" i="1"/>
  <c r="U595" i="1" s="1"/>
  <c r="C513" i="1"/>
  <c r="U513" i="1" s="1"/>
  <c r="C1005" i="1"/>
  <c r="U1005" i="1" s="1"/>
  <c r="B1631" i="1"/>
  <c r="U1631" i="1" s="1"/>
  <c r="U1632" i="1" s="1"/>
  <c r="T289" i="1"/>
  <c r="B1057" i="1"/>
  <c r="U1057" i="1" s="1"/>
  <c r="U1058" i="1" s="1"/>
  <c r="C841" i="1"/>
  <c r="U841" i="1" s="1"/>
  <c r="C1333" i="1"/>
  <c r="U1333" i="1" s="1"/>
  <c r="B483" i="1"/>
  <c r="U483" i="1" s="1"/>
  <c r="U484" i="1" s="1"/>
  <c r="U811" i="1" l="1"/>
  <c r="U812" i="1" s="1"/>
  <c r="B813" i="1"/>
  <c r="C1334" i="1"/>
  <c r="U1334" i="1" s="1"/>
  <c r="T290" i="1"/>
  <c r="C514" i="1"/>
  <c r="U514" i="1" s="1"/>
  <c r="C431" i="1"/>
  <c r="U431" i="1" s="1"/>
  <c r="C1662" i="1"/>
  <c r="U1662" i="1" s="1"/>
  <c r="B649" i="1"/>
  <c r="U649" i="1" s="1"/>
  <c r="U650" i="1" s="1"/>
  <c r="T938" i="1"/>
  <c r="C104" i="1"/>
  <c r="U104" i="1" s="1"/>
  <c r="B239" i="1"/>
  <c r="U239" i="1" s="1"/>
  <c r="U240" i="1" s="1"/>
  <c r="B1555" i="1"/>
  <c r="U1555" i="1" s="1"/>
  <c r="U1556" i="1" s="1"/>
  <c r="T1019" i="1"/>
  <c r="B157" i="1"/>
  <c r="U157" i="1" s="1"/>
  <c r="U158" i="1" s="1"/>
  <c r="B1389" i="1"/>
  <c r="U1389" i="1" s="1"/>
  <c r="U1390" i="1" s="1"/>
  <c r="C1088" i="1"/>
  <c r="U1088" i="1" s="1"/>
  <c r="T452" i="1"/>
  <c r="C1497" i="1"/>
  <c r="U1497" i="1" s="1"/>
  <c r="C269" i="1"/>
  <c r="U269" i="1" s="1"/>
  <c r="C1170" i="1"/>
  <c r="U1170" i="1" s="1"/>
  <c r="B1305" i="1"/>
  <c r="U1305" i="1" s="1"/>
  <c r="U1306" i="1" s="1"/>
  <c r="B321" i="1"/>
  <c r="U321" i="1" s="1"/>
  <c r="U322" i="1" s="1"/>
  <c r="C842" i="1"/>
  <c r="U842" i="1" s="1"/>
  <c r="B1633" i="1"/>
  <c r="U1633" i="1" s="1"/>
  <c r="U1634" i="1" s="1"/>
  <c r="T1343" i="1"/>
  <c r="W1342" i="1"/>
  <c r="B75" i="1"/>
  <c r="U75" i="1" s="1"/>
  <c r="U76" i="1" s="1"/>
  <c r="B895" i="1"/>
  <c r="U895" i="1" s="1"/>
  <c r="U896" i="1" s="1"/>
  <c r="B403" i="1"/>
  <c r="U403" i="1" s="1"/>
  <c r="U404" i="1" s="1"/>
  <c r="W1423" i="1"/>
  <c r="T1424" i="1"/>
  <c r="B1469" i="1"/>
  <c r="U1469" i="1" s="1"/>
  <c r="U1470" i="1" s="1"/>
  <c r="C349" i="1"/>
  <c r="U349" i="1" s="1"/>
  <c r="C760" i="1"/>
  <c r="U760" i="1" s="1"/>
  <c r="C1579" i="1"/>
  <c r="U1579" i="1" s="1"/>
  <c r="C185" i="1"/>
  <c r="U185" i="1" s="1"/>
  <c r="T1505" i="1"/>
  <c r="W1504" i="1"/>
  <c r="B977" i="1"/>
  <c r="U977" i="1" s="1"/>
  <c r="U978" i="1" s="1"/>
  <c r="B485" i="1"/>
  <c r="U485" i="1" s="1"/>
  <c r="U486" i="1" s="1"/>
  <c r="B1059" i="1"/>
  <c r="U1059" i="1" s="1"/>
  <c r="U1060" i="1" s="1"/>
  <c r="C596" i="1"/>
  <c r="U596" i="1" s="1"/>
  <c r="W1585" i="1"/>
  <c r="T1586" i="1"/>
  <c r="C677" i="1"/>
  <c r="U677" i="1" s="1"/>
  <c r="B1223" i="1"/>
  <c r="U1223" i="1" s="1"/>
  <c r="U1224" i="1" s="1"/>
  <c r="T776" i="1"/>
  <c r="T48" i="1"/>
  <c r="T614" i="1"/>
  <c r="C1252" i="1"/>
  <c r="U1252" i="1" s="1"/>
  <c r="T695" i="1"/>
  <c r="C1006" i="1"/>
  <c r="U1006" i="1" s="1"/>
  <c r="T533" i="1"/>
  <c r="T371" i="1"/>
  <c r="AB6" i="1"/>
  <c r="AD6" i="1" s="1"/>
  <c r="AB7" i="1"/>
  <c r="T1262" i="1"/>
  <c r="T857" i="1"/>
  <c r="T1100" i="1"/>
  <c r="B567" i="1"/>
  <c r="U567" i="1" s="1"/>
  <c r="U568" i="1" s="1"/>
  <c r="C924" i="1"/>
  <c r="U924" i="1" s="1"/>
  <c r="B731" i="1"/>
  <c r="U731" i="1" s="1"/>
  <c r="U732" i="1" s="1"/>
  <c r="T1181" i="1"/>
  <c r="C1416" i="1"/>
  <c r="U1416" i="1" s="1"/>
  <c r="AE29" i="1"/>
  <c r="AG29" i="1" s="1"/>
  <c r="B1143" i="1"/>
  <c r="U1143" i="1" s="1"/>
  <c r="U1144" i="1" s="1"/>
  <c r="T128" i="1"/>
  <c r="T209" i="1"/>
  <c r="U813" i="1" l="1"/>
  <c r="U814" i="1" s="1"/>
  <c r="B815" i="1"/>
  <c r="AB8" i="1"/>
  <c r="T129" i="1"/>
  <c r="T49" i="1"/>
  <c r="W1424" i="1"/>
  <c r="T1425" i="1"/>
  <c r="B77" i="1"/>
  <c r="U77" i="1" s="1"/>
  <c r="U78" i="1" s="1"/>
  <c r="C1498" i="1"/>
  <c r="U1498" i="1" s="1"/>
  <c r="C432" i="1"/>
  <c r="U432" i="1" s="1"/>
  <c r="T1101" i="1"/>
  <c r="T777" i="1"/>
  <c r="C350" i="1"/>
  <c r="U350" i="1" s="1"/>
  <c r="C843" i="1"/>
  <c r="U843" i="1" s="1"/>
  <c r="T453" i="1"/>
  <c r="T939" i="1"/>
  <c r="B733" i="1"/>
  <c r="U733" i="1" s="1"/>
  <c r="U734" i="1" s="1"/>
  <c r="T372" i="1"/>
  <c r="T696" i="1"/>
  <c r="C597" i="1"/>
  <c r="U597" i="1" s="1"/>
  <c r="B979" i="1"/>
  <c r="U979" i="1" s="1"/>
  <c r="U980" i="1" s="1"/>
  <c r="B405" i="1"/>
  <c r="U405" i="1" s="1"/>
  <c r="U406" i="1" s="1"/>
  <c r="B323" i="1"/>
  <c r="U323" i="1" s="1"/>
  <c r="U324" i="1" s="1"/>
  <c r="B159" i="1"/>
  <c r="U159" i="1" s="1"/>
  <c r="U160" i="1" s="1"/>
  <c r="B241" i="1"/>
  <c r="U241" i="1" s="1"/>
  <c r="U242" i="1" s="1"/>
  <c r="C515" i="1"/>
  <c r="U515" i="1" s="1"/>
  <c r="T858" i="1"/>
  <c r="B1061" i="1"/>
  <c r="U1061" i="1" s="1"/>
  <c r="U1062" i="1" s="1"/>
  <c r="C186" i="1"/>
  <c r="U186" i="1" s="1"/>
  <c r="T1344" i="1"/>
  <c r="C1089" i="1"/>
  <c r="U1089" i="1" s="1"/>
  <c r="T534" i="1"/>
  <c r="C1253" i="1"/>
  <c r="U1253" i="1" s="1"/>
  <c r="B1225" i="1"/>
  <c r="U1225" i="1" s="1"/>
  <c r="U1226" i="1" s="1"/>
  <c r="C1580" i="1"/>
  <c r="U1580" i="1" s="1"/>
  <c r="B897" i="1"/>
  <c r="U897" i="1" s="1"/>
  <c r="U898" i="1" s="1"/>
  <c r="C270" i="1"/>
  <c r="U270" i="1" s="1"/>
  <c r="B1391" i="1"/>
  <c r="U1391" i="1" s="1"/>
  <c r="U1392" i="1" s="1"/>
  <c r="B651" i="1"/>
  <c r="U651" i="1" s="1"/>
  <c r="U652" i="1" s="1"/>
  <c r="B1145" i="1"/>
  <c r="U1145" i="1" s="1"/>
  <c r="U1146" i="1" s="1"/>
  <c r="C1417" i="1"/>
  <c r="U1417" i="1" s="1"/>
  <c r="C925" i="1"/>
  <c r="U925" i="1" s="1"/>
  <c r="T1263" i="1"/>
  <c r="C1007" i="1"/>
  <c r="U1007" i="1" s="1"/>
  <c r="T615" i="1"/>
  <c r="B1307" i="1"/>
  <c r="U1307" i="1" s="1"/>
  <c r="U1308" i="1" s="1"/>
  <c r="T1020" i="1"/>
  <c r="C105" i="1"/>
  <c r="U105" i="1" s="1"/>
  <c r="T291" i="1"/>
  <c r="T210" i="1"/>
  <c r="B569" i="1"/>
  <c r="U569" i="1" s="1"/>
  <c r="U570" i="1" s="1"/>
  <c r="AD7" i="1"/>
  <c r="C678" i="1"/>
  <c r="U678" i="1" s="1"/>
  <c r="B487" i="1"/>
  <c r="U487" i="1" s="1"/>
  <c r="U488" i="1" s="1"/>
  <c r="B1471" i="1"/>
  <c r="U1471" i="1" s="1"/>
  <c r="U1472" i="1" s="1"/>
  <c r="C1663" i="1"/>
  <c r="U1663" i="1" s="1"/>
  <c r="T1182" i="1"/>
  <c r="T1587" i="1"/>
  <c r="W1586" i="1"/>
  <c r="W1505" i="1"/>
  <c r="T1506" i="1"/>
  <c r="C761" i="1"/>
  <c r="U761" i="1" s="1"/>
  <c r="B1635" i="1"/>
  <c r="U1635" i="1" s="1"/>
  <c r="U1636" i="1" s="1"/>
  <c r="C1171" i="1"/>
  <c r="U1171" i="1" s="1"/>
  <c r="C1335" i="1"/>
  <c r="U1335" i="1" s="1"/>
  <c r="U815" i="1" l="1"/>
  <c r="U816" i="1" s="1"/>
  <c r="B817" i="1"/>
  <c r="U817" i="1" s="1"/>
  <c r="U818" i="1" s="1"/>
  <c r="AD8" i="1"/>
  <c r="AD9" i="1" s="1"/>
  <c r="W1587" i="1"/>
  <c r="T1588" i="1"/>
  <c r="B571" i="1"/>
  <c r="U571" i="1" s="1"/>
  <c r="U572" i="1" s="1"/>
  <c r="T1021" i="1"/>
  <c r="B653" i="1"/>
  <c r="U653" i="1" s="1"/>
  <c r="U654" i="1" s="1"/>
  <c r="T535" i="1"/>
  <c r="B243" i="1"/>
  <c r="U243" i="1" s="1"/>
  <c r="U244" i="1" s="1"/>
  <c r="B325" i="1"/>
  <c r="U325" i="1" s="1"/>
  <c r="U326" i="1" s="1"/>
  <c r="C598" i="1"/>
  <c r="U598" i="1" s="1"/>
  <c r="C844" i="1"/>
  <c r="U844" i="1" s="1"/>
  <c r="B1473" i="1"/>
  <c r="U1473" i="1" s="1"/>
  <c r="U1474" i="1" s="1"/>
  <c r="T1264" i="1"/>
  <c r="C1581" i="1"/>
  <c r="U1581" i="1" s="1"/>
  <c r="T1345" i="1"/>
  <c r="T859" i="1"/>
  <c r="T940" i="1"/>
  <c r="C351" i="1"/>
  <c r="U351" i="1" s="1"/>
  <c r="T50" i="1"/>
  <c r="B1309" i="1"/>
  <c r="U1309" i="1" s="1"/>
  <c r="U1310" i="1" s="1"/>
  <c r="C926" i="1"/>
  <c r="U926" i="1" s="1"/>
  <c r="C187" i="1"/>
  <c r="U187" i="1" s="1"/>
  <c r="B407" i="1"/>
  <c r="U407" i="1" s="1"/>
  <c r="U408" i="1" s="1"/>
  <c r="B79" i="1"/>
  <c r="U79" i="1" s="1"/>
  <c r="U80" i="1" s="1"/>
  <c r="C762" i="1"/>
  <c r="U762" i="1" s="1"/>
  <c r="T1507" i="1"/>
  <c r="W1506" i="1"/>
  <c r="T1183" i="1"/>
  <c r="B489" i="1"/>
  <c r="U489" i="1" s="1"/>
  <c r="U490" i="1" s="1"/>
  <c r="T211" i="1"/>
  <c r="T697" i="1"/>
  <c r="C433" i="1"/>
  <c r="U433" i="1" s="1"/>
  <c r="C1090" i="1"/>
  <c r="U1090" i="1" s="1"/>
  <c r="B161" i="1"/>
  <c r="U161" i="1" s="1"/>
  <c r="U162" i="1" s="1"/>
  <c r="T778" i="1"/>
  <c r="T1426" i="1"/>
  <c r="C679" i="1"/>
  <c r="U679" i="1" s="1"/>
  <c r="T292" i="1"/>
  <c r="T616" i="1"/>
  <c r="C1418" i="1"/>
  <c r="U1418" i="1" s="1"/>
  <c r="B899" i="1"/>
  <c r="U899" i="1" s="1"/>
  <c r="U900" i="1" s="1"/>
  <c r="B1227" i="1"/>
  <c r="U1227" i="1" s="1"/>
  <c r="U1228" i="1" s="1"/>
  <c r="T373" i="1"/>
  <c r="C1172" i="1"/>
  <c r="U1172" i="1" s="1"/>
  <c r="C1664" i="1"/>
  <c r="U1664" i="1" s="1"/>
  <c r="C1254" i="1"/>
  <c r="U1254" i="1" s="1"/>
  <c r="B1063" i="1"/>
  <c r="U1063" i="1" s="1"/>
  <c r="U1064" i="1" s="1"/>
  <c r="B981" i="1"/>
  <c r="U981" i="1" s="1"/>
  <c r="U982" i="1" s="1"/>
  <c r="B735" i="1"/>
  <c r="U735" i="1" s="1"/>
  <c r="U736" i="1" s="1"/>
  <c r="T454" i="1"/>
  <c r="T1102" i="1"/>
  <c r="C1336" i="1"/>
  <c r="U1336" i="1" s="1"/>
  <c r="B1637" i="1"/>
  <c r="U1637" i="1" s="1"/>
  <c r="U1638" i="1" s="1"/>
  <c r="C106" i="1"/>
  <c r="U106" i="1" s="1"/>
  <c r="C1008" i="1"/>
  <c r="U1008" i="1" s="1"/>
  <c r="C516" i="1"/>
  <c r="U516" i="1" s="1"/>
  <c r="C1499" i="1"/>
  <c r="U1499" i="1" s="1"/>
  <c r="T130" i="1"/>
  <c r="AD10" i="1" l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J6" i="1"/>
  <c r="AI6" i="1"/>
  <c r="C434" i="1"/>
  <c r="U434" i="1" s="1"/>
  <c r="T1508" i="1"/>
  <c r="C352" i="1"/>
  <c r="U352" i="1" s="1"/>
  <c r="T374" i="1"/>
  <c r="T941" i="1"/>
  <c r="T1103" i="1"/>
  <c r="T617" i="1"/>
  <c r="T1265" i="1"/>
  <c r="T1022" i="1"/>
  <c r="T779" i="1"/>
  <c r="T698" i="1"/>
  <c r="T51" i="1"/>
  <c r="T293" i="1"/>
  <c r="T860" i="1"/>
  <c r="T131" i="1"/>
  <c r="T455" i="1"/>
  <c r="T1589" i="1"/>
  <c r="W1588" i="1"/>
  <c r="C1500" i="1"/>
  <c r="U1500" i="1" s="1"/>
  <c r="T1184" i="1"/>
  <c r="C188" i="1"/>
  <c r="U188" i="1" s="1"/>
  <c r="T1346" i="1"/>
  <c r="T536" i="1"/>
  <c r="C680" i="1"/>
  <c r="U680" i="1" s="1"/>
  <c r="T1427" i="1"/>
  <c r="T212" i="1"/>
  <c r="C1582" i="1"/>
  <c r="U1582" i="1" s="1"/>
  <c r="AI7" i="1" l="1"/>
  <c r="AI19" i="1"/>
  <c r="AI8" i="1"/>
  <c r="AI12" i="1"/>
  <c r="AI27" i="1"/>
  <c r="AI14" i="1"/>
  <c r="AI28" i="1"/>
  <c r="AI23" i="1"/>
  <c r="AI15" i="1"/>
  <c r="AI21" i="1"/>
  <c r="AI25" i="1"/>
  <c r="AI16" i="1"/>
  <c r="AI9" i="1"/>
  <c r="AI18" i="1"/>
  <c r="AI20" i="1"/>
  <c r="AI11" i="1"/>
  <c r="AI13" i="1"/>
  <c r="AI10" i="1"/>
  <c r="AJ29" i="1"/>
  <c r="AI24" i="1"/>
  <c r="AI22" i="1"/>
  <c r="AI29" i="1"/>
  <c r="AI17" i="1"/>
  <c r="AI26" i="1"/>
  <c r="T861" i="1"/>
  <c r="T942" i="1"/>
  <c r="T1347" i="1"/>
  <c r="T52" i="1"/>
  <c r="T780" i="1"/>
  <c r="T1104" i="1"/>
  <c r="T1590" i="1"/>
  <c r="T456" i="1"/>
  <c r="T294" i="1"/>
  <c r="T1023" i="1"/>
  <c r="T618" i="1"/>
  <c r="T1185" i="1"/>
  <c r="T1509" i="1"/>
  <c r="T213" i="1"/>
  <c r="T132" i="1"/>
  <c r="T1266" i="1"/>
  <c r="T375" i="1"/>
  <c r="T537" i="1"/>
  <c r="T1428" i="1"/>
  <c r="T699" i="1"/>
  <c r="T538" i="1" l="1"/>
  <c r="T1267" i="1"/>
  <c r="T214" i="1"/>
  <c r="T53" i="1"/>
  <c r="T81" i="1"/>
  <c r="T1591" i="1"/>
  <c r="T619" i="1"/>
  <c r="T1429" i="1"/>
  <c r="T376" i="1"/>
  <c r="T133" i="1"/>
  <c r="T1510" i="1"/>
  <c r="T1186" i="1"/>
  <c r="T1024" i="1"/>
  <c r="T1105" i="1"/>
  <c r="T1348" i="1"/>
  <c r="T862" i="1"/>
  <c r="T295" i="1"/>
  <c r="T943" i="1"/>
  <c r="T700" i="1"/>
  <c r="T457" i="1"/>
  <c r="T781" i="1"/>
  <c r="T944" i="1" l="1"/>
  <c r="T1106" i="1"/>
  <c r="T1511" i="1"/>
  <c r="T782" i="1"/>
  <c r="T1349" i="1"/>
  <c r="T1268" i="1"/>
  <c r="T134" i="1"/>
  <c r="T82" i="1"/>
  <c r="W81" i="1"/>
  <c r="T54" i="1"/>
  <c r="T539" i="1"/>
  <c r="T701" i="1"/>
  <c r="T1025" i="1"/>
  <c r="T377" i="1"/>
  <c r="T1187" i="1"/>
  <c r="T620" i="1"/>
  <c r="T296" i="1"/>
  <c r="T1592" i="1"/>
  <c r="T215" i="1"/>
  <c r="T458" i="1"/>
  <c r="T863" i="1"/>
  <c r="T1430" i="1"/>
  <c r="T702" i="1" l="1"/>
  <c r="T1107" i="1"/>
  <c r="T216" i="1"/>
  <c r="T297" i="1"/>
  <c r="T1188" i="1"/>
  <c r="T378" i="1"/>
  <c r="T783" i="1"/>
  <c r="T83" i="1"/>
  <c r="T864" i="1"/>
  <c r="T1593" i="1"/>
  <c r="T1026" i="1"/>
  <c r="T540" i="1"/>
  <c r="T459" i="1"/>
  <c r="T621" i="1"/>
  <c r="T1269" i="1"/>
  <c r="T945" i="1"/>
  <c r="T55" i="1"/>
  <c r="T1431" i="1"/>
  <c r="T163" i="1"/>
  <c r="T135" i="1"/>
  <c r="T1350" i="1"/>
  <c r="T1512" i="1"/>
  <c r="W195" i="1" l="1"/>
  <c r="U32" i="1"/>
  <c r="W31" i="1"/>
  <c r="W113" i="1"/>
  <c r="W1179" i="1"/>
  <c r="W769" i="1"/>
  <c r="W441" i="1"/>
  <c r="W851" i="1"/>
  <c r="W277" i="1"/>
  <c r="W359" i="1"/>
  <c r="W1343" i="1"/>
  <c r="W1589" i="1"/>
  <c r="W1425" i="1"/>
  <c r="W687" i="1"/>
  <c r="W1097" i="1"/>
  <c r="W523" i="1"/>
  <c r="W1261" i="1"/>
  <c r="W605" i="1"/>
  <c r="W933" i="1"/>
  <c r="W1507" i="1"/>
  <c r="W1015" i="1"/>
  <c r="T56" i="1"/>
  <c r="T1270" i="1"/>
  <c r="T84" i="1"/>
  <c r="T1189" i="1"/>
  <c r="T136" i="1"/>
  <c r="T946" i="1"/>
  <c r="T460" i="1"/>
  <c r="T1594" i="1"/>
  <c r="T784" i="1"/>
  <c r="T1513" i="1"/>
  <c r="T164" i="1"/>
  <c r="W163" i="1"/>
  <c r="T1432" i="1"/>
  <c r="T298" i="1"/>
  <c r="T1351" i="1"/>
  <c r="T541" i="1"/>
  <c r="T865" i="1"/>
  <c r="T1027" i="1"/>
  <c r="T245" i="1"/>
  <c r="T217" i="1"/>
  <c r="T703" i="1"/>
  <c r="T622" i="1"/>
  <c r="T379" i="1"/>
  <c r="T1108" i="1"/>
  <c r="T165" i="1" l="1"/>
  <c r="T137" i="1"/>
  <c r="T1109" i="1"/>
  <c r="T704" i="1"/>
  <c r="T542" i="1"/>
  <c r="T85" i="1"/>
  <c r="T1514" i="1"/>
  <c r="T1595" i="1"/>
  <c r="T380" i="1"/>
  <c r="T623" i="1"/>
  <c r="T1352" i="1"/>
  <c r="T1271" i="1"/>
  <c r="T461" i="1"/>
  <c r="T218" i="1"/>
  <c r="T1028" i="1"/>
  <c r="T327" i="1"/>
  <c r="T299" i="1"/>
  <c r="T57" i="1"/>
  <c r="T246" i="1"/>
  <c r="W245" i="1"/>
  <c r="T1433" i="1"/>
  <c r="T947" i="1"/>
  <c r="T866" i="1"/>
  <c r="T785" i="1"/>
  <c r="T1190" i="1"/>
  <c r="W1427" i="1" l="1"/>
  <c r="W689" i="1"/>
  <c r="W525" i="1"/>
  <c r="W115" i="1"/>
  <c r="W1263" i="1"/>
  <c r="W607" i="1"/>
  <c r="W197" i="1"/>
  <c r="W443" i="1"/>
  <c r="W279" i="1"/>
  <c r="W1509" i="1"/>
  <c r="W1591" i="1"/>
  <c r="W1099" i="1"/>
  <c r="W1017" i="1"/>
  <c r="W361" i="1"/>
  <c r="W1181" i="1"/>
  <c r="W33" i="1"/>
  <c r="W853" i="1"/>
  <c r="W1345" i="1"/>
  <c r="W935" i="1"/>
  <c r="W771" i="1"/>
  <c r="T1272" i="1"/>
  <c r="T624" i="1"/>
  <c r="T86" i="1"/>
  <c r="T705" i="1"/>
  <c r="T58" i="1"/>
  <c r="T300" i="1"/>
  <c r="T786" i="1"/>
  <c r="T328" i="1"/>
  <c r="W327" i="1"/>
  <c r="T409" i="1"/>
  <c r="T381" i="1"/>
  <c r="T1110" i="1"/>
  <c r="T948" i="1"/>
  <c r="T247" i="1"/>
  <c r="T1029" i="1"/>
  <c r="T543" i="1"/>
  <c r="T867" i="1"/>
  <c r="T462" i="1"/>
  <c r="T1596" i="1"/>
  <c r="T138" i="1"/>
  <c r="T1191" i="1"/>
  <c r="T1434" i="1"/>
  <c r="T1515" i="1"/>
  <c r="T219" i="1"/>
  <c r="T1353" i="1"/>
  <c r="T166" i="1"/>
  <c r="W691" i="1" l="1"/>
  <c r="W855" i="1"/>
  <c r="W1265" i="1"/>
  <c r="W609" i="1"/>
  <c r="W35" i="1"/>
  <c r="W1183" i="1"/>
  <c r="W117" i="1"/>
  <c r="W363" i="1"/>
  <c r="W527" i="1"/>
  <c r="W199" i="1"/>
  <c r="W1347" i="1"/>
  <c r="W281" i="1"/>
  <c r="W1429" i="1"/>
  <c r="W1101" i="1"/>
  <c r="W1593" i="1"/>
  <c r="W1019" i="1"/>
  <c r="W1511" i="1"/>
  <c r="W445" i="1"/>
  <c r="W937" i="1"/>
  <c r="W773" i="1"/>
  <c r="T220" i="1"/>
  <c r="T1597" i="1"/>
  <c r="T301" i="1"/>
  <c r="T625" i="1"/>
  <c r="T868" i="1"/>
  <c r="T329" i="1"/>
  <c r="T167" i="1"/>
  <c r="T1030" i="1"/>
  <c r="T382" i="1"/>
  <c r="T59" i="1"/>
  <c r="T1435" i="1"/>
  <c r="T410" i="1"/>
  <c r="W409" i="1"/>
  <c r="T248" i="1"/>
  <c r="T1516" i="1"/>
  <c r="T1192" i="1"/>
  <c r="T491" i="1"/>
  <c r="T463" i="1"/>
  <c r="T949" i="1"/>
  <c r="T787" i="1"/>
  <c r="T706" i="1"/>
  <c r="T1354" i="1"/>
  <c r="T544" i="1"/>
  <c r="T139" i="1"/>
  <c r="T1111" i="1"/>
  <c r="T87" i="1"/>
  <c r="T1273" i="1"/>
  <c r="W447" i="1" l="1"/>
  <c r="W37" i="1"/>
  <c r="W1513" i="1"/>
  <c r="W1431" i="1"/>
  <c r="W1595" i="1"/>
  <c r="W775" i="1"/>
  <c r="W857" i="1"/>
  <c r="W201" i="1"/>
  <c r="W611" i="1"/>
  <c r="W283" i="1"/>
  <c r="W1185" i="1"/>
  <c r="W365" i="1"/>
  <c r="W693" i="1"/>
  <c r="W529" i="1"/>
  <c r="W1349" i="1"/>
  <c r="W1267" i="1"/>
  <c r="W939" i="1"/>
  <c r="W119" i="1"/>
  <c r="W1021" i="1"/>
  <c r="W1103" i="1"/>
  <c r="T1274" i="1"/>
  <c r="T140" i="1"/>
  <c r="T249" i="1"/>
  <c r="T1436" i="1"/>
  <c r="T464" i="1"/>
  <c r="T88" i="1"/>
  <c r="T492" i="1"/>
  <c r="W491" i="1"/>
  <c r="T168" i="1"/>
  <c r="T707" i="1"/>
  <c r="T1193" i="1"/>
  <c r="T383" i="1"/>
  <c r="W1597" i="1"/>
  <c r="T1598" i="1"/>
  <c r="T1112" i="1"/>
  <c r="T411" i="1"/>
  <c r="T788" i="1"/>
  <c r="T1517" i="1"/>
  <c r="T330" i="1"/>
  <c r="T626" i="1"/>
  <c r="T545" i="1"/>
  <c r="T573" i="1"/>
  <c r="T60" i="1"/>
  <c r="T1031" i="1"/>
  <c r="T869" i="1"/>
  <c r="T1355" i="1"/>
  <c r="T950" i="1"/>
  <c r="T302" i="1"/>
  <c r="T221" i="1"/>
  <c r="W39" i="1" l="1"/>
  <c r="W695" i="1"/>
  <c r="W203" i="1"/>
  <c r="W1433" i="1"/>
  <c r="W777" i="1"/>
  <c r="W121" i="1"/>
  <c r="W1515" i="1"/>
  <c r="W531" i="1"/>
  <c r="W285" i="1"/>
  <c r="W1269" i="1"/>
  <c r="W449" i="1"/>
  <c r="W1023" i="1"/>
  <c r="W613" i="1"/>
  <c r="W1187" i="1"/>
  <c r="W1105" i="1"/>
  <c r="W367" i="1"/>
  <c r="W941" i="1"/>
  <c r="W859" i="1"/>
  <c r="W1351" i="1"/>
  <c r="T951" i="1"/>
  <c r="T61" i="1"/>
  <c r="T655" i="1"/>
  <c r="T627" i="1"/>
  <c r="T303" i="1"/>
  <c r="T384" i="1"/>
  <c r="T708" i="1"/>
  <c r="T331" i="1"/>
  <c r="T1356" i="1"/>
  <c r="T574" i="1"/>
  <c r="W573" i="1"/>
  <c r="T1518" i="1"/>
  <c r="T493" i="1"/>
  <c r="T89" i="1"/>
  <c r="T1437" i="1"/>
  <c r="T546" i="1"/>
  <c r="T1113" i="1"/>
  <c r="T465" i="1"/>
  <c r="T870" i="1"/>
  <c r="T789" i="1"/>
  <c r="T412" i="1"/>
  <c r="T169" i="1"/>
  <c r="T250" i="1"/>
  <c r="T141" i="1"/>
  <c r="T1599" i="1"/>
  <c r="T222" i="1"/>
  <c r="T1032" i="1"/>
  <c r="T1194" i="1"/>
  <c r="T1275" i="1"/>
  <c r="W205" i="1" l="1"/>
  <c r="W41" i="1"/>
  <c r="W369" i="1"/>
  <c r="W779" i="1"/>
  <c r="W533" i="1"/>
  <c r="W1517" i="1"/>
  <c r="W943" i="1"/>
  <c r="W861" i="1"/>
  <c r="W1435" i="1"/>
  <c r="W615" i="1"/>
  <c r="W451" i="1"/>
  <c r="W1025" i="1"/>
  <c r="W1271" i="1"/>
  <c r="W1107" i="1"/>
  <c r="W1189" i="1"/>
  <c r="W123" i="1"/>
  <c r="W697" i="1"/>
  <c r="W287" i="1"/>
  <c r="W1353" i="1"/>
  <c r="T1033" i="1"/>
  <c r="T413" i="1"/>
  <c r="T223" i="1"/>
  <c r="T466" i="1"/>
  <c r="T1114" i="1"/>
  <c r="T90" i="1"/>
  <c r="T575" i="1"/>
  <c r="T332" i="1"/>
  <c r="T304" i="1"/>
  <c r="T1600" i="1"/>
  <c r="W1599" i="1"/>
  <c r="T142" i="1"/>
  <c r="T790" i="1"/>
  <c r="T1357" i="1"/>
  <c r="T628" i="1"/>
  <c r="T1195" i="1"/>
  <c r="T547" i="1"/>
  <c r="T494" i="1"/>
  <c r="T656" i="1"/>
  <c r="W655" i="1"/>
  <c r="T251" i="1"/>
  <c r="T709" i="1"/>
  <c r="T737" i="1"/>
  <c r="T1519" i="1"/>
  <c r="T62" i="1"/>
  <c r="T170" i="1"/>
  <c r="T871" i="1"/>
  <c r="T1276" i="1"/>
  <c r="W1437" i="1"/>
  <c r="T1438" i="1"/>
  <c r="T385" i="1"/>
  <c r="T952" i="1"/>
  <c r="W453" i="1" l="1"/>
  <c r="W289" i="1"/>
  <c r="W1191" i="1"/>
  <c r="W535" i="1"/>
  <c r="W371" i="1"/>
  <c r="W1355" i="1"/>
  <c r="W699" i="1"/>
  <c r="W1109" i="1"/>
  <c r="W1273" i="1"/>
  <c r="W207" i="1"/>
  <c r="W1027" i="1"/>
  <c r="W125" i="1"/>
  <c r="W863" i="1"/>
  <c r="W617" i="1"/>
  <c r="W781" i="1"/>
  <c r="W43" i="1"/>
  <c r="W945" i="1"/>
  <c r="T872" i="1"/>
  <c r="T710" i="1"/>
  <c r="T657" i="1"/>
  <c r="T819" i="1"/>
  <c r="T791" i="1"/>
  <c r="T1520" i="1"/>
  <c r="W1519" i="1"/>
  <c r="T305" i="1"/>
  <c r="T1115" i="1"/>
  <c r="T171" i="1"/>
  <c r="T143" i="1"/>
  <c r="T467" i="1"/>
  <c r="T386" i="1"/>
  <c r="T1196" i="1"/>
  <c r="T333" i="1"/>
  <c r="T414" i="1"/>
  <c r="T1439" i="1"/>
  <c r="T252" i="1"/>
  <c r="T495" i="1"/>
  <c r="T629" i="1"/>
  <c r="T1277" i="1"/>
  <c r="T63" i="1"/>
  <c r="W1357" i="1"/>
  <c r="T1358" i="1"/>
  <c r="T1601" i="1"/>
  <c r="T576" i="1"/>
  <c r="T224" i="1"/>
  <c r="T1034" i="1"/>
  <c r="T548" i="1"/>
  <c r="T953" i="1"/>
  <c r="T738" i="1"/>
  <c r="W737" i="1"/>
  <c r="T91" i="1"/>
  <c r="W1275" i="1" l="1"/>
  <c r="W947" i="1"/>
  <c r="W127" i="1"/>
  <c r="W865" i="1"/>
  <c r="W1193" i="1"/>
  <c r="W45" i="1"/>
  <c r="W701" i="1"/>
  <c r="W209" i="1"/>
  <c r="W537" i="1"/>
  <c r="W455" i="1"/>
  <c r="W1111" i="1"/>
  <c r="W619" i="1"/>
  <c r="W291" i="1"/>
  <c r="W373" i="1"/>
  <c r="W1029" i="1"/>
  <c r="W783" i="1"/>
  <c r="T577" i="1"/>
  <c r="T1197" i="1"/>
  <c r="T658" i="1"/>
  <c r="T630" i="1"/>
  <c r="T1440" i="1"/>
  <c r="W1439" i="1"/>
  <c r="T387" i="1"/>
  <c r="T1116" i="1"/>
  <c r="T1602" i="1"/>
  <c r="W1601" i="1"/>
  <c r="T711" i="1"/>
  <c r="T1035" i="1"/>
  <c r="T1359" i="1"/>
  <c r="T64" i="1"/>
  <c r="T496" i="1"/>
  <c r="T415" i="1"/>
  <c r="T468" i="1"/>
  <c r="T306" i="1"/>
  <c r="T901" i="1"/>
  <c r="T873" i="1"/>
  <c r="T954" i="1"/>
  <c r="T253" i="1"/>
  <c r="T334" i="1"/>
  <c r="T144" i="1"/>
  <c r="T1521" i="1"/>
  <c r="T792" i="1"/>
  <c r="T549" i="1"/>
  <c r="T225" i="1"/>
  <c r="T820" i="1"/>
  <c r="W819" i="1"/>
  <c r="T92" i="1"/>
  <c r="T739" i="1"/>
  <c r="T1278" i="1"/>
  <c r="W1277" i="1"/>
  <c r="T172" i="1"/>
  <c r="W1195" i="1" l="1"/>
  <c r="W457" i="1"/>
  <c r="W1031" i="1"/>
  <c r="W293" i="1"/>
  <c r="W1113" i="1"/>
  <c r="W539" i="1"/>
  <c r="W211" i="1"/>
  <c r="W375" i="1"/>
  <c r="W129" i="1"/>
  <c r="W867" i="1"/>
  <c r="W785" i="1"/>
  <c r="W949" i="1"/>
  <c r="W703" i="1"/>
  <c r="W621" i="1"/>
  <c r="W47" i="1"/>
  <c r="T1360" i="1"/>
  <c r="W1359" i="1"/>
  <c r="T388" i="1"/>
  <c r="T1198" i="1"/>
  <c r="T1279" i="1"/>
  <c r="T740" i="1"/>
  <c r="W1521" i="1"/>
  <c r="T1522" i="1"/>
  <c r="T416" i="1"/>
  <c r="T1036" i="1"/>
  <c r="T1603" i="1"/>
  <c r="T1441" i="1"/>
  <c r="T659" i="1"/>
  <c r="T107" i="1"/>
  <c r="T93" i="1"/>
  <c r="T226" i="1"/>
  <c r="T145" i="1"/>
  <c r="T983" i="1"/>
  <c r="T955" i="1"/>
  <c r="T631" i="1"/>
  <c r="T307" i="1"/>
  <c r="T497" i="1"/>
  <c r="T578" i="1"/>
  <c r="T550" i="1"/>
  <c r="T335" i="1"/>
  <c r="T874" i="1"/>
  <c r="T793" i="1"/>
  <c r="T902" i="1"/>
  <c r="W901" i="1"/>
  <c r="T469" i="1"/>
  <c r="T65" i="1"/>
  <c r="T712" i="1"/>
  <c r="T1117" i="1"/>
  <c r="T173" i="1"/>
  <c r="T821" i="1"/>
  <c r="T254" i="1"/>
  <c r="W1197" i="1" l="1"/>
  <c r="W49" i="1"/>
  <c r="W623" i="1"/>
  <c r="W541" i="1"/>
  <c r="W131" i="1"/>
  <c r="W377" i="1"/>
  <c r="W869" i="1"/>
  <c r="W787" i="1"/>
  <c r="W459" i="1"/>
  <c r="W705" i="1"/>
  <c r="W295" i="1"/>
  <c r="W1033" i="1"/>
  <c r="W213" i="1"/>
  <c r="W951" i="1"/>
  <c r="W1115" i="1"/>
  <c r="T146" i="1"/>
  <c r="T1037" i="1"/>
  <c r="T1065" i="1"/>
  <c r="T174" i="1"/>
  <c r="T470" i="1"/>
  <c r="T875" i="1"/>
  <c r="T579" i="1"/>
  <c r="T1280" i="1"/>
  <c r="W1279" i="1"/>
  <c r="T1361" i="1"/>
  <c r="T227" i="1"/>
  <c r="W1117" i="1"/>
  <c r="T1118" i="1"/>
  <c r="T336" i="1"/>
  <c r="T498" i="1"/>
  <c r="T660" i="1"/>
  <c r="T417" i="1"/>
  <c r="T1199" i="1"/>
  <c r="T255" i="1"/>
  <c r="T903" i="1"/>
  <c r="T551" i="1"/>
  <c r="T94" i="1"/>
  <c r="T1523" i="1"/>
  <c r="T713" i="1"/>
  <c r="T308" i="1"/>
  <c r="T632" i="1"/>
  <c r="T956" i="1"/>
  <c r="T108" i="1"/>
  <c r="W108" i="1" s="1"/>
  <c r="T1442" i="1"/>
  <c r="W1441" i="1"/>
  <c r="T389" i="1"/>
  <c r="T822" i="1"/>
  <c r="T794" i="1"/>
  <c r="T984" i="1"/>
  <c r="W983" i="1"/>
  <c r="T66" i="1"/>
  <c r="W1603" i="1"/>
  <c r="T1604" i="1"/>
  <c r="T741" i="1"/>
  <c r="W215" i="1" l="1"/>
  <c r="W297" i="1"/>
  <c r="W461" i="1"/>
  <c r="W1035" i="1"/>
  <c r="W379" i="1"/>
  <c r="W707" i="1"/>
  <c r="W625" i="1"/>
  <c r="W789" i="1"/>
  <c r="W953" i="1"/>
  <c r="W51" i="1"/>
  <c r="W133" i="1"/>
  <c r="W543" i="1"/>
  <c r="W871" i="1"/>
  <c r="T742" i="1"/>
  <c r="T985" i="1"/>
  <c r="T309" i="1"/>
  <c r="T1066" i="1"/>
  <c r="W1065" i="1"/>
  <c r="T1605" i="1"/>
  <c r="T795" i="1"/>
  <c r="T1443" i="1"/>
  <c r="T904" i="1"/>
  <c r="T661" i="1"/>
  <c r="T337" i="1"/>
  <c r="T1038" i="1"/>
  <c r="W1037" i="1"/>
  <c r="T228" i="1"/>
  <c r="T471" i="1"/>
  <c r="T823" i="1"/>
  <c r="W1523" i="1"/>
  <c r="T1524" i="1"/>
  <c r="T256" i="1"/>
  <c r="T1147" i="1"/>
  <c r="T1119" i="1"/>
  <c r="T147" i="1"/>
  <c r="T957" i="1"/>
  <c r="T1362" i="1"/>
  <c r="W1361" i="1"/>
  <c r="T580" i="1"/>
  <c r="T189" i="1"/>
  <c r="T175" i="1"/>
  <c r="T390" i="1"/>
  <c r="T714" i="1"/>
  <c r="T95" i="1"/>
  <c r="W1199" i="1"/>
  <c r="T1200" i="1"/>
  <c r="T633" i="1"/>
  <c r="T1281" i="1"/>
  <c r="T876" i="1"/>
  <c r="T67" i="1"/>
  <c r="T552" i="1"/>
  <c r="T418" i="1"/>
  <c r="T499" i="1"/>
  <c r="W627" i="1" l="1"/>
  <c r="W217" i="1"/>
  <c r="W791" i="1"/>
  <c r="W955" i="1"/>
  <c r="W381" i="1"/>
  <c r="W873" i="1"/>
  <c r="W135" i="1"/>
  <c r="W463" i="1"/>
  <c r="W545" i="1"/>
  <c r="W299" i="1"/>
  <c r="W709" i="1"/>
  <c r="W53" i="1"/>
  <c r="T500" i="1"/>
  <c r="T634" i="1"/>
  <c r="T715" i="1"/>
  <c r="T190" i="1"/>
  <c r="W190" i="1" s="1"/>
  <c r="W957" i="1"/>
  <c r="T958" i="1"/>
  <c r="W1119" i="1"/>
  <c r="T1120" i="1"/>
  <c r="T877" i="1"/>
  <c r="T391" i="1"/>
  <c r="T1148" i="1"/>
  <c r="W1147" i="1"/>
  <c r="T662" i="1"/>
  <c r="T419" i="1"/>
  <c r="T581" i="1"/>
  <c r="T553" i="1"/>
  <c r="T1201" i="1"/>
  <c r="T1229" i="1"/>
  <c r="T257" i="1"/>
  <c r="T271" i="1"/>
  <c r="T472" i="1"/>
  <c r="T905" i="1"/>
  <c r="T310" i="1"/>
  <c r="T1282" i="1"/>
  <c r="W1281" i="1"/>
  <c r="T1363" i="1"/>
  <c r="T1525" i="1"/>
  <c r="T1039" i="1"/>
  <c r="W1443" i="1"/>
  <c r="T1444" i="1"/>
  <c r="W1605" i="1"/>
  <c r="T1606" i="1"/>
  <c r="T986" i="1"/>
  <c r="T68" i="1"/>
  <c r="T96" i="1"/>
  <c r="T148" i="1"/>
  <c r="T176" i="1"/>
  <c r="T824" i="1"/>
  <c r="T229" i="1"/>
  <c r="T338" i="1"/>
  <c r="T796" i="1"/>
  <c r="T1067" i="1"/>
  <c r="T743" i="1"/>
  <c r="W55" i="1" l="1"/>
  <c r="W711" i="1"/>
  <c r="W219" i="1"/>
  <c r="W383" i="1"/>
  <c r="W875" i="1"/>
  <c r="W629" i="1"/>
  <c r="W137" i="1"/>
  <c r="W465" i="1"/>
  <c r="W301" i="1"/>
  <c r="W547" i="1"/>
  <c r="W793" i="1"/>
  <c r="T1040" i="1"/>
  <c r="W1039" i="1"/>
  <c r="T1283" i="1"/>
  <c r="T1311" i="1"/>
  <c r="T663" i="1"/>
  <c r="T716" i="1"/>
  <c r="T353" i="1"/>
  <c r="T339" i="1"/>
  <c r="T272" i="1"/>
  <c r="W272" i="1" s="1"/>
  <c r="T1121" i="1"/>
  <c r="T635" i="1"/>
  <c r="T149" i="1"/>
  <c r="T987" i="1"/>
  <c r="T311" i="1"/>
  <c r="T258" i="1"/>
  <c r="T582" i="1"/>
  <c r="T1149" i="1"/>
  <c r="W877" i="1"/>
  <c r="T878" i="1"/>
  <c r="T744" i="1"/>
  <c r="T230" i="1"/>
  <c r="T1607" i="1"/>
  <c r="T554" i="1"/>
  <c r="T959" i="1"/>
  <c r="T97" i="1"/>
  <c r="T1526" i="1"/>
  <c r="W1525" i="1"/>
  <c r="T420" i="1"/>
  <c r="T392" i="1"/>
  <c r="T1068" i="1"/>
  <c r="T825" i="1"/>
  <c r="T1445" i="1"/>
  <c r="T906" i="1"/>
  <c r="W1363" i="1"/>
  <c r="T1364" i="1"/>
  <c r="T473" i="1"/>
  <c r="T1230" i="1"/>
  <c r="W1229" i="1"/>
  <c r="T797" i="1"/>
  <c r="T177" i="1"/>
  <c r="T69" i="1"/>
  <c r="T1202" i="1"/>
  <c r="W1201" i="1"/>
  <c r="T501" i="1"/>
  <c r="W549" i="1" l="1"/>
  <c r="W221" i="1"/>
  <c r="W385" i="1"/>
  <c r="S32" i="1"/>
  <c r="AF10" i="1"/>
  <c r="S196" i="1"/>
  <c r="S114" i="1"/>
  <c r="S278" i="1"/>
  <c r="S360" i="1"/>
  <c r="AF11" i="1"/>
  <c r="AF12" i="1"/>
  <c r="S442" i="1"/>
  <c r="S524" i="1"/>
  <c r="AF13" i="1"/>
  <c r="S606" i="1"/>
  <c r="AF14" i="1"/>
  <c r="AJ13" i="1" s="1"/>
  <c r="S688" i="1"/>
  <c r="AF15" i="1"/>
  <c r="AF16" i="1"/>
  <c r="S770" i="1"/>
  <c r="S852" i="1"/>
  <c r="AF17" i="1"/>
  <c r="AF18" i="1"/>
  <c r="AJ17" i="1" s="1"/>
  <c r="S934" i="1"/>
  <c r="AF19" i="1"/>
  <c r="S1016" i="1"/>
  <c r="AF20" i="1"/>
  <c r="S1098" i="1"/>
  <c r="S1180" i="1"/>
  <c r="AF21" i="1"/>
  <c r="S1262" i="1"/>
  <c r="AF22" i="1"/>
  <c r="AJ21" i="1" s="1"/>
  <c r="AF23" i="1"/>
  <c r="S1344" i="1"/>
  <c r="S1426" i="1"/>
  <c r="AF24" i="1"/>
  <c r="AF25" i="1"/>
  <c r="S1508" i="1"/>
  <c r="S1590" i="1"/>
  <c r="AF26" i="1"/>
  <c r="AJ25" i="1" s="1"/>
  <c r="AF27" i="1"/>
  <c r="AF28" i="1"/>
  <c r="AF29" i="1"/>
  <c r="AJ28" i="1" s="1"/>
  <c r="W713" i="1"/>
  <c r="W57" i="1"/>
  <c r="W139" i="1"/>
  <c r="W303" i="1"/>
  <c r="W631" i="1"/>
  <c r="W467" i="1"/>
  <c r="W795" i="1"/>
  <c r="T664" i="1"/>
  <c r="T70" i="1"/>
  <c r="T907" i="1"/>
  <c r="T1069" i="1"/>
  <c r="T1527" i="1"/>
  <c r="T555" i="1"/>
  <c r="T745" i="1"/>
  <c r="T259" i="1"/>
  <c r="T636" i="1"/>
  <c r="T1231" i="1"/>
  <c r="T879" i="1"/>
  <c r="T178" i="1"/>
  <c r="W1445" i="1"/>
  <c r="T1446" i="1"/>
  <c r="T98" i="1"/>
  <c r="T312" i="1"/>
  <c r="T1122" i="1"/>
  <c r="W1121" i="1"/>
  <c r="T340" i="1"/>
  <c r="T474" i="1"/>
  <c r="T354" i="1"/>
  <c r="W354" i="1" s="1"/>
  <c r="W1311" i="1"/>
  <c r="T1312" i="1"/>
  <c r="T502" i="1"/>
  <c r="T1203" i="1"/>
  <c r="W797" i="1"/>
  <c r="T798" i="1"/>
  <c r="T1393" i="1"/>
  <c r="T1365" i="1"/>
  <c r="T393" i="1"/>
  <c r="T1608" i="1"/>
  <c r="W1607" i="1"/>
  <c r="T1150" i="1"/>
  <c r="T988" i="1"/>
  <c r="T717" i="1"/>
  <c r="W1283" i="1"/>
  <c r="T1284" i="1"/>
  <c r="T231" i="1"/>
  <c r="T826" i="1"/>
  <c r="T435" i="1"/>
  <c r="T421" i="1"/>
  <c r="T960" i="1"/>
  <c r="W959" i="1"/>
  <c r="T583" i="1"/>
  <c r="T150" i="1"/>
  <c r="T1041" i="1"/>
  <c r="AJ27" i="1" l="1"/>
  <c r="AJ26" i="1"/>
  <c r="AJ24" i="1"/>
  <c r="AJ23" i="1"/>
  <c r="AJ22" i="1"/>
  <c r="AJ20" i="1"/>
  <c r="AJ19" i="1"/>
  <c r="AJ18" i="1"/>
  <c r="AJ16" i="1"/>
  <c r="AJ15" i="1"/>
  <c r="AJ14" i="1"/>
  <c r="AJ12" i="1"/>
  <c r="AJ11" i="1"/>
  <c r="AJ7" i="1"/>
  <c r="AJ9" i="1"/>
  <c r="AJ8" i="1"/>
  <c r="AJ10" i="1"/>
  <c r="S1182" i="1"/>
  <c r="W1180" i="1"/>
  <c r="S854" i="1"/>
  <c r="W852" i="1"/>
  <c r="S526" i="1"/>
  <c r="W524" i="1"/>
  <c r="S1100" i="1"/>
  <c r="W1098" i="1"/>
  <c r="S772" i="1"/>
  <c r="W770" i="1"/>
  <c r="S444" i="1"/>
  <c r="W442" i="1"/>
  <c r="S34" i="1"/>
  <c r="W32" i="1"/>
  <c r="W305" i="1"/>
  <c r="W633" i="1"/>
  <c r="S1428" i="1"/>
  <c r="W1426" i="1"/>
  <c r="W387" i="1"/>
  <c r="W469" i="1"/>
  <c r="S1346" i="1"/>
  <c r="W1344" i="1"/>
  <c r="S1018" i="1"/>
  <c r="W1016" i="1"/>
  <c r="W551" i="1"/>
  <c r="W223" i="1"/>
  <c r="S690" i="1"/>
  <c r="W688" i="1"/>
  <c r="S362" i="1"/>
  <c r="W360" i="1"/>
  <c r="W141" i="1"/>
  <c r="S936" i="1"/>
  <c r="W934" i="1"/>
  <c r="S280" i="1"/>
  <c r="W278" i="1"/>
  <c r="S1592" i="1"/>
  <c r="W1590" i="1"/>
  <c r="S1264" i="1"/>
  <c r="W1262" i="1"/>
  <c r="S608" i="1"/>
  <c r="W606" i="1"/>
  <c r="S116" i="1"/>
  <c r="W114" i="1"/>
  <c r="W715" i="1"/>
  <c r="W59" i="1"/>
  <c r="S1510" i="1"/>
  <c r="W1508" i="1"/>
  <c r="S198" i="1"/>
  <c r="W196" i="1"/>
  <c r="T151" i="1"/>
  <c r="T1285" i="1"/>
  <c r="T1447" i="1"/>
  <c r="T1475" i="1"/>
  <c r="T637" i="1"/>
  <c r="T827" i="1"/>
  <c r="T232" i="1"/>
  <c r="T1609" i="1"/>
  <c r="T341" i="1"/>
  <c r="T1528" i="1"/>
  <c r="W1527" i="1"/>
  <c r="T665" i="1"/>
  <c r="T584" i="1"/>
  <c r="W1203" i="1"/>
  <c r="T1204" i="1"/>
  <c r="T718" i="1"/>
  <c r="W717" i="1"/>
  <c r="T394" i="1"/>
  <c r="T1123" i="1"/>
  <c r="T179" i="1"/>
  <c r="T260" i="1"/>
  <c r="T1070" i="1"/>
  <c r="T961" i="1"/>
  <c r="T503" i="1"/>
  <c r="T517" i="1"/>
  <c r="T989" i="1"/>
  <c r="W1365" i="1"/>
  <c r="T1366" i="1"/>
  <c r="T1313" i="1"/>
  <c r="T313" i="1"/>
  <c r="T1232" i="1"/>
  <c r="T746" i="1"/>
  <c r="T908" i="1"/>
  <c r="W1041" i="1"/>
  <c r="T1042" i="1"/>
  <c r="T422" i="1"/>
  <c r="T1394" i="1"/>
  <c r="W1393" i="1"/>
  <c r="T475" i="1"/>
  <c r="T436" i="1"/>
  <c r="W436" i="1" s="1"/>
  <c r="T1151" i="1"/>
  <c r="T799" i="1"/>
  <c r="T99" i="1"/>
  <c r="T880" i="1"/>
  <c r="W879" i="1"/>
  <c r="T556" i="1"/>
  <c r="T71" i="1"/>
  <c r="W635" i="1" l="1"/>
  <c r="W225" i="1"/>
  <c r="W307" i="1"/>
  <c r="S1512" i="1"/>
  <c r="W1510" i="1"/>
  <c r="S610" i="1"/>
  <c r="W608" i="1"/>
  <c r="S938" i="1"/>
  <c r="W936" i="1"/>
  <c r="W143" i="1"/>
  <c r="W61" i="1"/>
  <c r="S1102" i="1"/>
  <c r="W1100" i="1"/>
  <c r="W471" i="1"/>
  <c r="S1266" i="1"/>
  <c r="W1264" i="1"/>
  <c r="W553" i="1"/>
  <c r="S36" i="1"/>
  <c r="W34" i="1"/>
  <c r="S528" i="1"/>
  <c r="W526" i="1"/>
  <c r="S1594" i="1"/>
  <c r="W1592" i="1"/>
  <c r="S364" i="1"/>
  <c r="W362" i="1"/>
  <c r="S1020" i="1"/>
  <c r="W1018" i="1"/>
  <c r="S1430" i="1"/>
  <c r="W1428" i="1"/>
  <c r="W389" i="1"/>
  <c r="S446" i="1"/>
  <c r="W444" i="1"/>
  <c r="S856" i="1"/>
  <c r="W854" i="1"/>
  <c r="S200" i="1"/>
  <c r="W198" i="1"/>
  <c r="S118" i="1"/>
  <c r="W116" i="1"/>
  <c r="S282" i="1"/>
  <c r="W280" i="1"/>
  <c r="S692" i="1"/>
  <c r="W690" i="1"/>
  <c r="S1348" i="1"/>
  <c r="W1346" i="1"/>
  <c r="S774" i="1"/>
  <c r="W772" i="1"/>
  <c r="S1184" i="1"/>
  <c r="W1182" i="1"/>
  <c r="T747" i="1"/>
  <c r="T518" i="1"/>
  <c r="W518" i="1" s="1"/>
  <c r="T1124" i="1"/>
  <c r="W1123" i="1"/>
  <c r="T666" i="1"/>
  <c r="T1610" i="1"/>
  <c r="W1609" i="1"/>
  <c r="T557" i="1"/>
  <c r="T1152" i="1"/>
  <c r="T476" i="1"/>
  <c r="T423" i="1"/>
  <c r="T504" i="1"/>
  <c r="T1071" i="1"/>
  <c r="T1043" i="1"/>
  <c r="T1233" i="1"/>
  <c r="T990" i="1"/>
  <c r="T395" i="1"/>
  <c r="T1557" i="1"/>
  <c r="T1529" i="1"/>
  <c r="T233" i="1"/>
  <c r="T1476" i="1"/>
  <c r="W1475" i="1"/>
  <c r="T881" i="1"/>
  <c r="T1395" i="1"/>
  <c r="T261" i="1"/>
  <c r="T1448" i="1"/>
  <c r="W1447" i="1"/>
  <c r="T314" i="1"/>
  <c r="T719" i="1"/>
  <c r="T342" i="1"/>
  <c r="T828" i="1"/>
  <c r="T100" i="1"/>
  <c r="T1286" i="1"/>
  <c r="W1285" i="1"/>
  <c r="T909" i="1"/>
  <c r="T1314" i="1"/>
  <c r="T180" i="1"/>
  <c r="T599" i="1"/>
  <c r="T585" i="1"/>
  <c r="W637" i="1"/>
  <c r="T638" i="1"/>
  <c r="T72" i="1"/>
  <c r="W799" i="1"/>
  <c r="T800" i="1"/>
  <c r="T1367" i="1"/>
  <c r="T962" i="1"/>
  <c r="W961" i="1"/>
  <c r="T1205" i="1"/>
  <c r="T152" i="1"/>
  <c r="S1186" i="1" l="1"/>
  <c r="W1184" i="1"/>
  <c r="S284" i="1"/>
  <c r="W282" i="1"/>
  <c r="W227" i="1"/>
  <c r="S448" i="1"/>
  <c r="W446" i="1"/>
  <c r="S366" i="1"/>
  <c r="W364" i="1"/>
  <c r="S1514" i="1"/>
  <c r="W1512" i="1"/>
  <c r="W63" i="1"/>
  <c r="S776" i="1"/>
  <c r="W774" i="1"/>
  <c r="S120" i="1"/>
  <c r="W118" i="1"/>
  <c r="S1596" i="1"/>
  <c r="W1594" i="1"/>
  <c r="S1268" i="1"/>
  <c r="W1266" i="1"/>
  <c r="W145" i="1"/>
  <c r="W309" i="1"/>
  <c r="S1350" i="1"/>
  <c r="W1348" i="1"/>
  <c r="S202" i="1"/>
  <c r="W200" i="1"/>
  <c r="W555" i="1"/>
  <c r="S1432" i="1"/>
  <c r="W1430" i="1"/>
  <c r="S530" i="1"/>
  <c r="W528" i="1"/>
  <c r="S940" i="1"/>
  <c r="W938" i="1"/>
  <c r="S694" i="1"/>
  <c r="W692" i="1"/>
  <c r="W391" i="1"/>
  <c r="W473" i="1"/>
  <c r="S858" i="1"/>
  <c r="W856" i="1"/>
  <c r="S1022" i="1"/>
  <c r="W1020" i="1"/>
  <c r="S38" i="1"/>
  <c r="W36" i="1"/>
  <c r="S1104" i="1"/>
  <c r="W1102" i="1"/>
  <c r="S612" i="1"/>
  <c r="W610" i="1"/>
  <c r="T153" i="1"/>
  <c r="T1368" i="1"/>
  <c r="W1367" i="1"/>
  <c r="T586" i="1"/>
  <c r="T396" i="1"/>
  <c r="T801" i="1"/>
  <c r="T600" i="1"/>
  <c r="W600" i="1" s="1"/>
  <c r="T343" i="1"/>
  <c r="T262" i="1"/>
  <c r="T1477" i="1"/>
  <c r="T477" i="1"/>
  <c r="T667" i="1"/>
  <c r="T681" i="1"/>
  <c r="T181" i="1"/>
  <c r="T720" i="1"/>
  <c r="W719" i="1"/>
  <c r="T234" i="1"/>
  <c r="T991" i="1"/>
  <c r="T1072" i="1"/>
  <c r="T1153" i="1"/>
  <c r="T1125" i="1"/>
  <c r="T1206" i="1"/>
  <c r="W1205" i="1"/>
  <c r="T73" i="1"/>
  <c r="T639" i="1"/>
  <c r="T1315" i="1"/>
  <c r="T1287" i="1"/>
  <c r="T101" i="1"/>
  <c r="T1449" i="1"/>
  <c r="T1396" i="1"/>
  <c r="W1529" i="1"/>
  <c r="T1530" i="1"/>
  <c r="T1234" i="1"/>
  <c r="T505" i="1"/>
  <c r="W557" i="1"/>
  <c r="T558" i="1"/>
  <c r="T963" i="1"/>
  <c r="W1557" i="1"/>
  <c r="T1558" i="1"/>
  <c r="T910" i="1"/>
  <c r="T829" i="1"/>
  <c r="T315" i="1"/>
  <c r="T882" i="1"/>
  <c r="W881" i="1"/>
  <c r="W1043" i="1"/>
  <c r="T1044" i="1"/>
  <c r="T424" i="1"/>
  <c r="T1639" i="1"/>
  <c r="T1611" i="1"/>
  <c r="T748" i="1"/>
  <c r="S1024" i="1" l="1"/>
  <c r="W1022" i="1"/>
  <c r="S696" i="1"/>
  <c r="W694" i="1"/>
  <c r="W65" i="1"/>
  <c r="W229" i="1"/>
  <c r="S778" i="1"/>
  <c r="W776" i="1"/>
  <c r="S450" i="1"/>
  <c r="W448" i="1"/>
  <c r="W393" i="1"/>
  <c r="S614" i="1"/>
  <c r="W612" i="1"/>
  <c r="S860" i="1"/>
  <c r="W858" i="1"/>
  <c r="W311" i="1"/>
  <c r="S942" i="1"/>
  <c r="W940" i="1"/>
  <c r="S204" i="1"/>
  <c r="W202" i="1"/>
  <c r="S1270" i="1"/>
  <c r="W1268" i="1"/>
  <c r="W475" i="1"/>
  <c r="S1106" i="1"/>
  <c r="W1104" i="1"/>
  <c r="S532" i="1"/>
  <c r="W530" i="1"/>
  <c r="S1352" i="1"/>
  <c r="W1350" i="1"/>
  <c r="S1598" i="1"/>
  <c r="W1596" i="1"/>
  <c r="S1516" i="1"/>
  <c r="W1514" i="1"/>
  <c r="S286" i="1"/>
  <c r="W284" i="1"/>
  <c r="W147" i="1"/>
  <c r="S40" i="1"/>
  <c r="W38" i="1"/>
  <c r="S1434" i="1"/>
  <c r="W1432" i="1"/>
  <c r="S122" i="1"/>
  <c r="W120" i="1"/>
  <c r="S368" i="1"/>
  <c r="W366" i="1"/>
  <c r="S1188" i="1"/>
  <c r="W1186" i="1"/>
  <c r="T749" i="1"/>
  <c r="T763" i="1"/>
  <c r="T1559" i="1"/>
  <c r="T559" i="1"/>
  <c r="T263" i="1"/>
  <c r="T802" i="1"/>
  <c r="W801" i="1"/>
  <c r="T883" i="1"/>
  <c r="T1397" i="1"/>
  <c r="T1316" i="1"/>
  <c r="T1207" i="1"/>
  <c r="T992" i="1"/>
  <c r="T182" i="1"/>
  <c r="T682" i="1"/>
  <c r="W682" i="1" s="1"/>
  <c r="W1611" i="1"/>
  <c r="T1612" i="1"/>
  <c r="T668" i="1"/>
  <c r="T344" i="1"/>
  <c r="T1640" i="1"/>
  <c r="W1639" i="1"/>
  <c r="T316" i="1"/>
  <c r="T506" i="1"/>
  <c r="T1450" i="1"/>
  <c r="W1449" i="1"/>
  <c r="W639" i="1"/>
  <c r="T640" i="1"/>
  <c r="W1125" i="1"/>
  <c r="T1126" i="1"/>
  <c r="T235" i="1"/>
  <c r="T587" i="1"/>
  <c r="T478" i="1"/>
  <c r="W477" i="1"/>
  <c r="T425" i="1"/>
  <c r="T830" i="1"/>
  <c r="T1235" i="1"/>
  <c r="T102" i="1"/>
  <c r="T1154" i="1"/>
  <c r="T721" i="1"/>
  <c r="T397" i="1"/>
  <c r="T1369" i="1"/>
  <c r="T1045" i="1"/>
  <c r="T1531" i="1"/>
  <c r="T1478" i="1"/>
  <c r="T911" i="1"/>
  <c r="W963" i="1"/>
  <c r="T964" i="1"/>
  <c r="T1288" i="1"/>
  <c r="W1287" i="1"/>
  <c r="T74" i="1"/>
  <c r="T1073" i="1"/>
  <c r="T154" i="1"/>
  <c r="S124" i="1" l="1"/>
  <c r="W122" i="1"/>
  <c r="S288" i="1"/>
  <c r="W286" i="1"/>
  <c r="S534" i="1"/>
  <c r="W532" i="1"/>
  <c r="S206" i="1"/>
  <c r="W204" i="1"/>
  <c r="S616" i="1"/>
  <c r="W614" i="1"/>
  <c r="S1436" i="1"/>
  <c r="W1434" i="1"/>
  <c r="S1518" i="1"/>
  <c r="W1516" i="1"/>
  <c r="S1108" i="1"/>
  <c r="W1106" i="1"/>
  <c r="S944" i="1"/>
  <c r="W942" i="1"/>
  <c r="W231" i="1"/>
  <c r="W313" i="1"/>
  <c r="S1190" i="1"/>
  <c r="W1188" i="1"/>
  <c r="S42" i="1"/>
  <c r="W40" i="1"/>
  <c r="S1600" i="1"/>
  <c r="W1598" i="1"/>
  <c r="W395" i="1"/>
  <c r="W149" i="1"/>
  <c r="S452" i="1"/>
  <c r="W450" i="1"/>
  <c r="S698" i="1"/>
  <c r="W696" i="1"/>
  <c r="W67" i="1"/>
  <c r="S370" i="1"/>
  <c r="W368" i="1"/>
  <c r="S1354" i="1"/>
  <c r="W1352" i="1"/>
  <c r="S1272" i="1"/>
  <c r="W1270" i="1"/>
  <c r="S862" i="1"/>
  <c r="W860" i="1"/>
  <c r="S780" i="1"/>
  <c r="W778" i="1"/>
  <c r="S1026" i="1"/>
  <c r="W1024" i="1"/>
  <c r="T1289" i="1"/>
  <c r="T1370" i="1"/>
  <c r="W1369" i="1"/>
  <c r="T1155" i="1"/>
  <c r="T426" i="1"/>
  <c r="T588" i="1"/>
  <c r="T1641" i="1"/>
  <c r="T1317" i="1"/>
  <c r="T264" i="1"/>
  <c r="T155" i="1"/>
  <c r="T965" i="1"/>
  <c r="W397" i="1"/>
  <c r="T398" i="1"/>
  <c r="T103" i="1"/>
  <c r="T479" i="1"/>
  <c r="T1451" i="1"/>
  <c r="T183" i="1"/>
  <c r="T1398" i="1"/>
  <c r="W559" i="1"/>
  <c r="T560" i="1"/>
  <c r="T1613" i="1"/>
  <c r="T1074" i="1"/>
  <c r="T912" i="1"/>
  <c r="W1531" i="1"/>
  <c r="T1532" i="1"/>
  <c r="T1236" i="1"/>
  <c r="T236" i="1"/>
  <c r="T507" i="1"/>
  <c r="T345" i="1"/>
  <c r="T993" i="1"/>
  <c r="W883" i="1"/>
  <c r="T884" i="1"/>
  <c r="T1560" i="1"/>
  <c r="T75" i="1"/>
  <c r="T1127" i="1"/>
  <c r="T317" i="1"/>
  <c r="T1479" i="1"/>
  <c r="T1046" i="1"/>
  <c r="W1045" i="1"/>
  <c r="T722" i="1"/>
  <c r="W721" i="1"/>
  <c r="T845" i="1"/>
  <c r="T831" i="1"/>
  <c r="T669" i="1"/>
  <c r="W1207" i="1"/>
  <c r="T1208" i="1"/>
  <c r="T803" i="1"/>
  <c r="T764" i="1"/>
  <c r="W764" i="1" s="1"/>
  <c r="T641" i="1"/>
  <c r="T750" i="1"/>
  <c r="S782" i="1" l="1"/>
  <c r="W780" i="1"/>
  <c r="S372" i="1"/>
  <c r="W370" i="1"/>
  <c r="S1192" i="1"/>
  <c r="W1190" i="1"/>
  <c r="S1110" i="1"/>
  <c r="W1108" i="1"/>
  <c r="S208" i="1"/>
  <c r="W206" i="1"/>
  <c r="W69" i="1"/>
  <c r="W315" i="1"/>
  <c r="W233" i="1"/>
  <c r="S864" i="1"/>
  <c r="W862" i="1"/>
  <c r="S1520" i="1"/>
  <c r="W1518" i="1"/>
  <c r="S536" i="1"/>
  <c r="W534" i="1"/>
  <c r="S1274" i="1"/>
  <c r="W1272" i="1"/>
  <c r="S700" i="1"/>
  <c r="W698" i="1"/>
  <c r="S1602" i="1"/>
  <c r="W1600" i="1"/>
  <c r="S1438" i="1"/>
  <c r="W1436" i="1"/>
  <c r="S290" i="1"/>
  <c r="W288" i="1"/>
  <c r="W151" i="1"/>
  <c r="S1028" i="1"/>
  <c r="W1026" i="1"/>
  <c r="S1356" i="1"/>
  <c r="W1354" i="1"/>
  <c r="S454" i="1"/>
  <c r="W452" i="1"/>
  <c r="S44" i="1"/>
  <c r="W42" i="1"/>
  <c r="S946" i="1"/>
  <c r="W944" i="1"/>
  <c r="S618" i="1"/>
  <c r="W616" i="1"/>
  <c r="S126" i="1"/>
  <c r="W124" i="1"/>
  <c r="T1047" i="1"/>
  <c r="W1127" i="1"/>
  <c r="T1128" i="1"/>
  <c r="T237" i="1"/>
  <c r="T1075" i="1"/>
  <c r="T670" i="1"/>
  <c r="T1399" i="1"/>
  <c r="T104" i="1"/>
  <c r="T265" i="1"/>
  <c r="T427" i="1"/>
  <c r="T1480" i="1"/>
  <c r="T994" i="1"/>
  <c r="T1237" i="1"/>
  <c r="W1613" i="1"/>
  <c r="T1614" i="1"/>
  <c r="T399" i="1"/>
  <c r="T751" i="1"/>
  <c r="T832" i="1"/>
  <c r="T1533" i="1"/>
  <c r="T184" i="1"/>
  <c r="T1318" i="1"/>
  <c r="T1156" i="1"/>
  <c r="T846" i="1"/>
  <c r="W846" i="1" s="1"/>
  <c r="T76" i="1"/>
  <c r="T346" i="1"/>
  <c r="T804" i="1"/>
  <c r="W803" i="1"/>
  <c r="W1451" i="1"/>
  <c r="T1452" i="1"/>
  <c r="W965" i="1"/>
  <c r="T966" i="1"/>
  <c r="T1642" i="1"/>
  <c r="T1371" i="1"/>
  <c r="T1209" i="1"/>
  <c r="T723" i="1"/>
  <c r="T318" i="1"/>
  <c r="W317" i="1"/>
  <c r="T1561" i="1"/>
  <c r="T508" i="1"/>
  <c r="T927" i="1"/>
  <c r="T913" i="1"/>
  <c r="T561" i="1"/>
  <c r="W641" i="1"/>
  <c r="T642" i="1"/>
  <c r="T885" i="1"/>
  <c r="W479" i="1"/>
  <c r="T480" i="1"/>
  <c r="T156" i="1"/>
  <c r="T589" i="1"/>
  <c r="T1290" i="1"/>
  <c r="W1289" i="1"/>
  <c r="S128" i="1" l="1"/>
  <c r="W126" i="1"/>
  <c r="S456" i="1"/>
  <c r="W454" i="1"/>
  <c r="S292" i="1"/>
  <c r="W290" i="1"/>
  <c r="S1276" i="1"/>
  <c r="W1274" i="1"/>
  <c r="S1112" i="1"/>
  <c r="W1110" i="1"/>
  <c r="W153" i="1"/>
  <c r="S620" i="1"/>
  <c r="W618" i="1"/>
  <c r="S1358" i="1"/>
  <c r="W1356" i="1"/>
  <c r="S1440" i="1"/>
  <c r="W1438" i="1"/>
  <c r="S538" i="1"/>
  <c r="W536" i="1"/>
  <c r="S1194" i="1"/>
  <c r="W1192" i="1"/>
  <c r="W71" i="1"/>
  <c r="S948" i="1"/>
  <c r="W946" i="1"/>
  <c r="S1030" i="1"/>
  <c r="W1028" i="1"/>
  <c r="S1604" i="1"/>
  <c r="W1602" i="1"/>
  <c r="S1522" i="1"/>
  <c r="W1520" i="1"/>
  <c r="S374" i="1"/>
  <c r="W372" i="1"/>
  <c r="S46" i="1"/>
  <c r="W44" i="1"/>
  <c r="S702" i="1"/>
  <c r="W700" i="1"/>
  <c r="W235" i="1"/>
  <c r="S866" i="1"/>
  <c r="W864" i="1"/>
  <c r="S210" i="1"/>
  <c r="W208" i="1"/>
  <c r="S784" i="1"/>
  <c r="W782" i="1"/>
  <c r="T509" i="1"/>
  <c r="T1210" i="1"/>
  <c r="W1209" i="1"/>
  <c r="T347" i="1"/>
  <c r="T1157" i="1"/>
  <c r="T1615" i="1"/>
  <c r="T157" i="1"/>
  <c r="T77" i="1"/>
  <c r="T833" i="1"/>
  <c r="T1481" i="1"/>
  <c r="T1400" i="1"/>
  <c r="T1076" i="1"/>
  <c r="T481" i="1"/>
  <c r="T1562" i="1"/>
  <c r="W1371" i="1"/>
  <c r="T1372" i="1"/>
  <c r="T805" i="1"/>
  <c r="T1319" i="1"/>
  <c r="T562" i="1"/>
  <c r="W561" i="1"/>
  <c r="T752" i="1"/>
  <c r="T1238" i="1"/>
  <c r="T428" i="1"/>
  <c r="T671" i="1"/>
  <c r="W237" i="1"/>
  <c r="T238" i="1"/>
  <c r="T319" i="1"/>
  <c r="T1643" i="1"/>
  <c r="T185" i="1"/>
  <c r="T1129" i="1"/>
  <c r="T1291" i="1"/>
  <c r="W885" i="1"/>
  <c r="T886" i="1"/>
  <c r="T914" i="1"/>
  <c r="T967" i="1"/>
  <c r="T995" i="1"/>
  <c r="T1009" i="1"/>
  <c r="T266" i="1"/>
  <c r="T643" i="1"/>
  <c r="T928" i="1"/>
  <c r="W928" i="1" s="1"/>
  <c r="W723" i="1"/>
  <c r="T724" i="1"/>
  <c r="T1534" i="1"/>
  <c r="W1533" i="1"/>
  <c r="T590" i="1"/>
  <c r="T1453" i="1"/>
  <c r="T400" i="1"/>
  <c r="W399" i="1"/>
  <c r="T105" i="1"/>
  <c r="T1048" i="1"/>
  <c r="W1047" i="1"/>
  <c r="S1524" i="1" l="1"/>
  <c r="W1522" i="1"/>
  <c r="S1360" i="1"/>
  <c r="W1358" i="1"/>
  <c r="S1278" i="1"/>
  <c r="W1276" i="1"/>
  <c r="W73" i="1"/>
  <c r="S786" i="1"/>
  <c r="W784" i="1"/>
  <c r="S704" i="1"/>
  <c r="W702" i="1"/>
  <c r="S1606" i="1"/>
  <c r="W1604" i="1"/>
  <c r="S1196" i="1"/>
  <c r="W1194" i="1"/>
  <c r="S622" i="1"/>
  <c r="W620" i="1"/>
  <c r="S294" i="1"/>
  <c r="W292" i="1"/>
  <c r="S212" i="1"/>
  <c r="W210" i="1"/>
  <c r="S48" i="1"/>
  <c r="W46" i="1"/>
  <c r="S1032" i="1"/>
  <c r="W1030" i="1"/>
  <c r="S540" i="1"/>
  <c r="W538" i="1"/>
  <c r="S458" i="1"/>
  <c r="W456" i="1"/>
  <c r="W155" i="1"/>
  <c r="S868" i="1"/>
  <c r="W866" i="1"/>
  <c r="S376" i="1"/>
  <c r="W374" i="1"/>
  <c r="S950" i="1"/>
  <c r="W948" i="1"/>
  <c r="S1442" i="1"/>
  <c r="W1440" i="1"/>
  <c r="S1114" i="1"/>
  <c r="W1112" i="1"/>
  <c r="S130" i="1"/>
  <c r="W128" i="1"/>
  <c r="T887" i="1"/>
  <c r="T239" i="1"/>
  <c r="T106" i="1"/>
  <c r="T753" i="1"/>
  <c r="W805" i="1"/>
  <c r="T806" i="1"/>
  <c r="T1077" i="1"/>
  <c r="T1091" i="1"/>
  <c r="T78" i="1"/>
  <c r="T1158" i="1"/>
  <c r="W643" i="1"/>
  <c r="T644" i="1"/>
  <c r="T1373" i="1"/>
  <c r="T401" i="1"/>
  <c r="W1291" i="1"/>
  <c r="T1292" i="1"/>
  <c r="T186" i="1"/>
  <c r="T672" i="1"/>
  <c r="T1401" i="1"/>
  <c r="T348" i="1"/>
  <c r="T1535" i="1"/>
  <c r="T267" i="1"/>
  <c r="W1453" i="1"/>
  <c r="T1454" i="1"/>
  <c r="T725" i="1"/>
  <c r="T968" i="1"/>
  <c r="W967" i="1"/>
  <c r="T1130" i="1"/>
  <c r="W1129" i="1"/>
  <c r="T1644" i="1"/>
  <c r="T429" i="1"/>
  <c r="T563" i="1"/>
  <c r="T1563" i="1"/>
  <c r="T1482" i="1"/>
  <c r="W157" i="1"/>
  <c r="T158" i="1"/>
  <c r="T1211" i="1"/>
  <c r="T1010" i="1"/>
  <c r="W1010" i="1" s="1"/>
  <c r="T1049" i="1"/>
  <c r="T591" i="1"/>
  <c r="T996" i="1"/>
  <c r="T915" i="1"/>
  <c r="T320" i="1"/>
  <c r="W319" i="1"/>
  <c r="T1239" i="1"/>
  <c r="T1320" i="1"/>
  <c r="W481" i="1"/>
  <c r="T482" i="1"/>
  <c r="T834" i="1"/>
  <c r="T1616" i="1"/>
  <c r="W1615" i="1"/>
  <c r="T510" i="1"/>
  <c r="S1444" i="1" l="1"/>
  <c r="W1442" i="1"/>
  <c r="S50" i="1"/>
  <c r="W48" i="1"/>
  <c r="S1198" i="1"/>
  <c r="W1196" i="1"/>
  <c r="S952" i="1"/>
  <c r="W950" i="1"/>
  <c r="S460" i="1"/>
  <c r="W458" i="1"/>
  <c r="S214" i="1"/>
  <c r="W212" i="1"/>
  <c r="S1608" i="1"/>
  <c r="W1606" i="1"/>
  <c r="S1280" i="1"/>
  <c r="W1278" i="1"/>
  <c r="W75" i="1"/>
  <c r="S132" i="1"/>
  <c r="W130" i="1"/>
  <c r="S378" i="1"/>
  <c r="W376" i="1"/>
  <c r="S542" i="1"/>
  <c r="W540" i="1"/>
  <c r="S296" i="1"/>
  <c r="W294" i="1"/>
  <c r="S706" i="1"/>
  <c r="W704" i="1"/>
  <c r="S1362" i="1"/>
  <c r="W1360" i="1"/>
  <c r="S1116" i="1"/>
  <c r="W1114" i="1"/>
  <c r="S870" i="1"/>
  <c r="W868" i="1"/>
  <c r="S1034" i="1"/>
  <c r="W1032" i="1"/>
  <c r="S624" i="1"/>
  <c r="W622" i="1"/>
  <c r="S788" i="1"/>
  <c r="W786" i="1"/>
  <c r="S1526" i="1"/>
  <c r="W1524" i="1"/>
  <c r="T645" i="1"/>
  <c r="T1078" i="1"/>
  <c r="T511" i="1"/>
  <c r="T1321" i="1"/>
  <c r="T997" i="1"/>
  <c r="T1564" i="1"/>
  <c r="T1131" i="1"/>
  <c r="T268" i="1"/>
  <c r="W401" i="1"/>
  <c r="T402" i="1"/>
  <c r="T807" i="1"/>
  <c r="T1617" i="1"/>
  <c r="T1240" i="1"/>
  <c r="T592" i="1"/>
  <c r="W1211" i="1"/>
  <c r="T1212" i="1"/>
  <c r="T564" i="1"/>
  <c r="W563" i="1"/>
  <c r="T969" i="1"/>
  <c r="T1536" i="1"/>
  <c r="W1535" i="1"/>
  <c r="T673" i="1"/>
  <c r="T1173" i="1"/>
  <c r="T1159" i="1"/>
  <c r="T240" i="1"/>
  <c r="W239" i="1"/>
  <c r="T159" i="1"/>
  <c r="T754" i="1"/>
  <c r="T835" i="1"/>
  <c r="T321" i="1"/>
  <c r="W1049" i="1"/>
  <c r="T1050" i="1"/>
  <c r="T430" i="1"/>
  <c r="T726" i="1"/>
  <c r="W725" i="1"/>
  <c r="T349" i="1"/>
  <c r="T187" i="1"/>
  <c r="W1373" i="1"/>
  <c r="T1374" i="1"/>
  <c r="T79" i="1"/>
  <c r="T483" i="1"/>
  <c r="T1455" i="1"/>
  <c r="T1293" i="1"/>
  <c r="T916" i="1"/>
  <c r="T1483" i="1"/>
  <c r="T1645" i="1"/>
  <c r="T1402" i="1"/>
  <c r="T1092" i="1"/>
  <c r="W1092" i="1" s="1"/>
  <c r="T888" i="1"/>
  <c r="W887" i="1"/>
  <c r="S790" i="1" l="1"/>
  <c r="W788" i="1"/>
  <c r="S1118" i="1"/>
  <c r="W1116" i="1"/>
  <c r="S544" i="1"/>
  <c r="W542" i="1"/>
  <c r="S1282" i="1"/>
  <c r="W1280" i="1"/>
  <c r="S954" i="1"/>
  <c r="W952" i="1"/>
  <c r="S626" i="1"/>
  <c r="W624" i="1"/>
  <c r="W77" i="1"/>
  <c r="S1364" i="1"/>
  <c r="W1362" i="1"/>
  <c r="S380" i="1"/>
  <c r="W378" i="1"/>
  <c r="S1610" i="1"/>
  <c r="W1608" i="1"/>
  <c r="S1200" i="1"/>
  <c r="W1198" i="1"/>
  <c r="S1036" i="1"/>
  <c r="W1034" i="1"/>
  <c r="S708" i="1"/>
  <c r="W706" i="1"/>
  <c r="S134" i="1"/>
  <c r="W132" i="1"/>
  <c r="S216" i="1"/>
  <c r="W214" i="1"/>
  <c r="S52" i="1"/>
  <c r="W50" i="1"/>
  <c r="S1528" i="1"/>
  <c r="W1526" i="1"/>
  <c r="S872" i="1"/>
  <c r="W870" i="1"/>
  <c r="S298" i="1"/>
  <c r="W296" i="1"/>
  <c r="S462" i="1"/>
  <c r="W460" i="1"/>
  <c r="S1446" i="1"/>
  <c r="W1444" i="1"/>
  <c r="T1051" i="1"/>
  <c r="T1174" i="1"/>
  <c r="W1174" i="1" s="1"/>
  <c r="T565" i="1"/>
  <c r="T1618" i="1"/>
  <c r="W1617" i="1"/>
  <c r="T269" i="1"/>
  <c r="T1322" i="1"/>
  <c r="T1403" i="1"/>
  <c r="T188" i="1"/>
  <c r="T755" i="1"/>
  <c r="T1213" i="1"/>
  <c r="T674" i="1"/>
  <c r="T1132" i="1"/>
  <c r="W1131" i="1"/>
  <c r="T512" i="1"/>
  <c r="T1646" i="1"/>
  <c r="T484" i="1"/>
  <c r="W483" i="1"/>
  <c r="T350" i="1"/>
  <c r="T322" i="1"/>
  <c r="W321" i="1"/>
  <c r="T160" i="1"/>
  <c r="W159" i="1"/>
  <c r="T1537" i="1"/>
  <c r="T593" i="1"/>
  <c r="W807" i="1"/>
  <c r="T808" i="1"/>
  <c r="T1565" i="1"/>
  <c r="T1079" i="1"/>
  <c r="T889" i="1"/>
  <c r="T1484" i="1"/>
  <c r="T1294" i="1"/>
  <c r="W1293" i="1"/>
  <c r="T80" i="1"/>
  <c r="W79" i="1"/>
  <c r="T727" i="1"/>
  <c r="T836" i="1"/>
  <c r="T241" i="1"/>
  <c r="T403" i="1"/>
  <c r="T1375" i="1"/>
  <c r="T970" i="1"/>
  <c r="W969" i="1"/>
  <c r="T1241" i="1"/>
  <c r="T1255" i="1"/>
  <c r="T998" i="1"/>
  <c r="W645" i="1"/>
  <c r="T646" i="1"/>
  <c r="T917" i="1"/>
  <c r="T1456" i="1"/>
  <c r="W1455" i="1"/>
  <c r="T431" i="1"/>
  <c r="T1160" i="1"/>
  <c r="S464" i="1" l="1"/>
  <c r="W462" i="1"/>
  <c r="S54" i="1"/>
  <c r="W52" i="1"/>
  <c r="S1038" i="1"/>
  <c r="W1036" i="1"/>
  <c r="S1366" i="1"/>
  <c r="W1364" i="1"/>
  <c r="S1284" i="1"/>
  <c r="W1282" i="1"/>
  <c r="S300" i="1"/>
  <c r="W298" i="1"/>
  <c r="S218" i="1"/>
  <c r="W216" i="1"/>
  <c r="S1202" i="1"/>
  <c r="W1200" i="1"/>
  <c r="S546" i="1"/>
  <c r="W544" i="1"/>
  <c r="S874" i="1"/>
  <c r="W872" i="1"/>
  <c r="S136" i="1"/>
  <c r="W134" i="1"/>
  <c r="S1612" i="1"/>
  <c r="W1610" i="1"/>
  <c r="S628" i="1"/>
  <c r="W626" i="1"/>
  <c r="S1120" i="1"/>
  <c r="W1118" i="1"/>
  <c r="S1448" i="1"/>
  <c r="W1446" i="1"/>
  <c r="S1530" i="1"/>
  <c r="W1528" i="1"/>
  <c r="S710" i="1"/>
  <c r="W708" i="1"/>
  <c r="S382" i="1"/>
  <c r="W380" i="1"/>
  <c r="S956" i="1"/>
  <c r="W954" i="1"/>
  <c r="S792" i="1"/>
  <c r="W790" i="1"/>
  <c r="T837" i="1"/>
  <c r="T1485" i="1"/>
  <c r="T323" i="1"/>
  <c r="T513" i="1"/>
  <c r="T1404" i="1"/>
  <c r="W565" i="1"/>
  <c r="T566" i="1"/>
  <c r="T432" i="1"/>
  <c r="T999" i="1"/>
  <c r="T1376" i="1"/>
  <c r="W1375" i="1"/>
  <c r="T728" i="1"/>
  <c r="W727" i="1"/>
  <c r="T890" i="1"/>
  <c r="W889" i="1"/>
  <c r="T594" i="1"/>
  <c r="T351" i="1"/>
  <c r="T1133" i="1"/>
  <c r="W1213" i="1"/>
  <c r="T1214" i="1"/>
  <c r="T1323" i="1"/>
  <c r="T1337" i="1"/>
  <c r="T1457" i="1"/>
  <c r="T1256" i="1"/>
  <c r="W1256" i="1" s="1"/>
  <c r="T1242" i="1"/>
  <c r="T404" i="1"/>
  <c r="W403" i="1"/>
  <c r="T1080" i="1"/>
  <c r="W1537" i="1"/>
  <c r="T1538" i="1"/>
  <c r="T485" i="1"/>
  <c r="T675" i="1"/>
  <c r="T756" i="1"/>
  <c r="T270" i="1"/>
  <c r="W1051" i="1"/>
  <c r="T1052" i="1"/>
  <c r="T918" i="1"/>
  <c r="T647" i="1"/>
  <c r="T971" i="1"/>
  <c r="T242" i="1"/>
  <c r="W241" i="1"/>
  <c r="T1295" i="1"/>
  <c r="T1566" i="1"/>
  <c r="T161" i="1"/>
  <c r="T1647" i="1"/>
  <c r="T1619" i="1"/>
  <c r="T1161" i="1"/>
  <c r="T809" i="1"/>
  <c r="S958" i="1" l="1"/>
  <c r="W956" i="1"/>
  <c r="S1450" i="1"/>
  <c r="W1448" i="1"/>
  <c r="S1614" i="1"/>
  <c r="W1612" i="1"/>
  <c r="S1204" i="1"/>
  <c r="W1202" i="1"/>
  <c r="S1368" i="1"/>
  <c r="W1366" i="1"/>
  <c r="S384" i="1"/>
  <c r="W382" i="1"/>
  <c r="S138" i="1"/>
  <c r="W136" i="1"/>
  <c r="S220" i="1"/>
  <c r="W218" i="1"/>
  <c r="S1040" i="1"/>
  <c r="W1038" i="1"/>
  <c r="S712" i="1"/>
  <c r="W710" i="1"/>
  <c r="S1122" i="1"/>
  <c r="W1120" i="1"/>
  <c r="S876" i="1"/>
  <c r="W874" i="1"/>
  <c r="S302" i="1"/>
  <c r="W300" i="1"/>
  <c r="S56" i="1"/>
  <c r="W54" i="1"/>
  <c r="S794" i="1"/>
  <c r="W792" i="1"/>
  <c r="S1532" i="1"/>
  <c r="W1530" i="1"/>
  <c r="S630" i="1"/>
  <c r="W628" i="1"/>
  <c r="S548" i="1"/>
  <c r="W546" i="1"/>
  <c r="S1286" i="1"/>
  <c r="W1284" i="1"/>
  <c r="S466" i="1"/>
  <c r="W464" i="1"/>
  <c r="T1648" i="1"/>
  <c r="T243" i="1"/>
  <c r="T919" i="1"/>
  <c r="T676" i="1"/>
  <c r="T405" i="1"/>
  <c r="T1338" i="1"/>
  <c r="W1338" i="1" s="1"/>
  <c r="T1053" i="1"/>
  <c r="T1324" i="1"/>
  <c r="T595" i="1"/>
  <c r="T1000" i="1"/>
  <c r="T514" i="1"/>
  <c r="T1162" i="1"/>
  <c r="T162" i="1"/>
  <c r="W161" i="1"/>
  <c r="W971" i="1"/>
  <c r="T972" i="1"/>
  <c r="T486" i="1"/>
  <c r="W485" i="1"/>
  <c r="T1243" i="1"/>
  <c r="T1215" i="1"/>
  <c r="T1539" i="1"/>
  <c r="T891" i="1"/>
  <c r="T433" i="1"/>
  <c r="W323" i="1"/>
  <c r="T324" i="1"/>
  <c r="T1567" i="1"/>
  <c r="W647" i="1"/>
  <c r="T648" i="1"/>
  <c r="T567" i="1"/>
  <c r="W1133" i="1"/>
  <c r="T1134" i="1"/>
  <c r="T729" i="1"/>
  <c r="T1486" i="1"/>
  <c r="W1619" i="1"/>
  <c r="T1620" i="1"/>
  <c r="T1296" i="1"/>
  <c r="W1295" i="1"/>
  <c r="T757" i="1"/>
  <c r="T1081" i="1"/>
  <c r="T1458" i="1"/>
  <c r="W1457" i="1"/>
  <c r="T810" i="1"/>
  <c r="W809" i="1"/>
  <c r="T352" i="1"/>
  <c r="T1377" i="1"/>
  <c r="T1405" i="1"/>
  <c r="T1419" i="1"/>
  <c r="T838" i="1"/>
  <c r="S468" i="1" l="1"/>
  <c r="W466" i="1"/>
  <c r="S1534" i="1"/>
  <c r="W1532" i="1"/>
  <c r="S878" i="1"/>
  <c r="W876" i="1"/>
  <c r="S222" i="1"/>
  <c r="W220" i="1"/>
  <c r="S1206" i="1"/>
  <c r="W1204" i="1"/>
  <c r="S1288" i="1"/>
  <c r="W1286" i="1"/>
  <c r="S796" i="1"/>
  <c r="W794" i="1"/>
  <c r="S1124" i="1"/>
  <c r="W1122" i="1"/>
  <c r="S140" i="1"/>
  <c r="W138" i="1"/>
  <c r="S1616" i="1"/>
  <c r="W1614" i="1"/>
  <c r="S550" i="1"/>
  <c r="W548" i="1"/>
  <c r="S58" i="1"/>
  <c r="W56" i="1"/>
  <c r="S714" i="1"/>
  <c r="W712" i="1"/>
  <c r="S386" i="1"/>
  <c r="W384" i="1"/>
  <c r="S1452" i="1"/>
  <c r="W1450" i="1"/>
  <c r="S632" i="1"/>
  <c r="W630" i="1"/>
  <c r="S304" i="1"/>
  <c r="W302" i="1"/>
  <c r="S1042" i="1"/>
  <c r="W1040" i="1"/>
  <c r="S1370" i="1"/>
  <c r="W1368" i="1"/>
  <c r="S960" i="1"/>
  <c r="W958" i="1"/>
  <c r="T758" i="1"/>
  <c r="T1501" i="1"/>
  <c r="T1487" i="1"/>
  <c r="T434" i="1"/>
  <c r="T839" i="1"/>
  <c r="T1244" i="1"/>
  <c r="T1163" i="1"/>
  <c r="T1325" i="1"/>
  <c r="T677" i="1"/>
  <c r="T811" i="1"/>
  <c r="T730" i="1"/>
  <c r="W729" i="1"/>
  <c r="T1568" i="1"/>
  <c r="W891" i="1"/>
  <c r="T892" i="1"/>
  <c r="T1420" i="1"/>
  <c r="W1420" i="1" s="1"/>
  <c r="T1135" i="1"/>
  <c r="T487" i="1"/>
  <c r="T515" i="1"/>
  <c r="T1054" i="1"/>
  <c r="W1053" i="1"/>
  <c r="T920" i="1"/>
  <c r="T1406" i="1"/>
  <c r="T1459" i="1"/>
  <c r="T1297" i="1"/>
  <c r="W1539" i="1"/>
  <c r="T1540" i="1"/>
  <c r="T973" i="1"/>
  <c r="T1621" i="1"/>
  <c r="T325" i="1"/>
  <c r="T1001" i="1"/>
  <c r="T244" i="1"/>
  <c r="W243" i="1"/>
  <c r="T1378" i="1"/>
  <c r="W1377" i="1"/>
  <c r="T1082" i="1"/>
  <c r="W567" i="1"/>
  <c r="T568" i="1"/>
  <c r="T649" i="1"/>
  <c r="W1215" i="1"/>
  <c r="T1216" i="1"/>
  <c r="T596" i="1"/>
  <c r="W405" i="1"/>
  <c r="T406" i="1"/>
  <c r="T1649" i="1"/>
  <c r="S60" i="1" l="1"/>
  <c r="W58" i="1"/>
  <c r="S1126" i="1"/>
  <c r="W1124" i="1"/>
  <c r="S1372" i="1"/>
  <c r="W1370" i="1"/>
  <c r="S224" i="1"/>
  <c r="W222" i="1"/>
  <c r="S1454" i="1"/>
  <c r="W1452" i="1"/>
  <c r="S552" i="1"/>
  <c r="W550" i="1"/>
  <c r="S798" i="1"/>
  <c r="W796" i="1"/>
  <c r="S1044" i="1"/>
  <c r="W1042" i="1"/>
  <c r="S880" i="1"/>
  <c r="W878" i="1"/>
  <c r="S388" i="1"/>
  <c r="W386" i="1"/>
  <c r="S1618" i="1"/>
  <c r="W1616" i="1"/>
  <c r="S1290" i="1"/>
  <c r="W1288" i="1"/>
  <c r="S306" i="1"/>
  <c r="W304" i="1"/>
  <c r="S1536" i="1"/>
  <c r="W1534" i="1"/>
  <c r="S716" i="1"/>
  <c r="W714" i="1"/>
  <c r="S142" i="1"/>
  <c r="W140" i="1"/>
  <c r="S962" i="1"/>
  <c r="W960" i="1"/>
  <c r="S634" i="1"/>
  <c r="W632" i="1"/>
  <c r="S1208" i="1"/>
  <c r="W1206" i="1"/>
  <c r="S470" i="1"/>
  <c r="W468" i="1"/>
  <c r="T407" i="1"/>
  <c r="T569" i="1"/>
  <c r="T1541" i="1"/>
  <c r="T1583" i="1"/>
  <c r="T1569" i="1"/>
  <c r="T1326" i="1"/>
  <c r="T840" i="1"/>
  <c r="T1002" i="1"/>
  <c r="T921" i="1"/>
  <c r="W1135" i="1"/>
  <c r="T1136" i="1"/>
  <c r="T731" i="1"/>
  <c r="T1164" i="1"/>
  <c r="T597" i="1"/>
  <c r="T1083" i="1"/>
  <c r="T326" i="1"/>
  <c r="W325" i="1"/>
  <c r="T1298" i="1"/>
  <c r="W1297" i="1"/>
  <c r="T1055" i="1"/>
  <c r="T1217" i="1"/>
  <c r="T812" i="1"/>
  <c r="W811" i="1"/>
  <c r="T1245" i="1"/>
  <c r="T1488" i="1"/>
  <c r="T1379" i="1"/>
  <c r="W1621" i="1"/>
  <c r="T1622" i="1"/>
  <c r="W1459" i="1"/>
  <c r="T1460" i="1"/>
  <c r="T516" i="1"/>
  <c r="T893" i="1"/>
  <c r="T1502" i="1"/>
  <c r="W1502" i="1" s="1"/>
  <c r="T678" i="1"/>
  <c r="T1650" i="1"/>
  <c r="W649" i="1"/>
  <c r="T650" i="1"/>
  <c r="W973" i="1"/>
  <c r="T974" i="1"/>
  <c r="T1407" i="1"/>
  <c r="W487" i="1"/>
  <c r="T488" i="1"/>
  <c r="T759" i="1"/>
  <c r="S1210" i="1" l="1"/>
  <c r="S1230" i="1"/>
  <c r="W1208" i="1"/>
  <c r="S164" i="1"/>
  <c r="S144" i="1"/>
  <c r="W142" i="1"/>
  <c r="S1312" i="1"/>
  <c r="S1292" i="1"/>
  <c r="W1290" i="1"/>
  <c r="S1046" i="1"/>
  <c r="S1066" i="1"/>
  <c r="W1044" i="1"/>
  <c r="S226" i="1"/>
  <c r="S246" i="1"/>
  <c r="W224" i="1"/>
  <c r="S636" i="1"/>
  <c r="S656" i="1"/>
  <c r="W634" i="1"/>
  <c r="S738" i="1"/>
  <c r="S718" i="1"/>
  <c r="W716" i="1"/>
  <c r="S1620" i="1"/>
  <c r="S1640" i="1"/>
  <c r="W1618" i="1"/>
  <c r="S820" i="1"/>
  <c r="S800" i="1"/>
  <c r="W798" i="1"/>
  <c r="S1394" i="1"/>
  <c r="S1374" i="1"/>
  <c r="W1372" i="1"/>
  <c r="S984" i="1"/>
  <c r="S964" i="1"/>
  <c r="W962" i="1"/>
  <c r="S1558" i="1"/>
  <c r="S1538" i="1"/>
  <c r="W1536" i="1"/>
  <c r="S410" i="1"/>
  <c r="S390" i="1"/>
  <c r="W388" i="1"/>
  <c r="S554" i="1"/>
  <c r="S574" i="1"/>
  <c r="W552" i="1"/>
  <c r="S1148" i="1"/>
  <c r="S1128" i="1"/>
  <c r="W1126" i="1"/>
  <c r="S472" i="1"/>
  <c r="S492" i="1"/>
  <c r="W470" i="1"/>
  <c r="S328" i="1"/>
  <c r="S308" i="1"/>
  <c r="W306" i="1"/>
  <c r="S882" i="1"/>
  <c r="S902" i="1"/>
  <c r="W880" i="1"/>
  <c r="S1456" i="1"/>
  <c r="S1476" i="1"/>
  <c r="W1454" i="1"/>
  <c r="S62" i="1"/>
  <c r="S82" i="1"/>
  <c r="W60" i="1"/>
  <c r="T1489" i="1"/>
  <c r="T1056" i="1"/>
  <c r="W1055" i="1"/>
  <c r="T598" i="1"/>
  <c r="T922" i="1"/>
  <c r="T1570" i="1"/>
  <c r="T1408" i="1"/>
  <c r="T679" i="1"/>
  <c r="T1461" i="1"/>
  <c r="T1584" i="1"/>
  <c r="W1584" i="1" s="1"/>
  <c r="T975" i="1"/>
  <c r="T1246" i="1"/>
  <c r="T1299" i="1"/>
  <c r="T1165" i="1"/>
  <c r="T1003" i="1"/>
  <c r="T1623" i="1"/>
  <c r="T1542" i="1"/>
  <c r="W1541" i="1"/>
  <c r="T651" i="1"/>
  <c r="T813" i="1"/>
  <c r="W731" i="1"/>
  <c r="T732" i="1"/>
  <c r="T841" i="1"/>
  <c r="T760" i="1"/>
  <c r="T1137" i="1"/>
  <c r="T570" i="1"/>
  <c r="W569" i="1"/>
  <c r="T489" i="1"/>
  <c r="W893" i="1"/>
  <c r="T894" i="1"/>
  <c r="W1379" i="1"/>
  <c r="T1380" i="1"/>
  <c r="W1217" i="1"/>
  <c r="T1218" i="1"/>
  <c r="T1084" i="1"/>
  <c r="T1327" i="1"/>
  <c r="T1651" i="1"/>
  <c r="T1665" i="1"/>
  <c r="T408" i="1"/>
  <c r="W407" i="1"/>
  <c r="S474" i="1" l="1"/>
  <c r="W472" i="1"/>
  <c r="S985" i="1"/>
  <c r="W984" i="1"/>
  <c r="S1641" i="1"/>
  <c r="W1640" i="1"/>
  <c r="S1294" i="1"/>
  <c r="W1292" i="1"/>
  <c r="S903" i="1"/>
  <c r="W902" i="1"/>
  <c r="S392" i="1"/>
  <c r="W390" i="1"/>
  <c r="S1622" i="1"/>
  <c r="W1620" i="1"/>
  <c r="S1313" i="1"/>
  <c r="W1312" i="1"/>
  <c r="S884" i="1"/>
  <c r="W882" i="1"/>
  <c r="S411" i="1"/>
  <c r="W410" i="1"/>
  <c r="S1376" i="1"/>
  <c r="W1374" i="1"/>
  <c r="S247" i="1"/>
  <c r="W246" i="1"/>
  <c r="S83" i="1"/>
  <c r="W82" i="1"/>
  <c r="S1130" i="1"/>
  <c r="W1128" i="1"/>
  <c r="S1395" i="1"/>
  <c r="W1394" i="1"/>
  <c r="S720" i="1"/>
  <c r="W718" i="1"/>
  <c r="S228" i="1"/>
  <c r="W226" i="1"/>
  <c r="S146" i="1"/>
  <c r="W144" i="1"/>
  <c r="S64" i="1"/>
  <c r="W62" i="1"/>
  <c r="S310" i="1"/>
  <c r="W308" i="1"/>
  <c r="S1149" i="1"/>
  <c r="W1148" i="1"/>
  <c r="S1540" i="1"/>
  <c r="W1538" i="1"/>
  <c r="S739" i="1"/>
  <c r="W738" i="1"/>
  <c r="S165" i="1"/>
  <c r="W164" i="1"/>
  <c r="S329" i="1"/>
  <c r="W328" i="1"/>
  <c r="S1559" i="1"/>
  <c r="W1558" i="1"/>
  <c r="S802" i="1"/>
  <c r="W800" i="1"/>
  <c r="S1067" i="1"/>
  <c r="W1066" i="1"/>
  <c r="S1477" i="1"/>
  <c r="W1476" i="1"/>
  <c r="S575" i="1"/>
  <c r="W574" i="1"/>
  <c r="S821" i="1"/>
  <c r="W820" i="1"/>
  <c r="S657" i="1"/>
  <c r="W656" i="1"/>
  <c r="S1048" i="1"/>
  <c r="W1046" i="1"/>
  <c r="S1231" i="1"/>
  <c r="W1230" i="1"/>
  <c r="S1458" i="1"/>
  <c r="W1456" i="1"/>
  <c r="S493" i="1"/>
  <c r="W492" i="1"/>
  <c r="S556" i="1"/>
  <c r="W554" i="1"/>
  <c r="S966" i="1"/>
  <c r="W964" i="1"/>
  <c r="S638" i="1"/>
  <c r="W636" i="1"/>
  <c r="S1212" i="1"/>
  <c r="W1210" i="1"/>
  <c r="T1085" i="1"/>
  <c r="W489" i="1"/>
  <c r="T490" i="1"/>
  <c r="T842" i="1"/>
  <c r="T1543" i="1"/>
  <c r="W1299" i="1"/>
  <c r="T1300" i="1"/>
  <c r="W1461" i="1"/>
  <c r="T1462" i="1"/>
  <c r="T923" i="1"/>
  <c r="T1219" i="1"/>
  <c r="T733" i="1"/>
  <c r="T571" i="1"/>
  <c r="T1624" i="1"/>
  <c r="W1623" i="1"/>
  <c r="T1247" i="1"/>
  <c r="T680" i="1"/>
  <c r="T1666" i="1"/>
  <c r="W1666" i="1" s="1"/>
  <c r="T1381" i="1"/>
  <c r="T1652" i="1"/>
  <c r="T1138" i="1"/>
  <c r="W1137" i="1"/>
  <c r="W813" i="1"/>
  <c r="T814" i="1"/>
  <c r="T1004" i="1"/>
  <c r="T976" i="1"/>
  <c r="W975" i="1"/>
  <c r="T1409" i="1"/>
  <c r="T1057" i="1"/>
  <c r="T895" i="1"/>
  <c r="T1328" i="1"/>
  <c r="T761" i="1"/>
  <c r="T652" i="1"/>
  <c r="W651" i="1"/>
  <c r="T1166" i="1"/>
  <c r="T1571" i="1"/>
  <c r="T1490" i="1"/>
  <c r="S166" i="1" l="1"/>
  <c r="W165" i="1"/>
  <c r="S312" i="1"/>
  <c r="W310" i="1"/>
  <c r="S640" i="1"/>
  <c r="W638" i="1"/>
  <c r="S1460" i="1"/>
  <c r="W1458" i="1"/>
  <c r="S822" i="1"/>
  <c r="W821" i="1"/>
  <c r="S804" i="1"/>
  <c r="W802" i="1"/>
  <c r="S722" i="1"/>
  <c r="W720" i="1"/>
  <c r="S248" i="1"/>
  <c r="W247" i="1"/>
  <c r="S1314" i="1"/>
  <c r="W1313" i="1"/>
  <c r="S1296" i="1"/>
  <c r="W1294" i="1"/>
  <c r="S740" i="1"/>
  <c r="W739" i="1"/>
  <c r="S66" i="1"/>
  <c r="W64" i="1"/>
  <c r="S968" i="1"/>
  <c r="W966" i="1"/>
  <c r="S1232" i="1"/>
  <c r="W1231" i="1"/>
  <c r="S576" i="1"/>
  <c r="W575" i="1"/>
  <c r="S1560" i="1"/>
  <c r="W1559" i="1"/>
  <c r="S1396" i="1"/>
  <c r="W1395" i="1"/>
  <c r="S1378" i="1"/>
  <c r="W1376" i="1"/>
  <c r="S1624" i="1"/>
  <c r="S1626" i="1" s="1"/>
  <c r="S1628" i="1" s="1"/>
  <c r="S1630" i="1" s="1"/>
  <c r="S1632" i="1" s="1"/>
  <c r="S1634" i="1" s="1"/>
  <c r="S1636" i="1" s="1"/>
  <c r="S1638" i="1" s="1"/>
  <c r="W1622" i="1"/>
  <c r="S1642" i="1"/>
  <c r="W1641" i="1"/>
  <c r="S1542" i="1"/>
  <c r="W1540" i="1"/>
  <c r="S558" i="1"/>
  <c r="W556" i="1"/>
  <c r="S1050" i="1"/>
  <c r="W1048" i="1"/>
  <c r="S1478" i="1"/>
  <c r="W1477" i="1"/>
  <c r="S330" i="1"/>
  <c r="W329" i="1"/>
  <c r="S148" i="1"/>
  <c r="W146" i="1"/>
  <c r="S1132" i="1"/>
  <c r="W1130" i="1"/>
  <c r="S412" i="1"/>
  <c r="W411" i="1"/>
  <c r="S394" i="1"/>
  <c r="W392" i="1"/>
  <c r="S986" i="1"/>
  <c r="W985" i="1"/>
  <c r="S1150" i="1"/>
  <c r="W1149" i="1"/>
  <c r="S1214" i="1"/>
  <c r="W1212" i="1"/>
  <c r="S494" i="1"/>
  <c r="W493" i="1"/>
  <c r="S658" i="1"/>
  <c r="W657" i="1"/>
  <c r="S1068" i="1"/>
  <c r="W1067" i="1"/>
  <c r="S230" i="1"/>
  <c r="W228" i="1"/>
  <c r="S84" i="1"/>
  <c r="W83" i="1"/>
  <c r="S886" i="1"/>
  <c r="W884" i="1"/>
  <c r="S904" i="1"/>
  <c r="W903" i="1"/>
  <c r="S476" i="1"/>
  <c r="W474" i="1"/>
  <c r="T1572" i="1"/>
  <c r="T1329" i="1"/>
  <c r="T977" i="1"/>
  <c r="T1653" i="1"/>
  <c r="T1248" i="1"/>
  <c r="W1219" i="1"/>
  <c r="T1220" i="1"/>
  <c r="T1544" i="1"/>
  <c r="W1543" i="1"/>
  <c r="T1167" i="1"/>
  <c r="T896" i="1"/>
  <c r="W895" i="1"/>
  <c r="T1005" i="1"/>
  <c r="W1381" i="1"/>
  <c r="T1382" i="1"/>
  <c r="T1625" i="1"/>
  <c r="T924" i="1"/>
  <c r="T843" i="1"/>
  <c r="T815" i="1"/>
  <c r="T1463" i="1"/>
  <c r="T653" i="1"/>
  <c r="W1057" i="1"/>
  <c r="T1058" i="1"/>
  <c r="T572" i="1"/>
  <c r="W571" i="1"/>
  <c r="T1301" i="1"/>
  <c r="T1491" i="1"/>
  <c r="T762" i="1"/>
  <c r="T1410" i="1"/>
  <c r="T1139" i="1"/>
  <c r="T734" i="1"/>
  <c r="W733" i="1"/>
  <c r="T1086" i="1"/>
  <c r="W1624" i="1" l="1"/>
  <c r="S1643" i="1"/>
  <c r="W1642" i="1"/>
  <c r="S1561" i="1"/>
  <c r="W1560" i="1"/>
  <c r="S68" i="1"/>
  <c r="W66" i="1"/>
  <c r="S905" i="1"/>
  <c r="W904" i="1"/>
  <c r="S1069" i="1"/>
  <c r="W1068" i="1"/>
  <c r="S1151" i="1"/>
  <c r="W1150" i="1"/>
  <c r="S1134" i="1"/>
  <c r="W1132" i="1"/>
  <c r="S1052" i="1"/>
  <c r="W1050" i="1"/>
  <c r="S249" i="1"/>
  <c r="W248" i="1"/>
  <c r="S1462" i="1"/>
  <c r="W1460" i="1"/>
  <c r="S577" i="1"/>
  <c r="W576" i="1"/>
  <c r="S741" i="1"/>
  <c r="W740" i="1"/>
  <c r="S888" i="1"/>
  <c r="W886" i="1"/>
  <c r="S659" i="1"/>
  <c r="W658" i="1"/>
  <c r="S987" i="1"/>
  <c r="W986" i="1"/>
  <c r="S150" i="1"/>
  <c r="W148" i="1"/>
  <c r="S560" i="1"/>
  <c r="W558" i="1"/>
  <c r="S724" i="1"/>
  <c r="W722" i="1"/>
  <c r="S642" i="1"/>
  <c r="W640" i="1"/>
  <c r="S1380" i="1"/>
  <c r="W1378" i="1"/>
  <c r="S1233" i="1"/>
  <c r="W1232" i="1"/>
  <c r="S85" i="1"/>
  <c r="W84" i="1"/>
  <c r="S495" i="1"/>
  <c r="W494" i="1"/>
  <c r="S396" i="1"/>
  <c r="W394" i="1"/>
  <c r="S331" i="1"/>
  <c r="W330" i="1"/>
  <c r="S1298" i="1"/>
  <c r="W1296" i="1"/>
  <c r="S806" i="1"/>
  <c r="W804" i="1"/>
  <c r="S314" i="1"/>
  <c r="W312" i="1"/>
  <c r="S1544" i="1"/>
  <c r="S1546" i="1" s="1"/>
  <c r="S1548" i="1" s="1"/>
  <c r="S1550" i="1" s="1"/>
  <c r="S1552" i="1" s="1"/>
  <c r="S1554" i="1" s="1"/>
  <c r="S1556" i="1" s="1"/>
  <c r="W1542" i="1"/>
  <c r="S1397" i="1"/>
  <c r="W1396" i="1"/>
  <c r="S970" i="1"/>
  <c r="W968" i="1"/>
  <c r="S478" i="1"/>
  <c r="W476" i="1"/>
  <c r="S232" i="1"/>
  <c r="W230" i="1"/>
  <c r="S1216" i="1"/>
  <c r="W1214" i="1"/>
  <c r="S413" i="1"/>
  <c r="W412" i="1"/>
  <c r="S1479" i="1"/>
  <c r="W1478" i="1"/>
  <c r="S1315" i="1"/>
  <c r="W1314" i="1"/>
  <c r="S823" i="1"/>
  <c r="W822" i="1"/>
  <c r="S167" i="1"/>
  <c r="W166" i="1"/>
  <c r="T1140" i="1"/>
  <c r="W1139" i="1"/>
  <c r="T1302" i="1"/>
  <c r="W1301" i="1"/>
  <c r="T1464" i="1"/>
  <c r="W1463" i="1"/>
  <c r="T1626" i="1"/>
  <c r="W1625" i="1"/>
  <c r="T1168" i="1"/>
  <c r="T1654" i="1"/>
  <c r="T1383" i="1"/>
  <c r="T1411" i="1"/>
  <c r="W815" i="1"/>
  <c r="T816" i="1"/>
  <c r="T1545" i="1"/>
  <c r="T978" i="1"/>
  <c r="W977" i="1"/>
  <c r="T1059" i="1"/>
  <c r="T1221" i="1"/>
  <c r="T1087" i="1"/>
  <c r="T844" i="1"/>
  <c r="T1006" i="1"/>
  <c r="T1330" i="1"/>
  <c r="T735" i="1"/>
  <c r="T1492" i="1"/>
  <c r="W653" i="1"/>
  <c r="T654" i="1"/>
  <c r="T925" i="1"/>
  <c r="T897" i="1"/>
  <c r="T1249" i="1"/>
  <c r="T1573" i="1"/>
  <c r="W1544" i="1" l="1"/>
  <c r="S742" i="1"/>
  <c r="W741" i="1"/>
  <c r="S1054" i="1"/>
  <c r="W1052" i="1"/>
  <c r="S906" i="1"/>
  <c r="W905" i="1"/>
  <c r="S168" i="1"/>
  <c r="W167" i="1"/>
  <c r="S414" i="1"/>
  <c r="W413" i="1"/>
  <c r="S972" i="1"/>
  <c r="W970" i="1"/>
  <c r="S808" i="1"/>
  <c r="W806" i="1"/>
  <c r="S496" i="1"/>
  <c r="W495" i="1"/>
  <c r="S644" i="1"/>
  <c r="W642" i="1"/>
  <c r="S988" i="1"/>
  <c r="W987" i="1"/>
  <c r="S578" i="1"/>
  <c r="W577" i="1"/>
  <c r="S1136" i="1"/>
  <c r="W1134" i="1"/>
  <c r="S824" i="1"/>
  <c r="W823" i="1"/>
  <c r="S1218" i="1"/>
  <c r="W1216" i="1"/>
  <c r="S1398" i="1"/>
  <c r="W1397" i="1"/>
  <c r="S1300" i="1"/>
  <c r="W1298" i="1"/>
  <c r="S86" i="1"/>
  <c r="W85" i="1"/>
  <c r="S726" i="1"/>
  <c r="W724" i="1"/>
  <c r="S660" i="1"/>
  <c r="W659" i="1"/>
  <c r="S70" i="1"/>
  <c r="W68" i="1"/>
  <c r="S1464" i="1"/>
  <c r="S1466" i="1" s="1"/>
  <c r="S1468" i="1" s="1"/>
  <c r="S1470" i="1" s="1"/>
  <c r="S1472" i="1" s="1"/>
  <c r="S1474" i="1" s="1"/>
  <c r="W1462" i="1"/>
  <c r="S1152" i="1"/>
  <c r="W1151" i="1"/>
  <c r="S1316" i="1"/>
  <c r="W1315" i="1"/>
  <c r="S234" i="1"/>
  <c r="W232" i="1"/>
  <c r="S332" i="1"/>
  <c r="W331" i="1"/>
  <c r="S1234" i="1"/>
  <c r="W1233" i="1"/>
  <c r="S562" i="1"/>
  <c r="W560" i="1"/>
  <c r="S890" i="1"/>
  <c r="W888" i="1"/>
  <c r="S1562" i="1"/>
  <c r="W1561" i="1"/>
  <c r="S250" i="1"/>
  <c r="W249" i="1"/>
  <c r="S1070" i="1"/>
  <c r="W1069" i="1"/>
  <c r="S1480" i="1"/>
  <c r="W1479" i="1"/>
  <c r="S480" i="1"/>
  <c r="W478" i="1"/>
  <c r="S316" i="1"/>
  <c r="W314" i="1"/>
  <c r="S398" i="1"/>
  <c r="W396" i="1"/>
  <c r="S1382" i="1"/>
  <c r="W1380" i="1"/>
  <c r="S152" i="1"/>
  <c r="W150" i="1"/>
  <c r="S1644" i="1"/>
  <c r="W1643" i="1"/>
  <c r="T1574" i="1"/>
  <c r="T1007" i="1"/>
  <c r="W1059" i="1"/>
  <c r="T1060" i="1"/>
  <c r="T1412" i="1"/>
  <c r="T1627" i="1"/>
  <c r="W1626" i="1"/>
  <c r="T1250" i="1"/>
  <c r="T1493" i="1"/>
  <c r="T979" i="1"/>
  <c r="T1384" i="1"/>
  <c r="W1383" i="1"/>
  <c r="T1465" i="1"/>
  <c r="T898" i="1"/>
  <c r="W897" i="1"/>
  <c r="T736" i="1"/>
  <c r="W735" i="1"/>
  <c r="T1088" i="1"/>
  <c r="W1545" i="1"/>
  <c r="T1546" i="1"/>
  <c r="T1655" i="1"/>
  <c r="T1303" i="1"/>
  <c r="T817" i="1"/>
  <c r="T926" i="1"/>
  <c r="T1331" i="1"/>
  <c r="T1222" i="1"/>
  <c r="W1221" i="1"/>
  <c r="T1169" i="1"/>
  <c r="T1141" i="1"/>
  <c r="W1464" i="1" l="1"/>
  <c r="S1138" i="1"/>
  <c r="W1136" i="1"/>
  <c r="S497" i="1"/>
  <c r="W496" i="1"/>
  <c r="S169" i="1"/>
  <c r="W168" i="1"/>
  <c r="S400" i="1"/>
  <c r="W398" i="1"/>
  <c r="S1071" i="1"/>
  <c r="W1070" i="1"/>
  <c r="S564" i="1"/>
  <c r="W562" i="1"/>
  <c r="S1317" i="1"/>
  <c r="W1316" i="1"/>
  <c r="S661" i="1"/>
  <c r="W660" i="1"/>
  <c r="S1399" i="1"/>
  <c r="W1398" i="1"/>
  <c r="S579" i="1"/>
  <c r="W578" i="1"/>
  <c r="S810" i="1"/>
  <c r="W808" i="1"/>
  <c r="S907" i="1"/>
  <c r="W906" i="1"/>
  <c r="S1645" i="1"/>
  <c r="W1644" i="1"/>
  <c r="S318" i="1"/>
  <c r="W316" i="1"/>
  <c r="S251" i="1"/>
  <c r="W250" i="1"/>
  <c r="S1235" i="1"/>
  <c r="W1234" i="1"/>
  <c r="S1153" i="1"/>
  <c r="W1152" i="1"/>
  <c r="S728" i="1"/>
  <c r="W726" i="1"/>
  <c r="S1220" i="1"/>
  <c r="W1218" i="1"/>
  <c r="S989" i="1"/>
  <c r="W988" i="1"/>
  <c r="S974" i="1"/>
  <c r="W972" i="1"/>
  <c r="S1056" i="1"/>
  <c r="W1054" i="1"/>
  <c r="S154" i="1"/>
  <c r="W152" i="1"/>
  <c r="S482" i="1"/>
  <c r="W480" i="1"/>
  <c r="S1563" i="1"/>
  <c r="W1562" i="1"/>
  <c r="S333" i="1"/>
  <c r="W332" i="1"/>
  <c r="S87" i="1"/>
  <c r="W86" i="1"/>
  <c r="S825" i="1"/>
  <c r="W824" i="1"/>
  <c r="S646" i="1"/>
  <c r="W644" i="1"/>
  <c r="S415" i="1"/>
  <c r="W414" i="1"/>
  <c r="S743" i="1"/>
  <c r="W742" i="1"/>
  <c r="S1384" i="1"/>
  <c r="S1386" i="1" s="1"/>
  <c r="S1388" i="1" s="1"/>
  <c r="S1390" i="1" s="1"/>
  <c r="S1392" i="1" s="1"/>
  <c r="W1382" i="1"/>
  <c r="S1481" i="1"/>
  <c r="W1480" i="1"/>
  <c r="S892" i="1"/>
  <c r="W890" i="1"/>
  <c r="S236" i="1"/>
  <c r="W234" i="1"/>
  <c r="S72" i="1"/>
  <c r="W70" i="1"/>
  <c r="S1302" i="1"/>
  <c r="W1300" i="1"/>
  <c r="T1223" i="1"/>
  <c r="T1304" i="1"/>
  <c r="W1303" i="1"/>
  <c r="W979" i="1"/>
  <c r="T980" i="1"/>
  <c r="T1413" i="1"/>
  <c r="T1061" i="1"/>
  <c r="T1332" i="1"/>
  <c r="T1656" i="1"/>
  <c r="T899" i="1"/>
  <c r="T1494" i="1"/>
  <c r="T1547" i="1"/>
  <c r="W1546" i="1"/>
  <c r="W1141" i="1"/>
  <c r="T1142" i="1"/>
  <c r="T1466" i="1"/>
  <c r="W1465" i="1"/>
  <c r="T1251" i="1"/>
  <c r="T1008" i="1"/>
  <c r="T1170" i="1"/>
  <c r="T818" i="1"/>
  <c r="W817" i="1"/>
  <c r="T1089" i="1"/>
  <c r="T1385" i="1"/>
  <c r="W1627" i="1"/>
  <c r="T1628" i="1"/>
  <c r="T1575" i="1"/>
  <c r="W1384" i="1" l="1"/>
  <c r="S826" i="1"/>
  <c r="W825" i="1"/>
  <c r="S484" i="1"/>
  <c r="W482" i="1"/>
  <c r="S990" i="1"/>
  <c r="W989" i="1"/>
  <c r="S1236" i="1"/>
  <c r="W1235" i="1"/>
  <c r="S238" i="1"/>
  <c r="W236" i="1"/>
  <c r="S908" i="1"/>
  <c r="W907" i="1"/>
  <c r="S662" i="1"/>
  <c r="W661" i="1"/>
  <c r="S402" i="1"/>
  <c r="W400" i="1"/>
  <c r="S744" i="1"/>
  <c r="W743" i="1"/>
  <c r="S88" i="1"/>
  <c r="W87" i="1"/>
  <c r="S156" i="1"/>
  <c r="W154" i="1"/>
  <c r="S1222" i="1"/>
  <c r="W1220" i="1"/>
  <c r="S252" i="1"/>
  <c r="W251" i="1"/>
  <c r="S894" i="1"/>
  <c r="W892" i="1"/>
  <c r="S812" i="1"/>
  <c r="W810" i="1"/>
  <c r="S1318" i="1"/>
  <c r="W1317" i="1"/>
  <c r="S170" i="1"/>
  <c r="W169" i="1"/>
  <c r="S416" i="1"/>
  <c r="W415" i="1"/>
  <c r="S334" i="1"/>
  <c r="W333" i="1"/>
  <c r="S1058" i="1"/>
  <c r="W1056" i="1"/>
  <c r="S730" i="1"/>
  <c r="W728" i="1"/>
  <c r="S320" i="1"/>
  <c r="W318" i="1"/>
  <c r="S1304" i="1"/>
  <c r="S1306" i="1" s="1"/>
  <c r="S1308" i="1" s="1"/>
  <c r="S1310" i="1" s="1"/>
  <c r="W1302" i="1"/>
  <c r="S1482" i="1"/>
  <c r="W1481" i="1"/>
  <c r="S580" i="1"/>
  <c r="W579" i="1"/>
  <c r="S566" i="1"/>
  <c r="W564" i="1"/>
  <c r="S498" i="1"/>
  <c r="W497" i="1"/>
  <c r="S648" i="1"/>
  <c r="W646" i="1"/>
  <c r="S1564" i="1"/>
  <c r="W1563" i="1"/>
  <c r="S976" i="1"/>
  <c r="W974" i="1"/>
  <c r="S1154" i="1"/>
  <c r="W1153" i="1"/>
  <c r="S1646" i="1"/>
  <c r="W1645" i="1"/>
  <c r="S74" i="1"/>
  <c r="W72" i="1"/>
  <c r="S1400" i="1"/>
  <c r="W1399" i="1"/>
  <c r="S1072" i="1"/>
  <c r="W1071" i="1"/>
  <c r="S1140" i="1"/>
  <c r="W1138" i="1"/>
  <c r="T1576" i="1"/>
  <c r="T1467" i="1"/>
  <c r="W1466" i="1"/>
  <c r="W899" i="1"/>
  <c r="T900" i="1"/>
  <c r="T1414" i="1"/>
  <c r="T1629" i="1"/>
  <c r="W1628" i="1"/>
  <c r="T1143" i="1"/>
  <c r="T981" i="1"/>
  <c r="T1171" i="1"/>
  <c r="T1657" i="1"/>
  <c r="T1386" i="1"/>
  <c r="W1385" i="1"/>
  <c r="W1547" i="1"/>
  <c r="T1548" i="1"/>
  <c r="T1333" i="1"/>
  <c r="T1305" i="1"/>
  <c r="T1090" i="1"/>
  <c r="T1252" i="1"/>
  <c r="T1495" i="1"/>
  <c r="T1062" i="1"/>
  <c r="W1061" i="1"/>
  <c r="T1224" i="1"/>
  <c r="W1223" i="1"/>
  <c r="W1304" i="1" l="1"/>
  <c r="S1060" i="1"/>
  <c r="W1058" i="1"/>
  <c r="S1319" i="1"/>
  <c r="W1318" i="1"/>
  <c r="S1224" i="1"/>
  <c r="S1226" i="1" s="1"/>
  <c r="S1228" i="1" s="1"/>
  <c r="W1222" i="1"/>
  <c r="S404" i="1"/>
  <c r="W402" i="1"/>
  <c r="S1073" i="1"/>
  <c r="W1072" i="1"/>
  <c r="S1155" i="1"/>
  <c r="W1154" i="1"/>
  <c r="S499" i="1"/>
  <c r="W498" i="1"/>
  <c r="S1237" i="1"/>
  <c r="W1236" i="1"/>
  <c r="S335" i="1"/>
  <c r="W334" i="1"/>
  <c r="S814" i="1"/>
  <c r="W812" i="1"/>
  <c r="S158" i="1"/>
  <c r="W156" i="1"/>
  <c r="S663" i="1"/>
  <c r="W662" i="1"/>
  <c r="S1401" i="1"/>
  <c r="W1400" i="1"/>
  <c r="S978" i="1"/>
  <c r="W976" i="1"/>
  <c r="S568" i="1"/>
  <c r="W566" i="1"/>
  <c r="S991" i="1"/>
  <c r="W990" i="1"/>
  <c r="S322" i="1"/>
  <c r="W320" i="1"/>
  <c r="S417" i="1"/>
  <c r="W416" i="1"/>
  <c r="S896" i="1"/>
  <c r="W894" i="1"/>
  <c r="S89" i="1"/>
  <c r="W88" i="1"/>
  <c r="S909" i="1"/>
  <c r="W908" i="1"/>
  <c r="S76" i="1"/>
  <c r="W74" i="1"/>
  <c r="S1565" i="1"/>
  <c r="W1564" i="1"/>
  <c r="S581" i="1"/>
  <c r="W580" i="1"/>
  <c r="S486" i="1"/>
  <c r="W484" i="1"/>
  <c r="S732" i="1"/>
  <c r="W730" i="1"/>
  <c r="S171" i="1"/>
  <c r="W170" i="1"/>
  <c r="S253" i="1"/>
  <c r="W252" i="1"/>
  <c r="S745" i="1"/>
  <c r="W744" i="1"/>
  <c r="S240" i="1"/>
  <c r="W238" i="1"/>
  <c r="S1142" i="1"/>
  <c r="W1140" i="1"/>
  <c r="S1647" i="1"/>
  <c r="W1646" i="1"/>
  <c r="S650" i="1"/>
  <c r="W648" i="1"/>
  <c r="S1483" i="1"/>
  <c r="W1482" i="1"/>
  <c r="S827" i="1"/>
  <c r="W826" i="1"/>
  <c r="T1496" i="1"/>
  <c r="T1334" i="1"/>
  <c r="T1172" i="1"/>
  <c r="T1415" i="1"/>
  <c r="T1549" i="1"/>
  <c r="W1548" i="1"/>
  <c r="T1253" i="1"/>
  <c r="W981" i="1"/>
  <c r="T982" i="1"/>
  <c r="T1225" i="1"/>
  <c r="T1387" i="1"/>
  <c r="W1386" i="1"/>
  <c r="W1143" i="1"/>
  <c r="T1144" i="1"/>
  <c r="W1467" i="1"/>
  <c r="T1468" i="1"/>
  <c r="T1063" i="1"/>
  <c r="T1306" i="1"/>
  <c r="W1305" i="1"/>
  <c r="T1658" i="1"/>
  <c r="W1629" i="1"/>
  <c r="T1630" i="1"/>
  <c r="T1577" i="1"/>
  <c r="W1224" i="1" l="1"/>
  <c r="S664" i="1"/>
  <c r="W663" i="1"/>
  <c r="S1238" i="1"/>
  <c r="W1237" i="1"/>
  <c r="S406" i="1"/>
  <c r="W404" i="1"/>
  <c r="S828" i="1"/>
  <c r="W827" i="1"/>
  <c r="S1144" i="1"/>
  <c r="S1146" i="1" s="1"/>
  <c r="W1142" i="1"/>
  <c r="S172" i="1"/>
  <c r="W171" i="1"/>
  <c r="S1566" i="1"/>
  <c r="W1565" i="1"/>
  <c r="S898" i="1"/>
  <c r="W896" i="1"/>
  <c r="S570" i="1"/>
  <c r="W568" i="1"/>
  <c r="S160" i="1"/>
  <c r="W158" i="1"/>
  <c r="S500" i="1"/>
  <c r="W499" i="1"/>
  <c r="S1484" i="1"/>
  <c r="W1483" i="1"/>
  <c r="S242" i="1"/>
  <c r="W240" i="1"/>
  <c r="S734" i="1"/>
  <c r="W732" i="1"/>
  <c r="S78" i="1"/>
  <c r="W76" i="1"/>
  <c r="S418" i="1"/>
  <c r="W417" i="1"/>
  <c r="S980" i="1"/>
  <c r="W978" i="1"/>
  <c r="S816" i="1"/>
  <c r="W814" i="1"/>
  <c r="S1156" i="1"/>
  <c r="W1155" i="1"/>
  <c r="S1320" i="1"/>
  <c r="W1319" i="1"/>
  <c r="S652" i="1"/>
  <c r="W650" i="1"/>
  <c r="S746" i="1"/>
  <c r="W745" i="1"/>
  <c r="S488" i="1"/>
  <c r="W486" i="1"/>
  <c r="S910" i="1"/>
  <c r="W909" i="1"/>
  <c r="S324" i="1"/>
  <c r="W322" i="1"/>
  <c r="S1402" i="1"/>
  <c r="W1401" i="1"/>
  <c r="S336" i="1"/>
  <c r="W335" i="1"/>
  <c r="S1074" i="1"/>
  <c r="W1073" i="1"/>
  <c r="S1062" i="1"/>
  <c r="W1060" i="1"/>
  <c r="S1648" i="1"/>
  <c r="W1647" i="1"/>
  <c r="S254" i="1"/>
  <c r="W253" i="1"/>
  <c r="S582" i="1"/>
  <c r="W581" i="1"/>
  <c r="S90" i="1"/>
  <c r="W89" i="1"/>
  <c r="S992" i="1"/>
  <c r="W991" i="1"/>
  <c r="T1578" i="1"/>
  <c r="T1064" i="1"/>
  <c r="W1063" i="1"/>
  <c r="T1226" i="1"/>
  <c r="W1225" i="1"/>
  <c r="T1416" i="1"/>
  <c r="T1631" i="1"/>
  <c r="W1630" i="1"/>
  <c r="T1469" i="1"/>
  <c r="W1468" i="1"/>
  <c r="T1145" i="1"/>
  <c r="T1659" i="1"/>
  <c r="T1254" i="1"/>
  <c r="T1335" i="1"/>
  <c r="T1307" i="1"/>
  <c r="W1306" i="1"/>
  <c r="W1387" i="1"/>
  <c r="T1388" i="1"/>
  <c r="W1549" i="1"/>
  <c r="T1550" i="1"/>
  <c r="T1497" i="1"/>
  <c r="W1144" i="1" l="1"/>
  <c r="S255" i="1"/>
  <c r="W254" i="1"/>
  <c r="S337" i="1"/>
  <c r="W336" i="1"/>
  <c r="S490" i="1"/>
  <c r="W490" i="1" s="1"/>
  <c r="W488" i="1"/>
  <c r="S1157" i="1"/>
  <c r="W1156" i="1"/>
  <c r="S80" i="1"/>
  <c r="W80" i="1" s="1"/>
  <c r="W78" i="1"/>
  <c r="S900" i="1"/>
  <c r="W900" i="1" s="1"/>
  <c r="W898" i="1"/>
  <c r="S829" i="1"/>
  <c r="W828" i="1"/>
  <c r="S501" i="1"/>
  <c r="W500" i="1"/>
  <c r="S993" i="1"/>
  <c r="W992" i="1"/>
  <c r="S1649" i="1"/>
  <c r="W1648" i="1"/>
  <c r="S1403" i="1"/>
  <c r="W1402" i="1"/>
  <c r="S747" i="1"/>
  <c r="W746" i="1"/>
  <c r="S818" i="1"/>
  <c r="W818" i="1" s="1"/>
  <c r="W816" i="1"/>
  <c r="S736" i="1"/>
  <c r="W736" i="1" s="1"/>
  <c r="W734" i="1"/>
  <c r="S1567" i="1"/>
  <c r="W1566" i="1"/>
  <c r="S408" i="1"/>
  <c r="W408" i="1" s="1"/>
  <c r="W406" i="1"/>
  <c r="S162" i="1"/>
  <c r="W162" i="1" s="1"/>
  <c r="W160" i="1"/>
  <c r="S91" i="1"/>
  <c r="W90" i="1"/>
  <c r="S1064" i="1"/>
  <c r="W1064" i="1" s="1"/>
  <c r="W1062" i="1"/>
  <c r="S326" i="1"/>
  <c r="W326" i="1" s="1"/>
  <c r="W324" i="1"/>
  <c r="S654" i="1"/>
  <c r="W654" i="1" s="1"/>
  <c r="W652" i="1"/>
  <c r="S982" i="1"/>
  <c r="W982" i="1" s="1"/>
  <c r="W980" i="1"/>
  <c r="S244" i="1"/>
  <c r="W244" i="1" s="1"/>
  <c r="W242" i="1"/>
  <c r="S173" i="1"/>
  <c r="W172" i="1"/>
  <c r="S1239" i="1"/>
  <c r="W1238" i="1"/>
  <c r="S583" i="1"/>
  <c r="W582" i="1"/>
  <c r="S1075" i="1"/>
  <c r="W1074" i="1"/>
  <c r="S911" i="1"/>
  <c r="W910" i="1"/>
  <c r="S1321" i="1"/>
  <c r="W1320" i="1"/>
  <c r="S419" i="1"/>
  <c r="W418" i="1"/>
  <c r="S1485" i="1"/>
  <c r="W1484" i="1"/>
  <c r="S572" i="1"/>
  <c r="W572" i="1" s="1"/>
  <c r="W570" i="1"/>
  <c r="S665" i="1"/>
  <c r="W664" i="1"/>
  <c r="T1389" i="1"/>
  <c r="W1388" i="1"/>
  <c r="T1660" i="1"/>
  <c r="T1417" i="1"/>
  <c r="T1308" i="1"/>
  <c r="W1307" i="1"/>
  <c r="T1146" i="1"/>
  <c r="W1146" i="1" s="1"/>
  <c r="W1145" i="1"/>
  <c r="T1227" i="1"/>
  <c r="W1226" i="1"/>
  <c r="T1498" i="1"/>
  <c r="T1336" i="1"/>
  <c r="W1469" i="1"/>
  <c r="T1470" i="1"/>
  <c r="T1551" i="1"/>
  <c r="W1550" i="1"/>
  <c r="T1632" i="1"/>
  <c r="W1631" i="1"/>
  <c r="T1579" i="1"/>
  <c r="S1158" i="1" l="1"/>
  <c r="W1157" i="1"/>
  <c r="S1486" i="1"/>
  <c r="W1485" i="1"/>
  <c r="S1076" i="1"/>
  <c r="W1075" i="1"/>
  <c r="S748" i="1"/>
  <c r="W747" i="1"/>
  <c r="S1568" i="1"/>
  <c r="W1567" i="1"/>
  <c r="S1404" i="1"/>
  <c r="W1403" i="1"/>
  <c r="S830" i="1"/>
  <c r="W829" i="1"/>
  <c r="S502" i="1"/>
  <c r="W501" i="1"/>
  <c r="S420" i="1"/>
  <c r="W419" i="1"/>
  <c r="S584" i="1"/>
  <c r="W583" i="1"/>
  <c r="S92" i="1"/>
  <c r="W91" i="1"/>
  <c r="S1650" i="1"/>
  <c r="W1649" i="1"/>
  <c r="S338" i="1"/>
  <c r="W337" i="1"/>
  <c r="S666" i="1"/>
  <c r="W665" i="1"/>
  <c r="S1322" i="1"/>
  <c r="W1321" i="1"/>
  <c r="S1240" i="1"/>
  <c r="W1239" i="1"/>
  <c r="S994" i="1"/>
  <c r="W993" i="1"/>
  <c r="S256" i="1"/>
  <c r="W255" i="1"/>
  <c r="S174" i="1"/>
  <c r="W173" i="1"/>
  <c r="S912" i="1"/>
  <c r="W911" i="1"/>
  <c r="T1580" i="1"/>
  <c r="T1309" i="1"/>
  <c r="W1308" i="1"/>
  <c r="T1633" i="1"/>
  <c r="W1632" i="1"/>
  <c r="T1499" i="1"/>
  <c r="T1418" i="1"/>
  <c r="T1552" i="1"/>
  <c r="W1551" i="1"/>
  <c r="W1227" i="1"/>
  <c r="T1228" i="1"/>
  <c r="W1228" i="1" s="1"/>
  <c r="T1661" i="1"/>
  <c r="T1471" i="1"/>
  <c r="W1470" i="1"/>
  <c r="W1389" i="1"/>
  <c r="T1390" i="1"/>
  <c r="S913" i="1" l="1"/>
  <c r="S927" i="1"/>
  <c r="W927" i="1" s="1"/>
  <c r="W912" i="1"/>
  <c r="S1255" i="1"/>
  <c r="W1255" i="1" s="1"/>
  <c r="S1241" i="1"/>
  <c r="W1240" i="1"/>
  <c r="S1651" i="1"/>
  <c r="S1665" i="1"/>
  <c r="W1665" i="1" s="1"/>
  <c r="W1650" i="1"/>
  <c r="S503" i="1"/>
  <c r="S517" i="1"/>
  <c r="W517" i="1" s="1"/>
  <c r="W502" i="1"/>
  <c r="S749" i="1"/>
  <c r="S763" i="1"/>
  <c r="W763" i="1" s="1"/>
  <c r="W748" i="1"/>
  <c r="S175" i="1"/>
  <c r="S189" i="1"/>
  <c r="W189" i="1" s="1"/>
  <c r="W174" i="1"/>
  <c r="S1323" i="1"/>
  <c r="S1337" i="1"/>
  <c r="W1337" i="1" s="1"/>
  <c r="W1322" i="1"/>
  <c r="S93" i="1"/>
  <c r="S107" i="1"/>
  <c r="W107" i="1" s="1"/>
  <c r="W92" i="1"/>
  <c r="S845" i="1"/>
  <c r="W845" i="1" s="1"/>
  <c r="S831" i="1"/>
  <c r="W830" i="1"/>
  <c r="S1077" i="1"/>
  <c r="S1091" i="1"/>
  <c r="W1091" i="1" s="1"/>
  <c r="W1076" i="1"/>
  <c r="S271" i="1"/>
  <c r="W271" i="1" s="1"/>
  <c r="S257" i="1"/>
  <c r="W256" i="1"/>
  <c r="S681" i="1"/>
  <c r="W681" i="1" s="1"/>
  <c r="S667" i="1"/>
  <c r="W666" i="1"/>
  <c r="S599" i="1"/>
  <c r="W599" i="1" s="1"/>
  <c r="S585" i="1"/>
  <c r="W584" i="1"/>
  <c r="S1419" i="1"/>
  <c r="W1419" i="1" s="1"/>
  <c r="S1405" i="1"/>
  <c r="W1404" i="1"/>
  <c r="S1501" i="1"/>
  <c r="W1501" i="1" s="1"/>
  <c r="S1487" i="1"/>
  <c r="W1486" i="1"/>
  <c r="S995" i="1"/>
  <c r="S1009" i="1"/>
  <c r="W1009" i="1" s="1"/>
  <c r="W994" i="1"/>
  <c r="S339" i="1"/>
  <c r="S353" i="1"/>
  <c r="W353" i="1" s="1"/>
  <c r="W338" i="1"/>
  <c r="S435" i="1"/>
  <c r="W435" i="1" s="1"/>
  <c r="S421" i="1"/>
  <c r="W420" i="1"/>
  <c r="S1583" i="1"/>
  <c r="W1583" i="1" s="1"/>
  <c r="S1569" i="1"/>
  <c r="W1568" i="1"/>
  <c r="S1173" i="1"/>
  <c r="W1173" i="1" s="1"/>
  <c r="S1159" i="1"/>
  <c r="W1158" i="1"/>
  <c r="T1662" i="1"/>
  <c r="T1500" i="1"/>
  <c r="T1634" i="1"/>
  <c r="W1633" i="1"/>
  <c r="T1391" i="1"/>
  <c r="W1390" i="1"/>
  <c r="T1553" i="1"/>
  <c r="W1552" i="1"/>
  <c r="W1309" i="1"/>
  <c r="T1310" i="1"/>
  <c r="W1310" i="1" s="1"/>
  <c r="T1472" i="1"/>
  <c r="W1471" i="1"/>
  <c r="T1581" i="1"/>
  <c r="S258" i="1" l="1"/>
  <c r="W257" i="1"/>
  <c r="S176" i="1"/>
  <c r="W175" i="1"/>
  <c r="S996" i="1"/>
  <c r="W995" i="1"/>
  <c r="S1652" i="1"/>
  <c r="W1651" i="1"/>
  <c r="S422" i="1"/>
  <c r="W421" i="1"/>
  <c r="S586" i="1"/>
  <c r="W585" i="1"/>
  <c r="S94" i="1"/>
  <c r="W93" i="1"/>
  <c r="S750" i="1"/>
  <c r="W749" i="1"/>
  <c r="S1242" i="1"/>
  <c r="W1241" i="1"/>
  <c r="S1160" i="1"/>
  <c r="W1159" i="1"/>
  <c r="S1488" i="1"/>
  <c r="W1487" i="1"/>
  <c r="S1078" i="1"/>
  <c r="W1077" i="1"/>
  <c r="S668" i="1"/>
  <c r="W667" i="1"/>
  <c r="S1324" i="1"/>
  <c r="W1323" i="1"/>
  <c r="S340" i="1"/>
  <c r="W339" i="1"/>
  <c r="S832" i="1"/>
  <c r="W831" i="1"/>
  <c r="S504" i="1"/>
  <c r="W503" i="1"/>
  <c r="S1570" i="1"/>
  <c r="W1569" i="1"/>
  <c r="S1406" i="1"/>
  <c r="W1405" i="1"/>
  <c r="S914" i="1"/>
  <c r="W913" i="1"/>
  <c r="T1582" i="1"/>
  <c r="T1392" i="1"/>
  <c r="W1392" i="1" s="1"/>
  <c r="W1391" i="1"/>
  <c r="T1473" i="1"/>
  <c r="W1472" i="1"/>
  <c r="T1635" i="1"/>
  <c r="W1634" i="1"/>
  <c r="W1553" i="1"/>
  <c r="T1554" i="1"/>
  <c r="T1663" i="1"/>
  <c r="S915" i="1" l="1"/>
  <c r="W914" i="1"/>
  <c r="S833" i="1"/>
  <c r="W832" i="1"/>
  <c r="S1079" i="1"/>
  <c r="W1078" i="1"/>
  <c r="S751" i="1"/>
  <c r="W750" i="1"/>
  <c r="S1653" i="1"/>
  <c r="W1652" i="1"/>
  <c r="S1407" i="1"/>
  <c r="W1406" i="1"/>
  <c r="S341" i="1"/>
  <c r="W340" i="1"/>
  <c r="S1489" i="1"/>
  <c r="W1488" i="1"/>
  <c r="S95" i="1"/>
  <c r="W94" i="1"/>
  <c r="S997" i="1"/>
  <c r="W996" i="1"/>
  <c r="S1571" i="1"/>
  <c r="W1570" i="1"/>
  <c r="S1325" i="1"/>
  <c r="W1324" i="1"/>
  <c r="S1161" i="1"/>
  <c r="W1160" i="1"/>
  <c r="S587" i="1"/>
  <c r="W586" i="1"/>
  <c r="S177" i="1"/>
  <c r="W176" i="1"/>
  <c r="S505" i="1"/>
  <c r="W504" i="1"/>
  <c r="S669" i="1"/>
  <c r="W668" i="1"/>
  <c r="S1243" i="1"/>
  <c r="W1242" i="1"/>
  <c r="S423" i="1"/>
  <c r="W422" i="1"/>
  <c r="S259" i="1"/>
  <c r="W258" i="1"/>
  <c r="W1635" i="1"/>
  <c r="T1636" i="1"/>
  <c r="T1474" i="1"/>
  <c r="W1474" i="1" s="1"/>
  <c r="W1473" i="1"/>
  <c r="T1664" i="1"/>
  <c r="T1555" i="1"/>
  <c r="W1554" i="1"/>
  <c r="S260" i="1" l="1"/>
  <c r="W259" i="1"/>
  <c r="S506" i="1"/>
  <c r="W505" i="1"/>
  <c r="S1326" i="1"/>
  <c r="W1325" i="1"/>
  <c r="S1490" i="1"/>
  <c r="W1489" i="1"/>
  <c r="S752" i="1"/>
  <c r="W751" i="1"/>
  <c r="S424" i="1"/>
  <c r="W423" i="1"/>
  <c r="S178" i="1"/>
  <c r="W177" i="1"/>
  <c r="S1572" i="1"/>
  <c r="W1571" i="1"/>
  <c r="S342" i="1"/>
  <c r="W341" i="1"/>
  <c r="S1080" i="1"/>
  <c r="W1079" i="1"/>
  <c r="S1244" i="1"/>
  <c r="W1243" i="1"/>
  <c r="S588" i="1"/>
  <c r="W587" i="1"/>
  <c r="S998" i="1"/>
  <c r="W997" i="1"/>
  <c r="S1408" i="1"/>
  <c r="W1407" i="1"/>
  <c r="S834" i="1"/>
  <c r="W833" i="1"/>
  <c r="S670" i="1"/>
  <c r="W669" i="1"/>
  <c r="S1162" i="1"/>
  <c r="W1161" i="1"/>
  <c r="S96" i="1"/>
  <c r="W95" i="1"/>
  <c r="S1654" i="1"/>
  <c r="W1653" i="1"/>
  <c r="S916" i="1"/>
  <c r="W915" i="1"/>
  <c r="T1556" i="1"/>
  <c r="W1556" i="1" s="1"/>
  <c r="W1555" i="1"/>
  <c r="T1637" i="1"/>
  <c r="W1636" i="1"/>
  <c r="S917" i="1" l="1"/>
  <c r="W916" i="1"/>
  <c r="S671" i="1"/>
  <c r="W670" i="1"/>
  <c r="S589" i="1"/>
  <c r="W588" i="1"/>
  <c r="S1573" i="1"/>
  <c r="W1572" i="1"/>
  <c r="S1491" i="1"/>
  <c r="W1490" i="1"/>
  <c r="S1655" i="1"/>
  <c r="W1654" i="1"/>
  <c r="S835" i="1"/>
  <c r="W834" i="1"/>
  <c r="S1245" i="1"/>
  <c r="W1244" i="1"/>
  <c r="S179" i="1"/>
  <c r="W178" i="1"/>
  <c r="S1327" i="1"/>
  <c r="W1326" i="1"/>
  <c r="S97" i="1"/>
  <c r="W96" i="1"/>
  <c r="S1409" i="1"/>
  <c r="W1408" i="1"/>
  <c r="S1081" i="1"/>
  <c r="W1080" i="1"/>
  <c r="S425" i="1"/>
  <c r="W424" i="1"/>
  <c r="S507" i="1"/>
  <c r="W506" i="1"/>
  <c r="S1163" i="1"/>
  <c r="W1162" i="1"/>
  <c r="S999" i="1"/>
  <c r="W998" i="1"/>
  <c r="S343" i="1"/>
  <c r="W342" i="1"/>
  <c r="S753" i="1"/>
  <c r="W752" i="1"/>
  <c r="S261" i="1"/>
  <c r="W260" i="1"/>
  <c r="W1637" i="1"/>
  <c r="T1638" i="1"/>
  <c r="W1638" i="1" s="1"/>
  <c r="S262" i="1" l="1"/>
  <c r="W261" i="1"/>
  <c r="S1164" i="1"/>
  <c r="W1163" i="1"/>
  <c r="S1410" i="1"/>
  <c r="W1409" i="1"/>
  <c r="S1246" i="1"/>
  <c r="W1245" i="1"/>
  <c r="S1574" i="1"/>
  <c r="W1573" i="1"/>
  <c r="S754" i="1"/>
  <c r="W753" i="1"/>
  <c r="S508" i="1"/>
  <c r="W507" i="1"/>
  <c r="S98" i="1"/>
  <c r="W97" i="1"/>
  <c r="S836" i="1"/>
  <c r="W835" i="1"/>
  <c r="S590" i="1"/>
  <c r="W589" i="1"/>
  <c r="S344" i="1"/>
  <c r="W343" i="1"/>
  <c r="S426" i="1"/>
  <c r="W425" i="1"/>
  <c r="S1328" i="1"/>
  <c r="W1327" i="1"/>
  <c r="S1656" i="1"/>
  <c r="W1655" i="1"/>
  <c r="S672" i="1"/>
  <c r="W671" i="1"/>
  <c r="S1000" i="1"/>
  <c r="W999" i="1"/>
  <c r="S1082" i="1"/>
  <c r="W1081" i="1"/>
  <c r="S180" i="1"/>
  <c r="W179" i="1"/>
  <c r="S1492" i="1"/>
  <c r="W1491" i="1"/>
  <c r="S918" i="1"/>
  <c r="W917" i="1"/>
  <c r="S919" i="1" l="1"/>
  <c r="W918" i="1"/>
  <c r="S1001" i="1"/>
  <c r="W1000" i="1"/>
  <c r="S427" i="1"/>
  <c r="W426" i="1"/>
  <c r="S99" i="1"/>
  <c r="W98" i="1"/>
  <c r="S1247" i="1"/>
  <c r="W1246" i="1"/>
  <c r="S1493" i="1"/>
  <c r="W1492" i="1"/>
  <c r="S673" i="1"/>
  <c r="W672" i="1"/>
  <c r="S345" i="1"/>
  <c r="W344" i="1"/>
  <c r="S509" i="1"/>
  <c r="W508" i="1"/>
  <c r="S1411" i="1"/>
  <c r="W1410" i="1"/>
  <c r="S181" i="1"/>
  <c r="W180" i="1"/>
  <c r="S1657" i="1"/>
  <c r="W1656" i="1"/>
  <c r="S591" i="1"/>
  <c r="W590" i="1"/>
  <c r="S755" i="1"/>
  <c r="W754" i="1"/>
  <c r="S1165" i="1"/>
  <c r="W1164" i="1"/>
  <c r="S1083" i="1"/>
  <c r="W1082" i="1"/>
  <c r="S1329" i="1"/>
  <c r="W1328" i="1"/>
  <c r="S837" i="1"/>
  <c r="W836" i="1"/>
  <c r="S1575" i="1"/>
  <c r="W1574" i="1"/>
  <c r="S263" i="1"/>
  <c r="W262" i="1"/>
  <c r="S264" i="1" l="1"/>
  <c r="W263" i="1"/>
  <c r="S1084" i="1"/>
  <c r="W1083" i="1"/>
  <c r="S1658" i="1"/>
  <c r="W1657" i="1"/>
  <c r="S346" i="1"/>
  <c r="W345" i="1"/>
  <c r="S100" i="1"/>
  <c r="W99" i="1"/>
  <c r="S1576" i="1"/>
  <c r="W1575" i="1"/>
  <c r="S1166" i="1"/>
  <c r="W1165" i="1"/>
  <c r="S182" i="1"/>
  <c r="W181" i="1"/>
  <c r="S674" i="1"/>
  <c r="W673" i="1"/>
  <c r="S428" i="1"/>
  <c r="W427" i="1"/>
  <c r="S838" i="1"/>
  <c r="W837" i="1"/>
  <c r="S756" i="1"/>
  <c r="W755" i="1"/>
  <c r="S1412" i="1"/>
  <c r="W1411" i="1"/>
  <c r="S1494" i="1"/>
  <c r="W1493" i="1"/>
  <c r="S1002" i="1"/>
  <c r="W1001" i="1"/>
  <c r="S1330" i="1"/>
  <c r="W1329" i="1"/>
  <c r="S592" i="1"/>
  <c r="W591" i="1"/>
  <c r="S510" i="1"/>
  <c r="W509" i="1"/>
  <c r="S1248" i="1"/>
  <c r="W1247" i="1"/>
  <c r="S920" i="1"/>
  <c r="W919" i="1"/>
  <c r="S921" i="1" l="1"/>
  <c r="W920" i="1"/>
  <c r="S1331" i="1"/>
  <c r="W1330" i="1"/>
  <c r="S757" i="1"/>
  <c r="W756" i="1"/>
  <c r="S183" i="1"/>
  <c r="W182" i="1"/>
  <c r="S347" i="1"/>
  <c r="W346" i="1"/>
  <c r="S1249" i="1"/>
  <c r="W1248" i="1"/>
  <c r="S1003" i="1"/>
  <c r="W1002" i="1"/>
  <c r="S839" i="1"/>
  <c r="W838" i="1"/>
  <c r="S1167" i="1"/>
  <c r="W1166" i="1"/>
  <c r="S1659" i="1"/>
  <c r="W1658" i="1"/>
  <c r="S511" i="1"/>
  <c r="W510" i="1"/>
  <c r="S1495" i="1"/>
  <c r="W1494" i="1"/>
  <c r="S429" i="1"/>
  <c r="W428" i="1"/>
  <c r="S1577" i="1"/>
  <c r="W1576" i="1"/>
  <c r="S1085" i="1"/>
  <c r="W1084" i="1"/>
  <c r="S593" i="1"/>
  <c r="W592" i="1"/>
  <c r="S1413" i="1"/>
  <c r="W1412" i="1"/>
  <c r="S675" i="1"/>
  <c r="W674" i="1"/>
  <c r="S101" i="1"/>
  <c r="W100" i="1"/>
  <c r="S265" i="1"/>
  <c r="W264" i="1"/>
  <c r="S266" i="1" l="1"/>
  <c r="W265" i="1"/>
  <c r="S594" i="1"/>
  <c r="W593" i="1"/>
  <c r="S1496" i="1"/>
  <c r="W1495" i="1"/>
  <c r="S840" i="1"/>
  <c r="W839" i="1"/>
  <c r="S184" i="1"/>
  <c r="W183" i="1"/>
  <c r="S102" i="1"/>
  <c r="W101" i="1"/>
  <c r="S1086" i="1"/>
  <c r="W1085" i="1"/>
  <c r="S512" i="1"/>
  <c r="W511" i="1"/>
  <c r="S1004" i="1"/>
  <c r="W1003" i="1"/>
  <c r="S758" i="1"/>
  <c r="W757" i="1"/>
  <c r="S676" i="1"/>
  <c r="W675" i="1"/>
  <c r="S1578" i="1"/>
  <c r="W1577" i="1"/>
  <c r="S1660" i="1"/>
  <c r="W1659" i="1"/>
  <c r="S1250" i="1"/>
  <c r="W1249" i="1"/>
  <c r="S1332" i="1"/>
  <c r="W1331" i="1"/>
  <c r="S1414" i="1"/>
  <c r="W1413" i="1"/>
  <c r="S430" i="1"/>
  <c r="W429" i="1"/>
  <c r="S1168" i="1"/>
  <c r="W1167" i="1"/>
  <c r="S348" i="1"/>
  <c r="W347" i="1"/>
  <c r="S922" i="1"/>
  <c r="W921" i="1"/>
  <c r="S923" i="1" l="1"/>
  <c r="W922" i="1"/>
  <c r="S1415" i="1"/>
  <c r="W1414" i="1"/>
  <c r="S1579" i="1"/>
  <c r="W1578" i="1"/>
  <c r="S513" i="1"/>
  <c r="W512" i="1"/>
  <c r="S841" i="1"/>
  <c r="W840" i="1"/>
  <c r="S349" i="1"/>
  <c r="W348" i="1"/>
  <c r="S1333" i="1"/>
  <c r="W1332" i="1"/>
  <c r="S677" i="1"/>
  <c r="W676" i="1"/>
  <c r="S1087" i="1"/>
  <c r="W1086" i="1"/>
  <c r="S1497" i="1"/>
  <c r="W1496" i="1"/>
  <c r="S1169" i="1"/>
  <c r="W1168" i="1"/>
  <c r="S1251" i="1"/>
  <c r="W1250" i="1"/>
  <c r="S759" i="1"/>
  <c r="W758" i="1"/>
  <c r="S103" i="1"/>
  <c r="W102" i="1"/>
  <c r="S595" i="1"/>
  <c r="W594" i="1"/>
  <c r="S431" i="1"/>
  <c r="W430" i="1"/>
  <c r="S1661" i="1"/>
  <c r="W1660" i="1"/>
  <c r="S1005" i="1"/>
  <c r="W1004" i="1"/>
  <c r="S185" i="1"/>
  <c r="W184" i="1"/>
  <c r="S267" i="1"/>
  <c r="W266" i="1"/>
  <c r="S268" i="1" l="1"/>
  <c r="W267" i="1"/>
  <c r="S432" i="1"/>
  <c r="W431" i="1"/>
  <c r="S1252" i="1"/>
  <c r="W1251" i="1"/>
  <c r="S678" i="1"/>
  <c r="W677" i="1"/>
  <c r="S514" i="1"/>
  <c r="W513" i="1"/>
  <c r="S186" i="1"/>
  <c r="W185" i="1"/>
  <c r="S596" i="1"/>
  <c r="W595" i="1"/>
  <c r="S1170" i="1"/>
  <c r="W1169" i="1"/>
  <c r="S1334" i="1"/>
  <c r="W1333" i="1"/>
  <c r="S1580" i="1"/>
  <c r="W1579" i="1"/>
  <c r="S1006" i="1"/>
  <c r="W1005" i="1"/>
  <c r="S104" i="1"/>
  <c r="W103" i="1"/>
  <c r="S1498" i="1"/>
  <c r="W1497" i="1"/>
  <c r="S350" i="1"/>
  <c r="W349" i="1"/>
  <c r="S1416" i="1"/>
  <c r="W1415" i="1"/>
  <c r="S1662" i="1"/>
  <c r="W1661" i="1"/>
  <c r="S760" i="1"/>
  <c r="W759" i="1"/>
  <c r="S1088" i="1"/>
  <c r="W1087" i="1"/>
  <c r="S842" i="1"/>
  <c r="W841" i="1"/>
  <c r="S924" i="1"/>
  <c r="W923" i="1"/>
  <c r="S925" i="1" l="1"/>
  <c r="W924" i="1"/>
  <c r="S1663" i="1"/>
  <c r="W1662" i="1"/>
  <c r="S105" i="1"/>
  <c r="W104" i="1"/>
  <c r="S1171" i="1"/>
  <c r="W1170" i="1"/>
  <c r="S679" i="1"/>
  <c r="W678" i="1"/>
  <c r="S843" i="1"/>
  <c r="W842" i="1"/>
  <c r="S1417" i="1"/>
  <c r="W1416" i="1"/>
  <c r="S1007" i="1"/>
  <c r="W1006" i="1"/>
  <c r="S597" i="1"/>
  <c r="W596" i="1"/>
  <c r="S1253" i="1"/>
  <c r="W1252" i="1"/>
  <c r="S1089" i="1"/>
  <c r="W1088" i="1"/>
  <c r="S351" i="1"/>
  <c r="W350" i="1"/>
  <c r="S1581" i="1"/>
  <c r="W1580" i="1"/>
  <c r="S187" i="1"/>
  <c r="W186" i="1"/>
  <c r="S433" i="1"/>
  <c r="W432" i="1"/>
  <c r="S761" i="1"/>
  <c r="W760" i="1"/>
  <c r="S1499" i="1"/>
  <c r="W1498" i="1"/>
  <c r="S1335" i="1"/>
  <c r="W1334" i="1"/>
  <c r="S515" i="1"/>
  <c r="W514" i="1"/>
  <c r="S269" i="1"/>
  <c r="W268" i="1"/>
  <c r="S270" i="1" l="1"/>
  <c r="W270" i="1" s="1"/>
  <c r="W269" i="1"/>
  <c r="S762" i="1"/>
  <c r="W762" i="1" s="1"/>
  <c r="W761" i="1"/>
  <c r="S352" i="1"/>
  <c r="W352" i="1" s="1"/>
  <c r="W351" i="1"/>
  <c r="S1008" i="1"/>
  <c r="W1008" i="1" s="1"/>
  <c r="W1007" i="1"/>
  <c r="S1172" i="1"/>
  <c r="W1172" i="1" s="1"/>
  <c r="W1171" i="1"/>
  <c r="S516" i="1"/>
  <c r="W516" i="1" s="1"/>
  <c r="W515" i="1"/>
  <c r="S434" i="1"/>
  <c r="W434" i="1" s="1"/>
  <c r="W433" i="1"/>
  <c r="S1090" i="1"/>
  <c r="W1090" i="1" s="1"/>
  <c r="W1089" i="1"/>
  <c r="S1418" i="1"/>
  <c r="W1418" i="1" s="1"/>
  <c r="W1417" i="1"/>
  <c r="S106" i="1"/>
  <c r="W106" i="1" s="1"/>
  <c r="W105" i="1"/>
  <c r="S1336" i="1"/>
  <c r="W1336" i="1" s="1"/>
  <c r="W1335" i="1"/>
  <c r="S188" i="1"/>
  <c r="W188" i="1" s="1"/>
  <c r="W187" i="1"/>
  <c r="S1254" i="1"/>
  <c r="W1254" i="1" s="1"/>
  <c r="W1253" i="1"/>
  <c r="S844" i="1"/>
  <c r="W844" i="1" s="1"/>
  <c r="W843" i="1"/>
  <c r="S1664" i="1"/>
  <c r="W1664" i="1" s="1"/>
  <c r="W1663" i="1"/>
  <c r="S1500" i="1"/>
  <c r="W1500" i="1" s="1"/>
  <c r="W1499" i="1"/>
  <c r="S1582" i="1"/>
  <c r="W1582" i="1" s="1"/>
  <c r="W1581" i="1"/>
  <c r="S598" i="1"/>
  <c r="W598" i="1" s="1"/>
  <c r="W597" i="1"/>
  <c r="S680" i="1"/>
  <c r="W680" i="1" s="1"/>
  <c r="W679" i="1"/>
  <c r="S926" i="1"/>
  <c r="W926" i="1" s="1"/>
  <c r="W925" i="1"/>
</calcChain>
</file>

<file path=xl/sharedStrings.xml><?xml version="1.0" encoding="utf-8"?>
<sst xmlns="http://schemas.openxmlformats.org/spreadsheetml/2006/main" count="1965" uniqueCount="89">
  <si>
    <t xml:space="preserve">       DOE Advanced Manufacturing Office</t>
  </si>
  <si>
    <t>Source</t>
  </si>
  <si>
    <t>Year</t>
  </si>
  <si>
    <t>UnitCost</t>
  </si>
  <si>
    <t>Visible</t>
  </si>
  <si>
    <t>Tracked Energy Sources</t>
  </si>
  <si>
    <t>TOTAL Energy</t>
  </si>
  <si>
    <t>MMBtu</t>
  </si>
  <si>
    <t>Units Costs Status</t>
  </si>
  <si>
    <t>TOTAL Electricity</t>
  </si>
  <si>
    <t>kWh site</t>
  </si>
  <si>
    <t>Show</t>
  </si>
  <si>
    <t>SHOW Unit Costs</t>
  </si>
  <si>
    <t>TOTAL Natural Gas</t>
  </si>
  <si>
    <t>Dtherm</t>
  </si>
  <si>
    <t>Hide</t>
  </si>
  <si>
    <t>HIDE Unit Costs</t>
  </si>
  <si>
    <t>TOTAL Other Energy</t>
  </si>
  <si>
    <t>---------------------------</t>
  </si>
  <si>
    <t>Energy Source</t>
  </si>
  <si>
    <t>UNIT</t>
  </si>
  <si>
    <t>Notes</t>
  </si>
  <si>
    <t>back to top</t>
  </si>
  <si>
    <t>YEAR</t>
  </si>
  <si>
    <t>$$</t>
  </si>
  <si>
    <t>Qty</t>
  </si>
  <si>
    <t>Per Unit Costs</t>
  </si>
  <si>
    <t xml:space="preserve">               Developed for the DOE Advanced Manufacturing Office</t>
  </si>
  <si>
    <t>Description</t>
  </si>
  <si>
    <t xml:space="preserve">Additional Details </t>
  </si>
  <si>
    <t>Jan</t>
  </si>
  <si>
    <t>List of Years</t>
  </si>
  <si>
    <t>Baseline Year</t>
  </si>
  <si>
    <t>Reporting Year</t>
  </si>
  <si>
    <t>The following is a list of all data entered into this tool (both visible and hidden)</t>
  </si>
  <si>
    <t>--------------------------------------------------------------------------------</t>
  </si>
  <si>
    <t>Current Year</t>
  </si>
  <si>
    <t>First Month</t>
  </si>
  <si>
    <t>Number for Displayed Years</t>
  </si>
  <si>
    <t>DATA_START</t>
  </si>
  <si>
    <t>RowNum</t>
  </si>
  <si>
    <t>space</t>
  </si>
  <si>
    <t>$</t>
  </si>
  <si>
    <t>Tracked Related Factors</t>
  </si>
  <si>
    <t>RFcount</t>
  </si>
  <si>
    <t>Relevant Variables</t>
  </si>
  <si>
    <t>Units</t>
  </si>
  <si>
    <t>Content</t>
  </si>
  <si>
    <t>Electricity</t>
  </si>
  <si>
    <t>Greater Than 2005</t>
  </si>
  <si>
    <t>Less Than 2030</t>
  </si>
  <si>
    <t>Rpt &gt; Bas</t>
  </si>
  <si>
    <t>Relevant Variable</t>
  </si>
  <si>
    <t>Relevant Variable Notes (optional)</t>
  </si>
  <si>
    <t>Notes (edit notes on Main)</t>
  </si>
  <si>
    <t xml:space="preserve">   Energy Footprint - Customization</t>
  </si>
  <si>
    <t>MMBtu Per Unit</t>
  </si>
  <si>
    <t>CO2 kgs Per Unit</t>
  </si>
  <si>
    <t>Site to Primary</t>
  </si>
  <si>
    <t>Unit Used for Totals</t>
  </si>
  <si>
    <t>not set</t>
  </si>
  <si>
    <t>Ignore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</si>
  <si>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</si>
  <si>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</si>
  <si>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</si>
  <si>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</si>
  <si>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</si>
  <si>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</si>
  <si>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</si>
  <si>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</si>
  <si>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</si>
  <si>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</si>
  <si>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</si>
  <si>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</si>
  <si>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First Month (3 letter)</t>
  </si>
  <si>
    <t>Heating Degree Days</t>
  </si>
  <si>
    <t>Year Months</t>
  </si>
  <si>
    <t>Tested Variables</t>
  </si>
  <si>
    <t>Selected Model</t>
  </si>
  <si>
    <t>Model Type</t>
  </si>
  <si>
    <t>Model Selected</t>
  </si>
  <si>
    <r>
      <t xml:space="preserve">Energy Source Notes </t>
    </r>
    <r>
      <rPr>
        <sz val="12"/>
        <color theme="3"/>
        <rFont val="Calibri"/>
        <family val="2"/>
        <scheme val="minor"/>
      </rPr>
      <t>(optional)</t>
    </r>
  </si>
  <si>
    <t>Sources/Groups</t>
  </si>
  <si>
    <t>Group</t>
  </si>
  <si>
    <t>THESE VALUES SHOULD ONLY BE CHANGED IF LOADED INTO ENPI LITE TOOL, NOT HERE</t>
  </si>
  <si>
    <t xml:space="preserve">   Energy Consumption Tracker - ENERGY CONSUMPTION</t>
  </si>
  <si>
    <t xml:space="preserve">   Energy Consumption Tracker - RELEVANT VARIABLES</t>
  </si>
  <si>
    <t xml:space="preserve">Site Name </t>
  </si>
  <si>
    <t>The Energy Consumption Tracker tracks energy consumption by source, factors affecting energy consumption, and specific energy uses on a monthly basis for 1 or multiple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</si>
</sst>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&quot;$&quot;* #,##0.000_);_(&quot;$&quot;* \(#,##0.000\);_(&quot;$&quot;* &quot;-&quot;??_);_(@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800080"/>
      <name val="Calibri"/>
      <family val="2"/>
    </font>
    <font>
      <sz val="12"/>
      <color theme="0"/>
      <name val="Franklin Gothic Demi"/>
      <family val="2"/>
    </font>
    <font>
      <u/>
      <sz val="11"/>
      <color theme="10"/>
      <name val="Calibri"/>
      <family val="2"/>
      <scheme val="minor"/>
    </font>
    <font>
      <b/>
      <u/>
      <sz val="11"/>
      <color theme="6" tint="0.79998168889431442"/>
      <name val="Calibri"/>
      <family val="2"/>
      <scheme val="minor"/>
    </font>
    <font>
      <b/>
      <sz val="20"/>
      <color theme="0"/>
      <name val="Arial"/>
      <family val="2"/>
    </font>
    <font>
      <sz val="22"/>
      <color theme="0"/>
      <name val="HelveticaNeueLT Std Med"/>
      <family val="2"/>
    </font>
    <font>
      <b/>
      <sz val="18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4"/>
      <color theme="9" tint="0.59999389629810485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6"/>
      <color rgb="FF7AB800"/>
      <name val="Calibri"/>
      <family val="2"/>
      <scheme val="minor"/>
    </font>
    <font>
      <b/>
      <sz val="11"/>
      <color rgb="FF007934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2"/>
      <color rgb="FF007934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9"/>
      <color rgb="FF000000"/>
      <name val="Arial Unicode MS"/>
    </font>
    <font>
      <b/>
      <sz val="13"/>
      <color rgb="FFFF0000"/>
      <name val="Calibri"/>
      <family val="2"/>
      <scheme val="minor"/>
    </font>
    <font>
      <sz val="12"/>
      <color theme="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5B82"/>
        <bgColor indexed="64"/>
      </patternFill>
    </fill>
    <fill>
      <patternFill patternType="solid">
        <fgColor rgb="FF7AB8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5B8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5B82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rgb="FF7F7F7F"/>
      </bottom>
      <diagonal/>
    </border>
    <border>
      <left/>
      <right style="thin">
        <color rgb="FF7F7F7F"/>
      </right>
      <top style="double">
        <color theme="4"/>
      </top>
      <bottom style="thin">
        <color rgb="FF7F7F7F"/>
      </bottom>
      <diagonal/>
    </border>
    <border>
      <left style="medium">
        <color indexed="64"/>
      </left>
      <right/>
      <top style="double">
        <color theme="4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 tint="0.499984740745262"/>
      </top>
      <bottom style="thin">
        <color rgb="FF7F7F7F"/>
      </bottom>
      <diagonal/>
    </border>
    <border>
      <left/>
      <right/>
      <top style="thick">
        <color theme="4" tint="0.499984740745262"/>
      </top>
      <bottom style="thin">
        <color rgb="FF7F7F7F"/>
      </bottom>
      <diagonal/>
    </border>
    <border>
      <left/>
      <right style="thin">
        <color rgb="FF7F7F7F"/>
      </right>
      <top style="thick">
        <color theme="4" tint="0.499984740745262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 style="thick">
        <color theme="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7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0" fillId="0" borderId="0"/>
    <xf numFmtId="0" fontId="41" fillId="0" borderId="0"/>
  </cellStyleXfs>
  <cellXfs count="245">
    <xf numFmtId="0" fontId="0" fillId="0" borderId="0" xfId="0"/>
    <xf numFmtId="0" fontId="11" fillId="5" borderId="0" xfId="0" applyFont="1" applyFill="1" applyAlignment="1" applyProtection="1">
      <alignment vertical="center"/>
    </xf>
    <xf numFmtId="0" fontId="13" fillId="5" borderId="0" xfId="11" applyFont="1" applyFill="1" applyAlignment="1" applyProtection="1">
      <alignment vertical="center"/>
    </xf>
    <xf numFmtId="0" fontId="0" fillId="5" borderId="0" xfId="0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Alignment="1" applyProtection="1"/>
    <xf numFmtId="0" fontId="0" fillId="5" borderId="0" xfId="0" applyFill="1" applyAlignment="1" applyProtection="1">
      <alignment horizontal="center"/>
    </xf>
    <xf numFmtId="0" fontId="0" fillId="5" borderId="0" xfId="0" applyFill="1" applyAlignment="1" applyProtection="1">
      <alignment horizontal="left"/>
    </xf>
    <xf numFmtId="0" fontId="14" fillId="6" borderId="4" xfId="0" applyFont="1" applyFill="1" applyBorder="1" applyAlignment="1" applyProtection="1">
      <alignment vertical="center"/>
    </xf>
    <xf numFmtId="0" fontId="15" fillId="6" borderId="4" xfId="0" applyFont="1" applyFill="1" applyBorder="1" applyAlignment="1" applyProtection="1">
      <alignment vertical="center"/>
    </xf>
    <xf numFmtId="0" fontId="16" fillId="6" borderId="4" xfId="0" applyFont="1" applyFill="1" applyBorder="1" applyAlignment="1" applyProtection="1">
      <alignment vertical="center"/>
    </xf>
    <xf numFmtId="0" fontId="0" fillId="6" borderId="4" xfId="0" applyFill="1" applyBorder="1" applyAlignment="1" applyProtection="1">
      <alignment vertical="center"/>
    </xf>
    <xf numFmtId="0" fontId="0" fillId="6" borderId="4" xfId="0" applyFill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6" borderId="4" xfId="0" applyFill="1" applyBorder="1" applyAlignment="1" applyProtection="1"/>
    <xf numFmtId="0" fontId="0" fillId="6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left"/>
    </xf>
    <xf numFmtId="0" fontId="0" fillId="0" borderId="0" xfId="0" applyAlignment="1" applyProtection="1"/>
    <xf numFmtId="0" fontId="0" fillId="0" borderId="0" xfId="0" applyAlignment="1" applyProtection="1">
      <alignment horizontal="left"/>
    </xf>
    <xf numFmtId="0" fontId="18" fillId="0" borderId="0" xfId="3" applyFont="1" applyAlignment="1" applyProtection="1">
      <alignment horizontal="center"/>
    </xf>
    <xf numFmtId="0" fontId="0" fillId="0" borderId="0" xfId="0" applyNumberFormat="1" applyProtection="1"/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/>
    <xf numFmtId="0" fontId="0" fillId="0" borderId="6" xfId="0" applyBorder="1" applyAlignment="1" applyProtection="1">
      <alignment horizontal="center"/>
    </xf>
    <xf numFmtId="0" fontId="0" fillId="0" borderId="0" xfId="0" applyBorder="1" applyAlignment="1" applyProtection="1"/>
    <xf numFmtId="0" fontId="8" fillId="0" borderId="6" xfId="0" applyFont="1" applyBorder="1" applyAlignment="1" applyProtection="1">
      <alignment horizontal="right"/>
    </xf>
    <xf numFmtId="0" fontId="0" fillId="0" borderId="6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4" fillId="0" borderId="2" xfId="5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quotePrefix="1" applyBorder="1" applyAlignment="1" applyProtection="1"/>
    <xf numFmtId="0" fontId="0" fillId="0" borderId="0" xfId="0" applyAlignment="1" applyProtection="1">
      <alignment horizontal="center"/>
      <protection locked="0"/>
    </xf>
    <xf numFmtId="0" fontId="19" fillId="0" borderId="0" xfId="9" applyFont="1" applyProtection="1"/>
    <xf numFmtId="0" fontId="8" fillId="0" borderId="0" xfId="0" applyFont="1" applyAlignment="1" applyProtection="1">
      <alignment horizontal="center"/>
    </xf>
    <xf numFmtId="0" fontId="8" fillId="0" borderId="0" xfId="0" applyFont="1" applyProtection="1"/>
    <xf numFmtId="0" fontId="4" fillId="0" borderId="10" xfId="6" applyFont="1" applyBorder="1" applyAlignment="1" applyProtection="1">
      <alignment horizontal="center"/>
    </xf>
    <xf numFmtId="0" fontId="17" fillId="0" borderId="10" xfId="6" applyFont="1" applyBorder="1" applyProtection="1"/>
    <xf numFmtId="0" fontId="0" fillId="0" borderId="10" xfId="0" applyBorder="1" applyProtection="1"/>
    <xf numFmtId="0" fontId="12" fillId="0" borderId="0" xfId="11" applyAlignment="1" applyProtection="1">
      <alignment horizontal="center" vertical="center" wrapText="1"/>
    </xf>
    <xf numFmtId="0" fontId="20" fillId="7" borderId="11" xfId="0" applyFont="1" applyFill="1" applyBorder="1" applyAlignment="1" applyProtection="1">
      <alignment horizontal="center" vertical="center"/>
    </xf>
    <xf numFmtId="0" fontId="22" fillId="8" borderId="15" xfId="8" applyNumberFormat="1" applyFont="1" applyFill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/>
    </xf>
    <xf numFmtId="0" fontId="0" fillId="0" borderId="17" xfId="0" applyBorder="1" applyAlignment="1" applyProtection="1"/>
    <xf numFmtId="0" fontId="0" fillId="0" borderId="17" xfId="0" applyBorder="1" applyAlignment="1" applyProtection="1">
      <alignment horizontal="center"/>
    </xf>
    <xf numFmtId="0" fontId="8" fillId="0" borderId="17" xfId="0" applyFont="1" applyBorder="1" applyAlignment="1" applyProtection="1">
      <alignment horizontal="right"/>
    </xf>
    <xf numFmtId="0" fontId="0" fillId="0" borderId="17" xfId="0" applyBorder="1" applyAlignment="1" applyProtection="1">
      <alignment horizontal="left"/>
    </xf>
    <xf numFmtId="0" fontId="0" fillId="0" borderId="18" xfId="0" applyBorder="1" applyAlignment="1" applyProtection="1">
      <alignment horizontal="left"/>
    </xf>
    <xf numFmtId="0" fontId="0" fillId="0" borderId="17" xfId="0" applyBorder="1" applyProtection="1"/>
    <xf numFmtId="0" fontId="8" fillId="4" borderId="19" xfId="10" applyFont="1" applyBorder="1" applyAlignment="1" applyProtection="1">
      <alignment horizontal="center"/>
    </xf>
    <xf numFmtId="0" fontId="0" fillId="0" borderId="20" xfId="0" applyBorder="1" applyProtection="1"/>
    <xf numFmtId="0" fontId="8" fillId="4" borderId="17" xfId="10" applyFont="1" applyBorder="1" applyAlignment="1" applyProtection="1">
      <alignment horizontal="center"/>
    </xf>
    <xf numFmtId="0" fontId="23" fillId="0" borderId="22" xfId="0" applyFont="1" applyBorder="1" applyAlignment="1" applyProtection="1">
      <alignment horizontal="center"/>
    </xf>
    <xf numFmtId="44" fontId="0" fillId="9" borderId="23" xfId="2" applyNumberFormat="1" applyFont="1" applyFill="1" applyBorder="1" applyProtection="1">
      <protection locked="0"/>
    </xf>
    <xf numFmtId="44" fontId="0" fillId="9" borderId="24" xfId="2" applyNumberFormat="1" applyFont="1" applyFill="1" applyBorder="1" applyProtection="1">
      <protection locked="0"/>
    </xf>
    <xf numFmtId="44" fontId="0" fillId="9" borderId="25" xfId="2" applyNumberFormat="1" applyFont="1" applyFill="1" applyBorder="1" applyProtection="1">
      <protection locked="0"/>
    </xf>
    <xf numFmtId="44" fontId="0" fillId="9" borderId="26" xfId="2" applyNumberFormat="1" applyFont="1" applyFill="1" applyBorder="1" applyProtection="1">
      <protection locked="0"/>
    </xf>
    <xf numFmtId="44" fontId="0" fillId="0" borderId="0" xfId="0" applyNumberFormat="1" applyProtection="1"/>
    <xf numFmtId="44" fontId="6" fillId="3" borderId="27" xfId="8" applyNumberFormat="1" applyBorder="1" applyProtection="1"/>
    <xf numFmtId="0" fontId="23" fillId="0" borderId="29" xfId="0" applyFont="1" applyBorder="1" applyAlignment="1" applyProtection="1">
      <alignment horizontal="center"/>
    </xf>
    <xf numFmtId="164" fontId="0" fillId="9" borderId="28" xfId="1" applyNumberFormat="1" applyFont="1" applyFill="1" applyBorder="1" applyProtection="1">
      <protection locked="0"/>
    </xf>
    <xf numFmtId="164" fontId="0" fillId="9" borderId="19" xfId="1" applyNumberFormat="1" applyFont="1" applyFill="1" applyBorder="1" applyProtection="1">
      <protection locked="0"/>
    </xf>
    <xf numFmtId="164" fontId="0" fillId="9" borderId="30" xfId="1" applyNumberFormat="1" applyFont="1" applyFill="1" applyBorder="1" applyProtection="1">
      <protection locked="0"/>
    </xf>
    <xf numFmtId="165" fontId="0" fillId="0" borderId="0" xfId="0" applyNumberFormat="1" applyProtection="1"/>
    <xf numFmtId="164" fontId="6" fillId="3" borderId="31" xfId="8" applyNumberFormat="1" applyBorder="1" applyProtection="1"/>
    <xf numFmtId="0" fontId="23" fillId="0" borderId="32" xfId="0" applyFont="1" applyBorder="1" applyAlignment="1" applyProtection="1">
      <alignment horizontal="center"/>
    </xf>
    <xf numFmtId="44" fontId="0" fillId="10" borderId="21" xfId="2" applyNumberFormat="1" applyFont="1" applyFill="1" applyBorder="1" applyProtection="1">
      <protection locked="0"/>
    </xf>
    <xf numFmtId="44" fontId="0" fillId="10" borderId="32" xfId="2" applyNumberFormat="1" applyFont="1" applyFill="1" applyBorder="1" applyProtection="1">
      <protection locked="0"/>
    </xf>
    <xf numFmtId="44" fontId="0" fillId="10" borderId="33" xfId="2" applyNumberFormat="1" applyFont="1" applyFill="1" applyBorder="1" applyProtection="1">
      <protection locked="0"/>
    </xf>
    <xf numFmtId="44" fontId="0" fillId="10" borderId="34" xfId="2" applyNumberFormat="1" applyFont="1" applyFill="1" applyBorder="1" applyProtection="1">
      <protection locked="0"/>
    </xf>
    <xf numFmtId="44" fontId="6" fillId="8" borderId="35" xfId="8" applyNumberFormat="1" applyFill="1" applyBorder="1" applyProtection="1"/>
    <xf numFmtId="0" fontId="23" fillId="0" borderId="19" xfId="0" applyFont="1" applyBorder="1" applyAlignment="1" applyProtection="1">
      <alignment horizontal="center"/>
    </xf>
    <xf numFmtId="164" fontId="0" fillId="10" borderId="28" xfId="1" applyNumberFormat="1" applyFont="1" applyFill="1" applyBorder="1" applyProtection="1">
      <protection locked="0"/>
    </xf>
    <xf numFmtId="164" fontId="0" fillId="10" borderId="19" xfId="1" applyNumberFormat="1" applyFont="1" applyFill="1" applyBorder="1" applyProtection="1">
      <protection locked="0"/>
    </xf>
    <xf numFmtId="164" fontId="0" fillId="10" borderId="30" xfId="1" applyNumberFormat="1" applyFont="1" applyFill="1" applyBorder="1" applyProtection="1">
      <protection locked="0"/>
    </xf>
    <xf numFmtId="164" fontId="0" fillId="0" borderId="0" xfId="0" applyNumberFormat="1" applyProtection="1"/>
    <xf numFmtId="164" fontId="6" fillId="8" borderId="31" xfId="8" applyNumberFormat="1" applyFill="1" applyBorder="1" applyProtection="1"/>
    <xf numFmtId="0" fontId="0" fillId="0" borderId="39" xfId="0" applyBorder="1" applyProtection="1"/>
    <xf numFmtId="0" fontId="8" fillId="0" borderId="36" xfId="0" applyFont="1" applyBorder="1" applyAlignment="1" applyProtection="1">
      <alignment horizontal="center"/>
    </xf>
    <xf numFmtId="44" fontId="6" fillId="3" borderId="40" xfId="8" applyNumberFormat="1" applyBorder="1" applyProtection="1"/>
    <xf numFmtId="44" fontId="6" fillId="3" borderId="41" xfId="8" applyNumberFormat="1" applyBorder="1" applyProtection="1"/>
    <xf numFmtId="44" fontId="6" fillId="3" borderId="42" xfId="8" applyNumberFormat="1" applyBorder="1" applyProtection="1"/>
    <xf numFmtId="166" fontId="0" fillId="0" borderId="0" xfId="0" applyNumberFormat="1" applyProtection="1"/>
    <xf numFmtId="0" fontId="0" fillId="0" borderId="0" xfId="0" applyAlignment="1">
      <alignment horizontal="center"/>
    </xf>
    <xf numFmtId="0" fontId="0" fillId="0" borderId="0" xfId="0" applyAlignment="1"/>
    <xf numFmtId="0" fontId="11" fillId="5" borderId="0" xfId="0" applyFont="1" applyFill="1" applyAlignment="1">
      <alignment vertical="center"/>
    </xf>
    <xf numFmtId="0" fontId="0" fillId="5" borderId="0" xfId="0" applyFill="1" applyAlignment="1"/>
    <xf numFmtId="0" fontId="0" fillId="5" borderId="0" xfId="0" applyFill="1"/>
    <xf numFmtId="0" fontId="14" fillId="6" borderId="4" xfId="0" applyFont="1" applyFill="1" applyBorder="1" applyAlignment="1">
      <alignment vertical="center"/>
    </xf>
    <xf numFmtId="0" fontId="16" fillId="6" borderId="4" xfId="0" applyFont="1" applyFill="1" applyBorder="1" applyAlignment="1">
      <alignment vertical="center"/>
    </xf>
    <xf numFmtId="0" fontId="0" fillId="6" borderId="4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0" xfId="11" applyAlignment="1">
      <alignment vertical="top" wrapText="1"/>
    </xf>
    <xf numFmtId="49" fontId="0" fillId="0" borderId="0" xfId="0" applyNumberFormat="1"/>
    <xf numFmtId="0" fontId="4" fillId="0" borderId="0" xfId="6" applyAlignment="1">
      <alignment horizontal="right"/>
    </xf>
    <xf numFmtId="0" fontId="28" fillId="9" borderId="48" xfId="0" applyFont="1" applyFill="1" applyBorder="1" applyAlignment="1" applyProtection="1">
      <alignment horizontal="center"/>
      <protection locked="0"/>
    </xf>
    <xf numFmtId="0" fontId="28" fillId="9" borderId="49" xfId="0" applyFont="1" applyFill="1" applyBorder="1" applyAlignment="1" applyProtection="1">
      <alignment horizontal="center"/>
      <protection locked="0"/>
    </xf>
    <xf numFmtId="0" fontId="7" fillId="0" borderId="0" xfId="9"/>
    <xf numFmtId="0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NumberFormat="1" applyFont="1"/>
    <xf numFmtId="0" fontId="13" fillId="5" borderId="0" xfId="11" applyFont="1" applyFill="1" applyAlignment="1">
      <alignment vertical="center"/>
    </xf>
    <xf numFmtId="0" fontId="29" fillId="6" borderId="4" xfId="0" applyFont="1" applyFill="1" applyBorder="1"/>
    <xf numFmtId="0" fontId="0" fillId="0" borderId="0" xfId="0" applyBorder="1"/>
    <xf numFmtId="0" fontId="18" fillId="0" borderId="0" xfId="3" applyFont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10" xfId="6" applyFont="1" applyBorder="1" applyAlignment="1">
      <alignment horizontal="center"/>
    </xf>
    <xf numFmtId="0" fontId="17" fillId="0" borderId="10" xfId="6" applyFont="1" applyBorder="1"/>
    <xf numFmtId="0" fontId="0" fillId="0" borderId="10" xfId="0" applyBorder="1"/>
    <xf numFmtId="0" fontId="12" fillId="0" borderId="0" xfId="1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/>
    </xf>
    <xf numFmtId="0" fontId="0" fillId="0" borderId="17" xfId="0" applyBorder="1"/>
    <xf numFmtId="0" fontId="8" fillId="4" borderId="19" xfId="10" applyFont="1" applyBorder="1" applyAlignment="1">
      <alignment horizontal="center"/>
    </xf>
    <xf numFmtId="0" fontId="0" fillId="0" borderId="20" xfId="0" applyBorder="1"/>
    <xf numFmtId="0" fontId="8" fillId="4" borderId="17" xfId="10" applyFont="1" applyBorder="1" applyAlignment="1">
      <alignment horizontal="center"/>
    </xf>
    <xf numFmtId="0" fontId="8" fillId="0" borderId="36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/>
    </xf>
    <xf numFmtId="164" fontId="1" fillId="12" borderId="28" xfId="12" applyNumberFormat="1" applyBorder="1" applyProtection="1">
      <protection locked="0"/>
    </xf>
    <xf numFmtId="164" fontId="1" fillId="12" borderId="19" xfId="12" applyNumberFormat="1" applyBorder="1" applyProtection="1">
      <protection locked="0"/>
    </xf>
    <xf numFmtId="164" fontId="1" fillId="12" borderId="30" xfId="12" applyNumberFormat="1" applyBorder="1" applyProtection="1">
      <protection locked="0"/>
    </xf>
    <xf numFmtId="43" fontId="0" fillId="0" borderId="0" xfId="0" applyNumberFormat="1"/>
    <xf numFmtId="164" fontId="31" fillId="3" borderId="31" xfId="8" applyNumberFormat="1" applyFont="1" applyBorder="1"/>
    <xf numFmtId="0" fontId="8" fillId="0" borderId="16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/>
    </xf>
    <xf numFmtId="164" fontId="1" fillId="13" borderId="28" xfId="13" applyNumberFormat="1" applyBorder="1" applyProtection="1">
      <protection locked="0"/>
    </xf>
    <xf numFmtId="164" fontId="1" fillId="13" borderId="19" xfId="13" applyNumberFormat="1" applyBorder="1" applyProtection="1">
      <protection locked="0"/>
    </xf>
    <xf numFmtId="164" fontId="1" fillId="13" borderId="30" xfId="13" applyNumberFormat="1" applyBorder="1" applyProtection="1">
      <protection locked="0"/>
    </xf>
    <xf numFmtId="164" fontId="31" fillId="8" borderId="31" xfId="8" applyNumberFormat="1" applyFont="1" applyFill="1" applyBorder="1"/>
    <xf numFmtId="0" fontId="3" fillId="0" borderId="1" xfId="4" applyAlignment="1">
      <alignment horizontal="center"/>
    </xf>
    <xf numFmtId="0" fontId="3" fillId="0" borderId="1" xfId="4"/>
    <xf numFmtId="0" fontId="4" fillId="0" borderId="0" xfId="5" applyFill="1" applyBorder="1" applyAlignment="1">
      <alignment horizontal="center"/>
    </xf>
    <xf numFmtId="0" fontId="0" fillId="0" borderId="55" xfId="0" applyBorder="1"/>
    <xf numFmtId="0" fontId="7" fillId="0" borderId="0" xfId="9" applyBorder="1" applyAlignment="1"/>
    <xf numFmtId="0" fontId="33" fillId="0" borderId="0" xfId="0" applyFont="1" applyBorder="1" applyAlignment="1"/>
    <xf numFmtId="0" fontId="18" fillId="11" borderId="56" xfId="6" applyFont="1" applyFill="1" applyBorder="1" applyAlignment="1">
      <alignment horizontal="right" vertical="center"/>
    </xf>
    <xf numFmtId="0" fontId="18" fillId="11" borderId="57" xfId="6" applyFont="1" applyFill="1" applyBorder="1" applyAlignment="1">
      <alignment horizontal="right" vertical="center"/>
    </xf>
    <xf numFmtId="0" fontId="34" fillId="0" borderId="0" xfId="0" applyFont="1"/>
    <xf numFmtId="0" fontId="3" fillId="0" borderId="1" xfId="4" applyAlignment="1" applyProtection="1">
      <alignment horizontal="center"/>
    </xf>
    <xf numFmtId="0" fontId="35" fillId="8" borderId="3" xfId="8" applyFont="1" applyFill="1" applyAlignment="1" applyProtection="1">
      <alignment horizontal="center"/>
    </xf>
    <xf numFmtId="0" fontId="37" fillId="8" borderId="55" xfId="0" applyFont="1" applyFill="1" applyBorder="1"/>
    <xf numFmtId="0" fontId="17" fillId="0" borderId="0" xfId="6" applyFont="1" applyBorder="1"/>
    <xf numFmtId="0" fontId="39" fillId="8" borderId="65" xfId="8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0" fontId="25" fillId="5" borderId="0" xfId="0" applyFont="1" applyFill="1" applyAlignment="1"/>
    <xf numFmtId="0" fontId="26" fillId="6" borderId="4" xfId="11" applyFont="1" applyFill="1" applyBorder="1" applyAlignment="1">
      <alignment vertical="center" wrapText="1"/>
    </xf>
    <xf numFmtId="0" fontId="3" fillId="0" borderId="1" xfId="4" applyAlignment="1">
      <alignment horizontal="center"/>
    </xf>
    <xf numFmtId="0" fontId="0" fillId="0" borderId="55" xfId="0" applyBorder="1" applyAlignment="1">
      <alignment horizontal="center"/>
    </xf>
    <xf numFmtId="0" fontId="14" fillId="6" borderId="0" xfId="0" applyFont="1" applyFill="1" applyBorder="1" applyAlignment="1" applyProtection="1">
      <alignment vertical="center"/>
    </xf>
    <xf numFmtId="0" fontId="4" fillId="0" borderId="68" xfId="5" applyBorder="1" applyAlignment="1" applyProtection="1">
      <alignment horizontal="center"/>
    </xf>
    <xf numFmtId="0" fontId="42" fillId="0" borderId="0" xfId="0" applyFont="1"/>
    <xf numFmtId="0" fontId="0" fillId="0" borderId="0" xfId="1" applyNumberFormat="1" applyFont="1" applyProtection="1"/>
    <xf numFmtId="0" fontId="5" fillId="14" borderId="55" xfId="7" applyFont="1" applyFill="1" applyBorder="1" applyAlignment="1">
      <alignment horizontal="center"/>
    </xf>
    <xf numFmtId="44" fontId="0" fillId="0" borderId="0" xfId="0" applyNumberFormat="1"/>
    <xf numFmtId="14" fontId="0" fillId="0" borderId="0" xfId="0" applyNumberFormat="1"/>
    <xf numFmtId="0" fontId="32" fillId="2" borderId="3" xfId="7" applyFont="1" applyProtection="1">
      <protection locked="0"/>
    </xf>
    <xf numFmtId="0" fontId="5" fillId="2" borderId="54" xfId="7" applyBorder="1" applyAlignment="1" applyProtection="1">
      <alignment horizontal="center"/>
      <protection locked="0"/>
    </xf>
    <xf numFmtId="0" fontId="32" fillId="14" borderId="55" xfId="7" applyFont="1" applyFill="1" applyBorder="1" applyProtection="1">
      <protection locked="0"/>
    </xf>
    <xf numFmtId="0" fontId="5" fillId="14" borderId="69" xfId="7" applyFill="1" applyBorder="1" applyAlignment="1" applyProtection="1">
      <protection locked="0"/>
    </xf>
    <xf numFmtId="0" fontId="5" fillId="14" borderId="59" xfId="7" applyFill="1" applyBorder="1" applyAlignment="1" applyProtection="1">
      <protection locked="0"/>
    </xf>
    <xf numFmtId="0" fontId="43" fillId="0" borderId="0" xfId="0" applyFont="1" applyAlignment="1">
      <alignment horizontal="left" vertical="center"/>
    </xf>
    <xf numFmtId="0" fontId="5" fillId="2" borderId="3" xfId="7" applyAlignment="1" applyProtection="1">
      <alignment horizontal="center"/>
      <protection locked="0"/>
    </xf>
    <xf numFmtId="0" fontId="5" fillId="2" borderId="77" xfId="7" applyBorder="1" applyAlignment="1" applyProtection="1">
      <alignment horizontal="center"/>
      <protection locked="0"/>
    </xf>
    <xf numFmtId="0" fontId="4" fillId="0" borderId="68" xfId="5" applyBorder="1" applyAlignment="1" applyProtection="1">
      <alignment horizontal="center"/>
    </xf>
    <xf numFmtId="0" fontId="0" fillId="0" borderId="55" xfId="0" applyBorder="1" applyAlignment="1">
      <alignment horizontal="center"/>
    </xf>
    <xf numFmtId="0" fontId="4" fillId="0" borderId="68" xfId="5" applyBorder="1" applyAlignment="1" applyProtection="1">
      <alignment horizontal="center"/>
    </xf>
    <xf numFmtId="0" fontId="32" fillId="14" borderId="0" xfId="7" applyFont="1" applyFill="1" applyBorder="1" applyProtection="1">
      <protection locked="0"/>
    </xf>
    <xf numFmtId="0" fontId="5" fillId="14" borderId="0" xfId="7" applyFill="1" applyBorder="1" applyAlignment="1" applyProtection="1">
      <protection locked="0"/>
    </xf>
    <xf numFmtId="0" fontId="0" fillId="14" borderId="0" xfId="0" applyFill="1" applyBorder="1" applyAlignment="1" applyProtection="1">
      <alignment horizontal="left"/>
      <protection locked="0"/>
    </xf>
    <xf numFmtId="0" fontId="5" fillId="2" borderId="3" xfId="7" applyBorder="1" applyAlignment="1" applyProtection="1">
      <alignment horizontal="center"/>
      <protection locked="0"/>
    </xf>
    <xf numFmtId="0" fontId="0" fillId="14" borderId="59" xfId="0" applyFill="1" applyBorder="1" applyAlignment="1" applyProtection="1">
      <alignment horizontal="left"/>
      <protection locked="0"/>
    </xf>
    <xf numFmtId="0" fontId="0" fillId="14" borderId="70" xfId="0" applyFill="1" applyBorder="1" applyAlignment="1" applyProtection="1">
      <alignment horizontal="left"/>
      <protection locked="0"/>
    </xf>
    <xf numFmtId="0" fontId="0" fillId="14" borderId="60" xfId="0" applyFill="1" applyBorder="1" applyAlignment="1" applyProtection="1">
      <alignment horizontal="left"/>
      <protection locked="0"/>
    </xf>
    <xf numFmtId="0" fontId="26" fillId="6" borderId="4" xfId="11" applyFont="1" applyFill="1" applyBorder="1" applyAlignment="1">
      <alignment horizontal="center" vertical="center" wrapText="1"/>
    </xf>
    <xf numFmtId="0" fontId="5" fillId="2" borderId="72" xfId="7" applyBorder="1" applyAlignment="1" applyProtection="1">
      <alignment horizontal="left"/>
      <protection locked="0"/>
    </xf>
    <xf numFmtId="0" fontId="5" fillId="2" borderId="73" xfId="7" applyBorder="1" applyAlignment="1" applyProtection="1">
      <alignment horizontal="left"/>
      <protection locked="0"/>
    </xf>
    <xf numFmtId="0" fontId="5" fillId="2" borderId="74" xfId="7" applyBorder="1" applyAlignment="1" applyProtection="1">
      <alignment horizontal="left"/>
      <protection locked="0"/>
    </xf>
    <xf numFmtId="0" fontId="18" fillId="0" borderId="1" xfId="4" applyFont="1" applyAlignment="1">
      <alignment horizontal="center"/>
    </xf>
    <xf numFmtId="0" fontId="5" fillId="2" borderId="54" xfId="7" applyBorder="1" applyAlignment="1" applyProtection="1">
      <alignment horizontal="left"/>
      <protection locked="0"/>
    </xf>
    <xf numFmtId="0" fontId="5" fillId="2" borderId="71" xfId="7" applyBorder="1" applyAlignment="1" applyProtection="1">
      <alignment horizontal="left"/>
      <protection locked="0"/>
    </xf>
    <xf numFmtId="0" fontId="5" fillId="2" borderId="64" xfId="7" applyBorder="1" applyAlignment="1" applyProtection="1">
      <alignment horizontal="left"/>
      <protection locked="0"/>
    </xf>
    <xf numFmtId="0" fontId="4" fillId="0" borderId="1" xfId="4" applyFont="1" applyAlignment="1">
      <alignment horizontal="center"/>
    </xf>
    <xf numFmtId="0" fontId="25" fillId="5" borderId="0" xfId="0" applyFont="1" applyFill="1" applyAlignment="1">
      <alignment horizontal="center"/>
    </xf>
    <xf numFmtId="0" fontId="18" fillId="9" borderId="75" xfId="6" applyFont="1" applyFill="1" applyBorder="1" applyAlignment="1" applyProtection="1">
      <alignment horizontal="left" vertical="center"/>
      <protection locked="0"/>
    </xf>
    <xf numFmtId="0" fontId="18" fillId="9" borderId="44" xfId="6" applyFont="1" applyFill="1" applyBorder="1" applyAlignment="1" applyProtection="1">
      <alignment horizontal="left" vertical="center"/>
      <protection locked="0"/>
    </xf>
    <xf numFmtId="0" fontId="18" fillId="9" borderId="45" xfId="6" applyFont="1" applyFill="1" applyBorder="1" applyAlignment="1" applyProtection="1">
      <alignment horizontal="left" vertical="center"/>
      <protection locked="0"/>
    </xf>
    <xf numFmtId="0" fontId="18" fillId="9" borderId="29" xfId="6" applyFont="1" applyFill="1" applyBorder="1" applyAlignment="1" applyProtection="1">
      <alignment horizontal="left" vertical="center"/>
      <protection locked="0"/>
    </xf>
    <xf numFmtId="0" fontId="18" fillId="9" borderId="46" xfId="6" applyFont="1" applyFill="1" applyBorder="1" applyAlignment="1" applyProtection="1">
      <alignment horizontal="left" vertical="center"/>
      <protection locked="0"/>
    </xf>
    <xf numFmtId="0" fontId="18" fillId="9" borderId="47" xfId="6" applyFont="1" applyFill="1" applyBorder="1" applyAlignment="1" applyProtection="1">
      <alignment horizontal="left" vertical="center"/>
      <protection locked="0"/>
    </xf>
    <xf numFmtId="0" fontId="27" fillId="0" borderId="43" xfId="0" applyFont="1" applyBorder="1" applyAlignment="1">
      <alignment horizontal="left" vertical="top"/>
    </xf>
    <xf numFmtId="0" fontId="4" fillId="0" borderId="2" xfId="5" applyAlignment="1">
      <alignment horizontal="left"/>
    </xf>
    <xf numFmtId="0" fontId="7" fillId="0" borderId="58" xfId="9" applyBorder="1" applyAlignment="1">
      <alignment horizontal="left" vertical="top" wrapText="1"/>
    </xf>
    <xf numFmtId="0" fontId="36" fillId="3" borderId="3" xfId="8" applyFont="1" applyAlignment="1" applyProtection="1">
      <alignment horizontal="left"/>
    </xf>
    <xf numFmtId="0" fontId="35" fillId="3" borderId="3" xfId="8" applyFont="1" applyAlignment="1" applyProtection="1">
      <alignment horizontal="left"/>
    </xf>
    <xf numFmtId="0" fontId="3" fillId="0" borderId="1" xfId="4" applyAlignment="1" applyProtection="1">
      <alignment horizontal="center"/>
    </xf>
    <xf numFmtId="0" fontId="4" fillId="0" borderId="2" xfId="5" applyAlignment="1" applyProtection="1">
      <alignment horizontal="left"/>
    </xf>
    <xf numFmtId="0" fontId="4" fillId="0" borderId="10" xfId="5" applyBorder="1" applyAlignment="1" applyProtection="1">
      <alignment horizontal="left"/>
    </xf>
    <xf numFmtId="0" fontId="21" fillId="3" borderId="12" xfId="8" applyFont="1" applyBorder="1" applyAlignment="1" applyProtection="1">
      <alignment horizontal="center" vertical="center"/>
    </xf>
    <xf numFmtId="0" fontId="21" fillId="3" borderId="13" xfId="8" applyFont="1" applyBorder="1" applyAlignment="1" applyProtection="1">
      <alignment horizontal="center" vertical="center"/>
    </xf>
    <xf numFmtId="0" fontId="21" fillId="3" borderId="14" xfId="8" applyFont="1" applyBorder="1" applyAlignment="1" applyProtection="1">
      <alignment horizontal="center" vertical="center"/>
    </xf>
    <xf numFmtId="0" fontId="37" fillId="11" borderId="55" xfId="12" applyNumberFormat="1" applyFont="1" applyFill="1" applyBorder="1" applyAlignment="1" applyProtection="1">
      <alignment horizontal="left" vertical="top" wrapText="1"/>
    </xf>
    <xf numFmtId="0" fontId="8" fillId="0" borderId="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36" xfId="0" applyFont="1" applyBorder="1" applyAlignment="1" applyProtection="1">
      <alignment horizontal="center" vertical="center"/>
    </xf>
    <xf numFmtId="0" fontId="8" fillId="0" borderId="21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37" xfId="0" applyFont="1" applyBorder="1" applyAlignment="1" applyProtection="1">
      <alignment horizontal="center" vertical="center"/>
    </xf>
    <xf numFmtId="0" fontId="8" fillId="0" borderId="38" xfId="0" applyFont="1" applyBorder="1" applyAlignment="1" applyProtection="1">
      <alignment horizontal="center" vertical="center"/>
    </xf>
    <xf numFmtId="0" fontId="24" fillId="0" borderId="9" xfId="0" applyFont="1" applyBorder="1" applyAlignment="1" applyProtection="1">
      <alignment horizontal="center" vertical="center" wrapText="1"/>
    </xf>
    <xf numFmtId="0" fontId="21" fillId="3" borderId="63" xfId="8" applyFont="1" applyBorder="1" applyAlignment="1" applyProtection="1">
      <alignment horizontal="center" vertical="center"/>
    </xf>
    <xf numFmtId="0" fontId="21" fillId="3" borderId="61" xfId="8" applyFont="1" applyBorder="1" applyAlignment="1" applyProtection="1">
      <alignment horizontal="center" vertical="center"/>
    </xf>
    <xf numFmtId="0" fontId="21" fillId="3" borderId="62" xfId="8" applyFont="1" applyBorder="1" applyAlignment="1" applyProtection="1">
      <alignment horizontal="center" vertical="center"/>
    </xf>
    <xf numFmtId="0" fontId="35" fillId="3" borderId="3" xfId="8" applyNumberFormat="1" applyFont="1" applyAlignment="1" applyProtection="1">
      <alignment horizontal="left" vertical="top" wrapText="1"/>
    </xf>
    <xf numFmtId="0" fontId="4" fillId="0" borderId="10" xfId="5" applyBorder="1" applyAlignment="1">
      <alignment horizontal="left"/>
    </xf>
    <xf numFmtId="0" fontId="30" fillId="3" borderId="12" xfId="8" applyFont="1" applyBorder="1" applyAlignment="1">
      <alignment horizontal="center" vertical="center"/>
    </xf>
    <xf numFmtId="0" fontId="30" fillId="3" borderId="13" xfId="8" applyFont="1" applyBorder="1" applyAlignment="1">
      <alignment horizontal="center" vertical="center"/>
    </xf>
    <xf numFmtId="0" fontId="30" fillId="3" borderId="14" xfId="8" applyFont="1" applyBorder="1" applyAlignment="1">
      <alignment horizontal="center" vertical="center"/>
    </xf>
    <xf numFmtId="0" fontId="38" fillId="11" borderId="3" xfId="12" applyFont="1" applyFill="1" applyBorder="1" applyAlignment="1" applyProtection="1">
      <alignment horizontal="left"/>
    </xf>
    <xf numFmtId="0" fontId="38" fillId="11" borderId="54" xfId="12" applyFont="1" applyFill="1" applyBorder="1" applyAlignment="1" applyProtection="1">
      <alignment horizontal="left"/>
    </xf>
    <xf numFmtId="0" fontId="37" fillId="3" borderId="64" xfId="8" applyFont="1" applyBorder="1" applyAlignment="1">
      <alignment horizontal="left"/>
    </xf>
    <xf numFmtId="0" fontId="37" fillId="3" borderId="3" xfId="8" applyFont="1" applyAlignment="1">
      <alignment horizontal="left"/>
    </xf>
    <xf numFmtId="0" fontId="3" fillId="0" borderId="1" xfId="4" applyAlignment="1">
      <alignment horizontal="center"/>
    </xf>
    <xf numFmtId="0" fontId="3" fillId="0" borderId="0" xfId="4" applyBorder="1" applyAlignment="1">
      <alignment horizontal="center"/>
    </xf>
    <xf numFmtId="0" fontId="44" fillId="0" borderId="8" xfId="4" applyFont="1" applyBorder="1" applyAlignment="1">
      <alignment horizontal="center" wrapText="1"/>
    </xf>
    <xf numFmtId="0" fontId="44" fillId="0" borderId="0" xfId="4" applyFont="1" applyBorder="1" applyAlignment="1">
      <alignment horizontal="center" wrapText="1"/>
    </xf>
    <xf numFmtId="0" fontId="44" fillId="0" borderId="80" xfId="4" applyFont="1" applyBorder="1" applyAlignment="1">
      <alignment horizontal="center" wrapText="1"/>
    </xf>
    <xf numFmtId="0" fontId="44" fillId="0" borderId="1" xfId="4" applyFont="1" applyAlignment="1">
      <alignment horizontal="center" wrapText="1"/>
    </xf>
    <xf numFmtId="0" fontId="0" fillId="0" borderId="55" xfId="0" applyBorder="1" applyAlignment="1">
      <alignment horizontal="center"/>
    </xf>
    <xf numFmtId="0" fontId="4" fillId="0" borderId="78" xfId="5" applyBorder="1" applyAlignment="1" applyProtection="1">
      <alignment horizontal="center"/>
    </xf>
    <xf numFmtId="0" fontId="4" fillId="0" borderId="79" xfId="5" applyBorder="1" applyAlignment="1" applyProtection="1">
      <alignment horizontal="center"/>
    </xf>
    <xf numFmtId="0" fontId="4" fillId="0" borderId="53" xfId="5" applyBorder="1" applyAlignment="1" applyProtection="1">
      <alignment horizontal="center"/>
    </xf>
    <xf numFmtId="0" fontId="4" fillId="0" borderId="76" xfId="5" applyBorder="1" applyAlignment="1" applyProtection="1">
      <alignment horizontal="center"/>
    </xf>
    <xf numFmtId="0" fontId="4" fillId="0" borderId="66" xfId="5" applyBorder="1" applyAlignment="1" applyProtection="1">
      <alignment horizontal="center"/>
    </xf>
    <xf numFmtId="0" fontId="4" fillId="0" borderId="67" xfId="5" applyBorder="1" applyAlignment="1" applyProtection="1">
      <alignment horizontal="center"/>
    </xf>
  </cellXfs>
  <cellStyles count="16">
    <cellStyle name="20% - Accent3" xfId="12" builtinId="38"/>
    <cellStyle name="40% - Accent1" xfId="10" builtinId="31"/>
    <cellStyle name="40% - Accent3" xfId="13" builtinId="39"/>
    <cellStyle name="Calculation" xfId="8" builtinId="22"/>
    <cellStyle name="Comma" xfId="1" builtinId="3"/>
    <cellStyle name="Currency" xfId="2" builtinId="4"/>
    <cellStyle name="Explanatory Text" xfId="9" builtinId="53"/>
    <cellStyle name="Heading 2" xfId="4" builtinId="17"/>
    <cellStyle name="Heading 3" xfId="5" builtinId="18"/>
    <cellStyle name="Heading 4" xfId="6" builtinId="19"/>
    <cellStyle name="Hyperlink" xfId="11" builtinId="8"/>
    <cellStyle name="Input" xfId="7" builtinId="20"/>
    <cellStyle name="Normal" xfId="0" builtinId="0"/>
    <cellStyle name="Normal 2" xfId="14" xr:uid="{00000000-0005-0000-0000-00000D000000}"/>
    <cellStyle name="Normal 3" xfId="15" xr:uid="{00000000-0005-0000-0000-00000E000000}"/>
    <cellStyle name="Title" xfId="3" builtinId="15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137583</xdr:rowOff>
    </xdr:from>
    <xdr:to>
      <xdr:col>7</xdr:col>
      <xdr:colOff>529167</xdr:colOff>
      <xdr:row>1671</xdr:row>
      <xdr:rowOff>152400</xdr:rowOff>
    </xdr:to>
    <xdr:sp macro="" textlink="">
      <xdr:nvSpPr>
        <xdr:cNvPr id="5" name="MacroWarning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657475" y="766233"/>
          <a:ext cx="3920067" cy="334313742"/>
        </a:xfrm>
        <a:prstGeom prst="rect">
          <a:avLst/>
        </a:prstGeom>
        <a:ln/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WARNING:</a:t>
          </a:r>
          <a:r>
            <a:rPr lang="en-US" sz="1800" b="1" baseline="0"/>
            <a:t> </a:t>
          </a:r>
          <a:r>
            <a:rPr lang="en-US" sz="1400" b="1" baseline="0"/>
            <a:t>Macros are NOT enabled. The Energy Footprint Tool will not function correctly without macros enabled.</a:t>
          </a:r>
        </a:p>
        <a:p>
          <a:pPr algn="ctr"/>
          <a:endParaRPr lang="en-US" sz="1400" b="1" baseline="0"/>
        </a:p>
        <a:p>
          <a:pPr algn="ctr"/>
          <a:r>
            <a:rPr lang="en-US" sz="1400" b="1" baseline="0"/>
            <a:t>Click the "enable content" button above, if available. If it is not, the tool may have to be closed and reopened to fully enable macros.</a:t>
          </a:r>
          <a:endParaRPr lang="en-US" sz="14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800100</xdr:colOff>
          <xdr:row>1667</xdr:row>
          <xdr:rowOff>0</xdr:rowOff>
        </xdr:from>
        <xdr:to>
          <xdr:col>5</xdr:col>
          <xdr:colOff>685800</xdr:colOff>
          <xdr:row>1667</xdr:row>
          <xdr:rowOff>0</xdr:rowOff>
        </xdr:to>
        <xdr:sp macro="" textlink="">
          <xdr:nvSpPr>
            <xdr:cNvPr id="1028" name="HelpTextBoxClos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800080"/>
                  </a:solidFill>
                  <a:latin typeface="Calibri" pitchFamily="2" charset="0"/>
                  <a:cs typeface="Calibri" pitchFamily="2" charset="0"/>
                </a:rPr>
                <a:t>CLOSE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</xdr:row>
      <xdr:rowOff>133350</xdr:rowOff>
    </xdr:from>
    <xdr:to>
      <xdr:col>8</xdr:col>
      <xdr:colOff>488950</xdr:colOff>
      <xdr:row>633</xdr:row>
      <xdr:rowOff>22225</xdr:rowOff>
    </xdr:to>
    <xdr:sp macro="" textlink="">
      <xdr:nvSpPr>
        <xdr:cNvPr id="2" name="MacroWarning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670175" y="762000"/>
          <a:ext cx="3952875" cy="129867025"/>
        </a:xfrm>
        <a:prstGeom prst="rect">
          <a:avLst/>
        </a:prstGeom>
        <a:ln/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WARNING:</a:t>
          </a:r>
          <a:r>
            <a:rPr lang="en-US" sz="1800" b="1" baseline="0"/>
            <a:t> </a:t>
          </a:r>
          <a:r>
            <a:rPr lang="en-US" sz="1400" b="1" baseline="0"/>
            <a:t>Macros are NOT enabled. The Energy Footprint Tool will not function correctly without macros enabled.</a:t>
          </a:r>
        </a:p>
        <a:p>
          <a:pPr algn="ctr"/>
          <a:endParaRPr lang="en-US" sz="1400" b="1" baseline="0"/>
        </a:p>
        <a:p>
          <a:pPr algn="ctr"/>
          <a:r>
            <a:rPr lang="en-US" sz="1400" b="1" baseline="0"/>
            <a:t>Click the "enable content" button above, if available. If it is not, the tool may have to be closed and reopened to fully enable macros.</a:t>
          </a:r>
          <a:endParaRPr 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Master/AES/Projects%20-%20ACTIVE/2015%20DOE%20Energy%20Source%20Tracking/DOE%20Energy%20Footprint%20Tool%20v2.rc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ort"/>
      <sheetName val="Main"/>
      <sheetName val="Energy Consumption"/>
      <sheetName val="EC Charts"/>
      <sheetName val="Relevant Variables"/>
      <sheetName val="RV Charts"/>
      <sheetName val="EC-RV"/>
      <sheetName val="Energy Uses"/>
      <sheetName val="EU Charts"/>
      <sheetName val="EnPI Table"/>
      <sheetName val="GHG Emissions"/>
      <sheetName val="eGRID Electricity Em Factors"/>
      <sheetName val="Project REGISTRY"/>
      <sheetName val="DOCUMENTATION"/>
      <sheetName val="GUIDANCE DOCUMENT"/>
      <sheetName val="Tables (To be Kept Hidden)"/>
      <sheetName val="Raw Data"/>
    </sheetNames>
    <sheetDataSet>
      <sheetData sheetId="0">
        <row r="5">
          <cell r="B5">
            <v>2029</v>
          </cell>
          <cell r="C5" t="b">
            <v>0</v>
          </cell>
        </row>
        <row r="6">
          <cell r="B6">
            <v>2028</v>
          </cell>
          <cell r="C6" t="b">
            <v>0</v>
          </cell>
        </row>
        <row r="7">
          <cell r="B7">
            <v>2027</v>
          </cell>
          <cell r="C7" t="b">
            <v>0</v>
          </cell>
        </row>
        <row r="8">
          <cell r="B8">
            <v>2026</v>
          </cell>
          <cell r="C8" t="b">
            <v>0</v>
          </cell>
        </row>
        <row r="9">
          <cell r="B9">
            <v>2025</v>
          </cell>
          <cell r="C9" t="b">
            <v>0</v>
          </cell>
        </row>
        <row r="10">
          <cell r="B10">
            <v>2024</v>
          </cell>
          <cell r="C10" t="b">
            <v>0</v>
          </cell>
        </row>
        <row r="11">
          <cell r="B11">
            <v>2023</v>
          </cell>
          <cell r="C11" t="b">
            <v>0</v>
          </cell>
        </row>
        <row r="12">
          <cell r="B12">
            <v>2022</v>
          </cell>
          <cell r="C12" t="b">
            <v>0</v>
          </cell>
        </row>
        <row r="13">
          <cell r="B13">
            <v>2021</v>
          </cell>
          <cell r="C13" t="b">
            <v>0</v>
          </cell>
        </row>
        <row r="14">
          <cell r="B14">
            <v>2020</v>
          </cell>
          <cell r="C14" t="b">
            <v>0</v>
          </cell>
        </row>
        <row r="15">
          <cell r="B15">
            <v>2019</v>
          </cell>
          <cell r="C15" t="b">
            <v>0</v>
          </cell>
        </row>
        <row r="16">
          <cell r="B16">
            <v>2018</v>
          </cell>
          <cell r="C16" t="b">
            <v>0</v>
          </cell>
        </row>
        <row r="17">
          <cell r="B17">
            <v>2017</v>
          </cell>
          <cell r="C17" t="b">
            <v>0</v>
          </cell>
        </row>
        <row r="18">
          <cell r="B18">
            <v>2016</v>
          </cell>
          <cell r="C18" t="b">
            <v>1</v>
          </cell>
        </row>
        <row r="19">
          <cell r="B19">
            <v>2015</v>
          </cell>
          <cell r="C19" t="b">
            <v>1</v>
          </cell>
        </row>
        <row r="20">
          <cell r="B20">
            <v>2014</v>
          </cell>
          <cell r="C20" t="b">
            <v>1</v>
          </cell>
        </row>
        <row r="21">
          <cell r="B21">
            <v>2013</v>
          </cell>
          <cell r="C21" t="b">
            <v>0</v>
          </cell>
        </row>
        <row r="22">
          <cell r="B22">
            <v>2012</v>
          </cell>
          <cell r="C22" t="b">
            <v>0</v>
          </cell>
        </row>
        <row r="23">
          <cell r="B23">
            <v>2011</v>
          </cell>
          <cell r="C23" t="b">
            <v>0</v>
          </cell>
        </row>
        <row r="24">
          <cell r="B24">
            <v>2010</v>
          </cell>
          <cell r="C24" t="b">
            <v>0</v>
          </cell>
        </row>
        <row r="25">
          <cell r="B25">
            <v>2009</v>
          </cell>
          <cell r="C25" t="b">
            <v>0</v>
          </cell>
        </row>
        <row r="26">
          <cell r="B26">
            <v>2008</v>
          </cell>
          <cell r="C26" t="b">
            <v>0</v>
          </cell>
        </row>
        <row r="27">
          <cell r="B27">
            <v>2007</v>
          </cell>
          <cell r="C27" t="b">
            <v>0</v>
          </cell>
        </row>
        <row r="28">
          <cell r="B28">
            <v>2006</v>
          </cell>
          <cell r="C28" t="b">
            <v>0</v>
          </cell>
        </row>
        <row r="29">
          <cell r="B29">
            <v>2005</v>
          </cell>
          <cell r="C29" t="b">
            <v>0</v>
          </cell>
        </row>
      </sheetData>
      <sheetData sheetId="1">
        <row r="45">
          <cell r="R45" t="str">
            <v>Production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B85"/>
  <sheetViews>
    <sheetView tabSelected="1" workbookViewId="0">
      <selection activeCell="A3" sqref="A3:F3"/>
    </sheetView>
  </sheetViews>
  <sheetFormatPr baseColWidth="10" defaultColWidth="0" defaultRowHeight="15" zeroHeight="1"/>
  <cols>
    <col min="1" max="1" width="9" customWidth="1"/>
    <col min="2" max="2" width="3" customWidth="1"/>
    <col min="3" max="3" width="23" customWidth="1"/>
    <col min="4" max="4" width="20.5" customWidth="1"/>
    <col min="5" max="5" width="12.1640625" customWidth="1"/>
    <col min="6" max="6" width="8.6640625" customWidth="1"/>
    <col min="7" max="7" width="52.6640625" customWidth="1"/>
    <col min="8" max="8" width="18.33203125" customWidth="1"/>
    <col min="9" max="9" width="4.6640625" customWidth="1"/>
    <col min="10" max="16384" width="9" hidden="1"/>
  </cols>
  <sheetData>
    <row r="1" spans="1:28" s="92" customFormat="1" ht="22" customHeight="1">
      <c r="A1" s="90" t="s">
        <v>0</v>
      </c>
      <c r="B1" s="90"/>
      <c r="C1" s="90"/>
      <c r="D1" s="90"/>
      <c r="E1" s="90"/>
      <c r="F1" s="90"/>
      <c r="G1" s="192"/>
      <c r="H1" s="192"/>
      <c r="I1" s="192"/>
      <c r="J1" s="154"/>
      <c r="K1" s="91"/>
      <c r="L1" s="91"/>
    </row>
    <row r="2" spans="1:28" s="95" customFormat="1" ht="28" customHeight="1">
      <c r="A2" s="93" t="str">
        <f>"   Energy Consumption Tracker "&amp;"[ET.08.01.00"&amp;"]"</f>
        <v xml:space="preserve">   Energy Consumption Tracker [ET.08.01.00]</v>
      </c>
      <c r="B2" s="93"/>
      <c r="C2" s="93"/>
      <c r="D2" s="93"/>
      <c r="E2" s="93"/>
      <c r="F2" s="93"/>
      <c r="G2" s="183"/>
      <c r="H2" s="183"/>
      <c r="I2" s="183"/>
      <c r="J2" s="155"/>
      <c r="K2" s="94"/>
      <c r="L2" s="94"/>
    </row>
    <row r="3" spans="1:28">
      <c r="A3" s="199" t="s">
        <v>27</v>
      </c>
      <c r="B3" s="199"/>
      <c r="C3" s="199"/>
      <c r="D3" s="199"/>
      <c r="E3" s="199"/>
      <c r="F3" s="199"/>
    </row>
    <row r="4" spans="1:28" ht="16" thickBot="1">
      <c r="B4" s="200" t="s">
        <v>28</v>
      </c>
      <c r="C4" s="200"/>
      <c r="D4" s="200"/>
      <c r="E4" s="200"/>
      <c r="F4" s="200"/>
      <c r="G4" s="200"/>
      <c r="H4" s="200"/>
    </row>
    <row r="5" spans="1:28" ht="31.5" customHeight="1">
      <c r="B5" s="201" t="s">
        <v>88</v>
      </c>
      <c r="C5" s="201"/>
      <c r="D5" s="201"/>
      <c r="E5" s="201"/>
      <c r="F5" s="201"/>
      <c r="G5" s="201"/>
      <c r="H5" s="201"/>
    </row>
    <row r="6" spans="1:28" ht="16" thickBot="1">
      <c r="B6" s="96"/>
      <c r="C6" s="96"/>
      <c r="D6" s="96"/>
      <c r="E6" s="96"/>
      <c r="F6" s="96"/>
      <c r="G6" s="96"/>
      <c r="H6" s="96"/>
    </row>
    <row r="7" spans="1:28" ht="15" customHeight="1">
      <c r="B7" s="96"/>
      <c r="C7" s="145" t="s">
        <v>87</v>
      </c>
      <c r="D7" s="193"/>
      <c r="E7" s="194"/>
      <c r="F7" s="194"/>
      <c r="G7" s="195"/>
    </row>
    <row r="8" spans="1:28" ht="33.75" customHeight="1" thickBot="1">
      <c r="B8" s="96"/>
      <c r="C8" s="146" t="s">
        <v>29</v>
      </c>
      <c r="D8" s="196"/>
      <c r="E8" s="197"/>
      <c r="F8" s="197"/>
      <c r="G8" s="198"/>
    </row>
    <row r="9" spans="1:28">
      <c r="B9" s="97"/>
      <c r="C9" s="97"/>
      <c r="D9" s="97"/>
      <c r="E9" s="98"/>
      <c r="F9" s="98"/>
      <c r="AB9" s="99"/>
    </row>
    <row r="10" spans="1:28" ht="16" hidden="1">
      <c r="D10" s="100" t="s">
        <v>74</v>
      </c>
      <c r="E10" s="101" t="s">
        <v>30</v>
      </c>
      <c r="F10" s="147" t="str">
        <f>IF(COUNTIF(Support!D3:D14,Main!E10),"","Month Not Found, match month format Xxx")</f>
        <v/>
      </c>
      <c r="G10" s="147"/>
      <c r="K10" s="142" t="s">
        <v>49</v>
      </c>
      <c r="L10" s="142" t="s">
        <v>50</v>
      </c>
      <c r="M10" s="142" t="s">
        <v>51</v>
      </c>
    </row>
    <row r="11" spans="1:28" ht="16" hidden="1">
      <c r="D11" s="100" t="s">
        <v>33</v>
      </c>
      <c r="E11" s="102">
        <v>2017</v>
      </c>
      <c r="F11" s="147" t="str">
        <f>K11&amp;L11&amp;M11</f>
        <v/>
      </c>
      <c r="K11" s="142" t="str">
        <f>IF(AND(ReportingYear&lt;=2005,M11=""),"Must be greater than 2005","")</f>
        <v/>
      </c>
      <c r="L11" s="142" t="str">
        <f>IF(ReportingYear&gt;2029,"Must be less than 2030","")</f>
        <v/>
      </c>
      <c r="M11" s="142" t="str">
        <f>IF(ReportingYear&lt;=BaselineYear,"Reporting Year must be greater than Baseline Year","")</f>
        <v/>
      </c>
    </row>
    <row r="12" spans="1:28" ht="16" hidden="1">
      <c r="D12" s="100" t="s">
        <v>32</v>
      </c>
      <c r="E12" s="102">
        <v>2014</v>
      </c>
      <c r="F12" s="147" t="str">
        <f>K12&amp;L12&amp;M12</f>
        <v/>
      </c>
      <c r="K12" s="142" t="str">
        <f>IF(BaselineYear&lt;2005,"Must be greater than 2004","")</f>
        <v/>
      </c>
      <c r="L12" s="142" t="str">
        <f>IF(BaselineYear&gt;2029,"Must be less than 2030","")</f>
        <v/>
      </c>
      <c r="M12" s="142"/>
    </row>
    <row r="13" spans="1:28" hidden="1"/>
    <row r="14" spans="1:28" ht="18" thickBot="1">
      <c r="C14" s="140" t="s">
        <v>19</v>
      </c>
      <c r="D14" s="139" t="s">
        <v>46</v>
      </c>
      <c r="E14" s="187" t="s">
        <v>81</v>
      </c>
      <c r="F14" s="187"/>
      <c r="G14" s="187"/>
      <c r="K14" s="141" t="s">
        <v>47</v>
      </c>
      <c r="L14" s="141" t="s">
        <v>11</v>
      </c>
    </row>
    <row r="15" spans="1:28" ht="17" thickTop="1">
      <c r="B15" s="20">
        <v>1</v>
      </c>
      <c r="C15" s="165" t="s">
        <v>48</v>
      </c>
      <c r="D15" s="166" t="s">
        <v>10</v>
      </c>
      <c r="E15" s="184"/>
      <c r="F15" s="185"/>
      <c r="G15" s="186"/>
      <c r="J15">
        <f t="shared" ref="J15:J34" si="0">IF(LEN(F15),F15,IF(E15&lt;&gt;"custom-&gt;&gt;&gt;",E15,0))</f>
        <v>0</v>
      </c>
      <c r="K15" t="b">
        <f t="shared" ref="K15:K34" si="1">IF(LEN(C15&amp;D15),TRUE,FALSE)</f>
        <v>1</v>
      </c>
      <c r="L15" t="b">
        <v>1</v>
      </c>
    </row>
    <row r="16" spans="1:28" ht="16">
      <c r="B16" s="20">
        <v>2</v>
      </c>
      <c r="C16" s="165"/>
      <c r="D16" s="166"/>
      <c r="E16" s="188"/>
      <c r="F16" s="189"/>
      <c r="G16" s="190"/>
      <c r="J16">
        <f t="shared" si="0"/>
        <v>0</v>
      </c>
      <c r="K16" t="b">
        <f t="shared" si="1"/>
        <v>0</v>
      </c>
      <c r="L16" t="b">
        <f>OR(K15:K16)</f>
        <v>1</v>
      </c>
    </row>
    <row r="17" spans="2:12" ht="16">
      <c r="B17" s="20">
        <v>3</v>
      </c>
      <c r="C17" s="165"/>
      <c r="D17" s="166"/>
      <c r="E17" s="188"/>
      <c r="F17" s="189"/>
      <c r="G17" s="190"/>
      <c r="J17">
        <f t="shared" si="0"/>
        <v>0</v>
      </c>
      <c r="K17" t="b">
        <f t="shared" si="1"/>
        <v>0</v>
      </c>
      <c r="L17" t="b">
        <f>OR(K16:K17)</f>
        <v>0</v>
      </c>
    </row>
    <row r="18" spans="2:12" ht="16">
      <c r="B18" s="20">
        <v>4</v>
      </c>
      <c r="C18" s="165"/>
      <c r="D18" s="166"/>
      <c r="E18" s="188"/>
      <c r="F18" s="189"/>
      <c r="G18" s="190"/>
      <c r="J18">
        <f t="shared" si="0"/>
        <v>0</v>
      </c>
      <c r="K18" t="b">
        <f t="shared" si="1"/>
        <v>0</v>
      </c>
      <c r="L18" t="b">
        <f>OR(K17:K18)</f>
        <v>0</v>
      </c>
    </row>
    <row r="19" spans="2:12" ht="16">
      <c r="B19" s="20">
        <v>5</v>
      </c>
      <c r="C19" s="165"/>
      <c r="D19" s="166"/>
      <c r="E19" s="188"/>
      <c r="F19" s="189"/>
      <c r="G19" s="190"/>
      <c r="J19">
        <f t="shared" si="0"/>
        <v>0</v>
      </c>
      <c r="K19" t="b">
        <f t="shared" si="1"/>
        <v>0</v>
      </c>
      <c r="L19" t="b">
        <f t="shared" ref="L19:L34" si="2">OR(K18:K19)</f>
        <v>0</v>
      </c>
    </row>
    <row r="20" spans="2:12" ht="16">
      <c r="B20" s="20">
        <v>6</v>
      </c>
      <c r="C20" s="165"/>
      <c r="D20" s="166"/>
      <c r="E20" s="188"/>
      <c r="F20" s="189"/>
      <c r="G20" s="190"/>
      <c r="J20">
        <f t="shared" si="0"/>
        <v>0</v>
      </c>
      <c r="K20" t="b">
        <f t="shared" si="1"/>
        <v>0</v>
      </c>
      <c r="L20" t="b">
        <f t="shared" si="2"/>
        <v>0</v>
      </c>
    </row>
    <row r="21" spans="2:12" ht="16">
      <c r="B21" s="20">
        <v>7</v>
      </c>
      <c r="C21" s="165"/>
      <c r="D21" s="166"/>
      <c r="E21" s="188"/>
      <c r="F21" s="189"/>
      <c r="G21" s="190"/>
      <c r="J21">
        <f t="shared" si="0"/>
        <v>0</v>
      </c>
      <c r="K21" t="b">
        <f t="shared" si="1"/>
        <v>0</v>
      </c>
      <c r="L21" t="b">
        <f t="shared" si="2"/>
        <v>0</v>
      </c>
    </row>
    <row r="22" spans="2:12" ht="16">
      <c r="B22" s="20">
        <v>8</v>
      </c>
      <c r="C22" s="165"/>
      <c r="D22" s="166"/>
      <c r="E22" s="188"/>
      <c r="F22" s="189"/>
      <c r="G22" s="190"/>
      <c r="J22">
        <f t="shared" si="0"/>
        <v>0</v>
      </c>
      <c r="K22" t="b">
        <f t="shared" si="1"/>
        <v>0</v>
      </c>
      <c r="L22" t="b">
        <f t="shared" si="2"/>
        <v>0</v>
      </c>
    </row>
    <row r="23" spans="2:12" ht="16" hidden="1">
      <c r="B23" s="20">
        <v>9</v>
      </c>
      <c r="C23" s="165"/>
      <c r="D23" s="166"/>
      <c r="E23" s="188"/>
      <c r="F23" s="189"/>
      <c r="G23" s="190"/>
      <c r="H23" s="179"/>
      <c r="J23">
        <f t="shared" si="0"/>
        <v>0</v>
      </c>
      <c r="K23" t="b">
        <f t="shared" si="1"/>
        <v>0</v>
      </c>
      <c r="L23" t="b">
        <f t="shared" si="2"/>
        <v>0</v>
      </c>
    </row>
    <row r="24" spans="2:12" ht="16" hidden="1">
      <c r="B24" s="20">
        <v>10</v>
      </c>
      <c r="C24" s="165"/>
      <c r="D24" s="166"/>
      <c r="E24" s="188"/>
      <c r="F24" s="189"/>
      <c r="G24" s="190"/>
      <c r="H24" s="179"/>
      <c r="J24">
        <f t="shared" si="0"/>
        <v>0</v>
      </c>
      <c r="K24" t="b">
        <f t="shared" si="1"/>
        <v>0</v>
      </c>
      <c r="L24" t="b">
        <f t="shared" si="2"/>
        <v>0</v>
      </c>
    </row>
    <row r="25" spans="2:12" ht="16" hidden="1">
      <c r="B25" s="20">
        <v>11</v>
      </c>
      <c r="C25" s="165"/>
      <c r="D25" s="166"/>
      <c r="E25" s="188"/>
      <c r="F25" s="189"/>
      <c r="G25" s="190"/>
      <c r="H25" s="179"/>
      <c r="J25">
        <f t="shared" si="0"/>
        <v>0</v>
      </c>
      <c r="K25" t="b">
        <f t="shared" si="1"/>
        <v>0</v>
      </c>
      <c r="L25" t="b">
        <f t="shared" si="2"/>
        <v>0</v>
      </c>
    </row>
    <row r="26" spans="2:12" ht="16" hidden="1">
      <c r="B26" s="20">
        <v>12</v>
      </c>
      <c r="C26" s="165"/>
      <c r="D26" s="166"/>
      <c r="E26" s="188"/>
      <c r="F26" s="189"/>
      <c r="G26" s="190"/>
      <c r="H26" s="179"/>
      <c r="J26">
        <f t="shared" si="0"/>
        <v>0</v>
      </c>
      <c r="K26" t="b">
        <f t="shared" si="1"/>
        <v>0</v>
      </c>
      <c r="L26" t="b">
        <f t="shared" si="2"/>
        <v>0</v>
      </c>
    </row>
    <row r="27" spans="2:12" ht="16" hidden="1">
      <c r="B27" s="20">
        <v>13</v>
      </c>
      <c r="C27" s="165"/>
      <c r="D27" s="166"/>
      <c r="E27" s="188"/>
      <c r="F27" s="189"/>
      <c r="G27" s="190"/>
      <c r="H27" s="179"/>
      <c r="J27">
        <f t="shared" si="0"/>
        <v>0</v>
      </c>
      <c r="K27" t="b">
        <f t="shared" si="1"/>
        <v>0</v>
      </c>
      <c r="L27" t="b">
        <f t="shared" si="2"/>
        <v>0</v>
      </c>
    </row>
    <row r="28" spans="2:12" ht="16" hidden="1">
      <c r="B28" s="20">
        <v>14</v>
      </c>
      <c r="C28" s="165"/>
      <c r="D28" s="166"/>
      <c r="E28" s="188"/>
      <c r="F28" s="189"/>
      <c r="G28" s="190"/>
      <c r="H28" s="179"/>
      <c r="J28">
        <f t="shared" si="0"/>
        <v>0</v>
      </c>
      <c r="K28" t="b">
        <f t="shared" si="1"/>
        <v>0</v>
      </c>
      <c r="L28" t="b">
        <f t="shared" si="2"/>
        <v>0</v>
      </c>
    </row>
    <row r="29" spans="2:12" ht="16" hidden="1">
      <c r="B29" s="20">
        <v>15</v>
      </c>
      <c r="C29" s="165"/>
      <c r="D29" s="166"/>
      <c r="E29" s="188"/>
      <c r="F29" s="189"/>
      <c r="G29" s="190"/>
      <c r="H29" s="179"/>
      <c r="J29">
        <f t="shared" si="0"/>
        <v>0</v>
      </c>
      <c r="K29" t="b">
        <f t="shared" si="1"/>
        <v>0</v>
      </c>
      <c r="L29" t="b">
        <f t="shared" si="2"/>
        <v>0</v>
      </c>
    </row>
    <row r="30" spans="2:12" ht="16" hidden="1">
      <c r="B30" s="20">
        <v>16</v>
      </c>
      <c r="C30" s="165"/>
      <c r="D30" s="166"/>
      <c r="E30" s="188"/>
      <c r="F30" s="189"/>
      <c r="G30" s="190"/>
      <c r="H30" s="179"/>
      <c r="J30">
        <f t="shared" si="0"/>
        <v>0</v>
      </c>
      <c r="K30" t="b">
        <f t="shared" si="1"/>
        <v>0</v>
      </c>
      <c r="L30" t="b">
        <f t="shared" si="2"/>
        <v>0</v>
      </c>
    </row>
    <row r="31" spans="2:12" ht="16" hidden="1">
      <c r="B31" s="20">
        <v>17</v>
      </c>
      <c r="C31" s="165"/>
      <c r="D31" s="166"/>
      <c r="E31" s="188"/>
      <c r="F31" s="189"/>
      <c r="G31" s="190"/>
      <c r="H31" s="179"/>
      <c r="J31">
        <f t="shared" si="0"/>
        <v>0</v>
      </c>
      <c r="K31" t="b">
        <f t="shared" si="1"/>
        <v>0</v>
      </c>
      <c r="L31" t="b">
        <f t="shared" si="2"/>
        <v>0</v>
      </c>
    </row>
    <row r="32" spans="2:12" ht="16" hidden="1">
      <c r="B32" s="20">
        <v>18</v>
      </c>
      <c r="C32" s="165"/>
      <c r="D32" s="166"/>
      <c r="E32" s="188"/>
      <c r="F32" s="189"/>
      <c r="G32" s="190"/>
      <c r="H32" s="179"/>
      <c r="J32">
        <f t="shared" si="0"/>
        <v>0</v>
      </c>
      <c r="K32" t="b">
        <f t="shared" si="1"/>
        <v>0</v>
      </c>
      <c r="L32" t="b">
        <f t="shared" si="2"/>
        <v>0</v>
      </c>
    </row>
    <row r="33" spans="2:12" ht="16" hidden="1">
      <c r="B33" s="20">
        <v>19</v>
      </c>
      <c r="C33" s="165"/>
      <c r="D33" s="166"/>
      <c r="E33" s="188"/>
      <c r="F33" s="189"/>
      <c r="G33" s="190"/>
      <c r="H33" s="179"/>
      <c r="J33">
        <f t="shared" si="0"/>
        <v>0</v>
      </c>
      <c r="K33" t="b">
        <f t="shared" si="1"/>
        <v>0</v>
      </c>
      <c r="L33" t="b">
        <f t="shared" si="2"/>
        <v>0</v>
      </c>
    </row>
    <row r="34" spans="2:12" ht="16" hidden="1">
      <c r="B34" s="20">
        <v>20</v>
      </c>
      <c r="C34" s="165"/>
      <c r="D34" s="166"/>
      <c r="E34" s="188"/>
      <c r="F34" s="189"/>
      <c r="G34" s="190"/>
      <c r="H34" s="179"/>
      <c r="J34">
        <f t="shared" si="0"/>
        <v>0</v>
      </c>
      <c r="K34" t="b">
        <f t="shared" si="1"/>
        <v>0</v>
      </c>
      <c r="L34" t="b">
        <f t="shared" si="2"/>
        <v>0</v>
      </c>
    </row>
    <row r="35" spans="2:12">
      <c r="C35" s="143"/>
      <c r="D35" s="143"/>
      <c r="E35" s="143"/>
      <c r="F35" s="112"/>
      <c r="G35" s="144"/>
      <c r="L35" t="b">
        <v>1</v>
      </c>
    </row>
    <row r="36" spans="2:12" ht="18" thickBot="1">
      <c r="C36" s="140" t="s">
        <v>52</v>
      </c>
      <c r="D36" s="156" t="s">
        <v>46</v>
      </c>
      <c r="E36" s="191" t="s">
        <v>53</v>
      </c>
      <c r="F36" s="191"/>
      <c r="G36" s="191"/>
      <c r="L36">
        <v>1</v>
      </c>
    </row>
    <row r="37" spans="2:12" ht="17" thickTop="1">
      <c r="B37" s="20">
        <v>1</v>
      </c>
      <c r="C37" s="167" t="s">
        <v>75</v>
      </c>
      <c r="D37" s="168"/>
      <c r="E37" s="180"/>
      <c r="F37" s="181"/>
      <c r="G37" s="182"/>
      <c r="K37" t="b">
        <f t="shared" ref="K37:K56" si="3">IF(LEN(C37&amp;D37),TRUE,FALSE)</f>
        <v>1</v>
      </c>
      <c r="L37" t="b">
        <v>1</v>
      </c>
    </row>
    <row r="38" spans="2:12" ht="16">
      <c r="B38" s="20">
        <v>2</v>
      </c>
      <c r="C38" s="167"/>
      <c r="D38" s="169"/>
      <c r="E38" s="180"/>
      <c r="F38" s="181"/>
      <c r="G38" s="182"/>
      <c r="K38" t="b">
        <f t="shared" si="3"/>
        <v>0</v>
      </c>
      <c r="L38" t="b">
        <f>OR(K37:K38)</f>
        <v>1</v>
      </c>
    </row>
    <row r="39" spans="2:12" ht="16">
      <c r="B39" s="20">
        <v>3</v>
      </c>
      <c r="C39" s="167"/>
      <c r="D39" s="169"/>
      <c r="E39" s="180"/>
      <c r="F39" s="181"/>
      <c r="G39" s="182"/>
      <c r="K39" t="b">
        <f t="shared" si="3"/>
        <v>0</v>
      </c>
      <c r="L39" t="b">
        <f t="shared" ref="L39:L56" si="4">OR(K38:K39)</f>
        <v>0</v>
      </c>
    </row>
    <row r="40" spans="2:12" ht="16">
      <c r="B40" s="20">
        <v>4</v>
      </c>
      <c r="C40" s="167"/>
      <c r="D40" s="169"/>
      <c r="E40" s="180"/>
      <c r="F40" s="181"/>
      <c r="G40" s="182"/>
      <c r="K40" t="b">
        <f t="shared" si="3"/>
        <v>0</v>
      </c>
      <c r="L40" t="b">
        <f t="shared" si="4"/>
        <v>0</v>
      </c>
    </row>
    <row r="41" spans="2:12" ht="16">
      <c r="B41" s="20">
        <v>5</v>
      </c>
      <c r="C41" s="167"/>
      <c r="D41" s="169"/>
      <c r="E41" s="180"/>
      <c r="F41" s="181"/>
      <c r="G41" s="182"/>
      <c r="K41" t="b">
        <f t="shared" si="3"/>
        <v>0</v>
      </c>
      <c r="L41" t="b">
        <f t="shared" si="4"/>
        <v>0</v>
      </c>
    </row>
    <row r="42" spans="2:12" ht="16">
      <c r="B42" s="20">
        <v>6</v>
      </c>
      <c r="C42" s="167"/>
      <c r="D42" s="169"/>
      <c r="E42" s="180"/>
      <c r="F42" s="181"/>
      <c r="G42" s="182"/>
      <c r="K42" t="b">
        <f t="shared" si="3"/>
        <v>0</v>
      </c>
      <c r="L42" t="b">
        <f t="shared" si="4"/>
        <v>0</v>
      </c>
    </row>
    <row r="43" spans="2:12" ht="16">
      <c r="B43" s="20">
        <v>7</v>
      </c>
      <c r="C43" s="167"/>
      <c r="D43" s="169"/>
      <c r="E43" s="180"/>
      <c r="F43" s="181"/>
      <c r="G43" s="182"/>
      <c r="K43" t="b">
        <f t="shared" si="3"/>
        <v>0</v>
      </c>
      <c r="L43" t="b">
        <f t="shared" si="4"/>
        <v>0</v>
      </c>
    </row>
    <row r="44" spans="2:12" ht="16">
      <c r="B44" s="20">
        <v>8</v>
      </c>
      <c r="C44" s="167"/>
      <c r="D44" s="169"/>
      <c r="E44" s="180"/>
      <c r="F44" s="181"/>
      <c r="G44" s="182"/>
      <c r="K44" t="b">
        <f t="shared" si="3"/>
        <v>0</v>
      </c>
      <c r="L44" t="b">
        <f t="shared" si="4"/>
        <v>0</v>
      </c>
    </row>
    <row r="45" spans="2:12" ht="16" hidden="1">
      <c r="B45" s="20">
        <v>9</v>
      </c>
      <c r="C45" s="167"/>
      <c r="D45" s="169"/>
      <c r="E45" s="180"/>
      <c r="F45" s="181"/>
      <c r="G45" s="182"/>
      <c r="K45" t="b">
        <f t="shared" si="3"/>
        <v>0</v>
      </c>
      <c r="L45" t="b">
        <f t="shared" si="4"/>
        <v>0</v>
      </c>
    </row>
    <row r="46" spans="2:12" ht="16" hidden="1">
      <c r="B46" s="20">
        <v>10</v>
      </c>
      <c r="C46" s="167"/>
      <c r="D46" s="169"/>
      <c r="E46" s="180"/>
      <c r="F46" s="181"/>
      <c r="G46" s="182"/>
      <c r="K46" t="b">
        <f t="shared" si="3"/>
        <v>0</v>
      </c>
      <c r="L46" t="b">
        <f t="shared" si="4"/>
        <v>0</v>
      </c>
    </row>
    <row r="47" spans="2:12" ht="16" hidden="1">
      <c r="B47" s="20">
        <v>11</v>
      </c>
      <c r="C47" s="167"/>
      <c r="D47" s="169"/>
      <c r="E47" s="180"/>
      <c r="F47" s="181"/>
      <c r="G47" s="182"/>
      <c r="K47" t="b">
        <f t="shared" si="3"/>
        <v>0</v>
      </c>
      <c r="L47" t="b">
        <f t="shared" si="4"/>
        <v>0</v>
      </c>
    </row>
    <row r="48" spans="2:12" ht="16" hidden="1">
      <c r="B48" s="20">
        <v>12</v>
      </c>
      <c r="C48" s="167"/>
      <c r="D48" s="169"/>
      <c r="E48" s="180"/>
      <c r="F48" s="181"/>
      <c r="G48" s="182"/>
      <c r="K48" t="b">
        <f t="shared" si="3"/>
        <v>0</v>
      </c>
      <c r="L48" t="b">
        <f t="shared" si="4"/>
        <v>0</v>
      </c>
    </row>
    <row r="49" spans="2:12" ht="16" hidden="1">
      <c r="B49" s="20">
        <v>13</v>
      </c>
      <c r="C49" s="167"/>
      <c r="D49" s="169"/>
      <c r="E49" s="180"/>
      <c r="F49" s="181"/>
      <c r="G49" s="182"/>
      <c r="K49" t="b">
        <f t="shared" si="3"/>
        <v>0</v>
      </c>
      <c r="L49" t="b">
        <f t="shared" si="4"/>
        <v>0</v>
      </c>
    </row>
    <row r="50" spans="2:12" ht="16" hidden="1">
      <c r="B50" s="20">
        <v>14</v>
      </c>
      <c r="C50" s="167"/>
      <c r="D50" s="169"/>
      <c r="E50" s="180"/>
      <c r="F50" s="181"/>
      <c r="G50" s="182"/>
      <c r="K50" t="b">
        <f t="shared" si="3"/>
        <v>0</v>
      </c>
      <c r="L50" t="b">
        <f t="shared" si="4"/>
        <v>0</v>
      </c>
    </row>
    <row r="51" spans="2:12" ht="16" hidden="1">
      <c r="B51" s="20">
        <v>15</v>
      </c>
      <c r="C51" s="167"/>
      <c r="D51" s="169"/>
      <c r="E51" s="180"/>
      <c r="F51" s="181"/>
      <c r="G51" s="182"/>
      <c r="K51" t="b">
        <f t="shared" si="3"/>
        <v>0</v>
      </c>
      <c r="L51" t="b">
        <f t="shared" si="4"/>
        <v>0</v>
      </c>
    </row>
    <row r="52" spans="2:12" ht="16" hidden="1">
      <c r="B52" s="20">
        <v>16</v>
      </c>
      <c r="C52" s="167"/>
      <c r="D52" s="169"/>
      <c r="E52" s="180"/>
      <c r="F52" s="181"/>
      <c r="G52" s="182"/>
      <c r="K52" t="b">
        <f t="shared" si="3"/>
        <v>0</v>
      </c>
      <c r="L52" t="b">
        <f t="shared" si="4"/>
        <v>0</v>
      </c>
    </row>
    <row r="53" spans="2:12" ht="16" hidden="1">
      <c r="B53" s="20">
        <v>17</v>
      </c>
      <c r="C53" s="167"/>
      <c r="D53" s="169"/>
      <c r="E53" s="180"/>
      <c r="F53" s="181"/>
      <c r="G53" s="182"/>
      <c r="K53" t="b">
        <f t="shared" si="3"/>
        <v>0</v>
      </c>
      <c r="L53" t="b">
        <f t="shared" si="4"/>
        <v>0</v>
      </c>
    </row>
    <row r="54" spans="2:12" ht="16" hidden="1">
      <c r="B54" s="20">
        <v>18</v>
      </c>
      <c r="C54" s="167"/>
      <c r="D54" s="169"/>
      <c r="E54" s="180"/>
      <c r="F54" s="181"/>
      <c r="G54" s="182"/>
      <c r="K54" t="b">
        <f t="shared" si="3"/>
        <v>0</v>
      </c>
      <c r="L54" t="b">
        <f t="shared" si="4"/>
        <v>0</v>
      </c>
    </row>
    <row r="55" spans="2:12" ht="16" hidden="1">
      <c r="B55" s="20">
        <v>19</v>
      </c>
      <c r="C55" s="167"/>
      <c r="D55" s="169"/>
      <c r="E55" s="180"/>
      <c r="F55" s="181"/>
      <c r="G55" s="182"/>
      <c r="K55" t="b">
        <f t="shared" si="3"/>
        <v>0</v>
      </c>
      <c r="L55" t="b">
        <f t="shared" si="4"/>
        <v>0</v>
      </c>
    </row>
    <row r="56" spans="2:12" ht="16" hidden="1">
      <c r="B56" s="20">
        <v>20</v>
      </c>
      <c r="C56" s="167"/>
      <c r="D56" s="169"/>
      <c r="E56" s="180"/>
      <c r="F56" s="181"/>
      <c r="G56" s="182"/>
      <c r="K56" t="b">
        <f t="shared" si="3"/>
        <v>0</v>
      </c>
      <c r="L56" t="b">
        <f t="shared" si="4"/>
        <v>0</v>
      </c>
    </row>
    <row r="57" spans="2:12" ht="16" hidden="1">
      <c r="B57" s="20"/>
      <c r="C57" s="176"/>
      <c r="D57" s="177"/>
      <c r="E57" s="178"/>
      <c r="F57" s="178"/>
      <c r="G57" s="178"/>
    </row>
    <row r="58" spans="2:12">
      <c r="L58">
        <v>1</v>
      </c>
    </row>
    <row r="59" spans="2:12" hidden="1"/>
    <row r="60" spans="2:12" hidden="1"/>
    <row r="61" spans="2:12" hidden="1"/>
    <row r="62" spans="2:12" hidden="1"/>
    <row r="63" spans="2:12" hidden="1"/>
    <row r="64" spans="2:12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</sheetData>
  <sheetProtection autoFilter="0"/>
  <autoFilter ref="K14:L58" xr:uid="{00000000-0009-0000-0000-000000000000}">
    <filterColumn colId="1">
      <customFilters>
        <customFilter operator="notEqual" val=" "/>
      </customFilters>
    </filterColumn>
  </autoFilter>
  <mergeCells count="49">
    <mergeCell ref="E34:G34"/>
    <mergeCell ref="E29:G29"/>
    <mergeCell ref="E30:G30"/>
    <mergeCell ref="E31:G31"/>
    <mergeCell ref="E32:G32"/>
    <mergeCell ref="E33:G33"/>
    <mergeCell ref="E24:G24"/>
    <mergeCell ref="E25:G25"/>
    <mergeCell ref="E26:G26"/>
    <mergeCell ref="E27:G27"/>
    <mergeCell ref="E28:G28"/>
    <mergeCell ref="G1:I1"/>
    <mergeCell ref="D7:G7"/>
    <mergeCell ref="D8:G8"/>
    <mergeCell ref="A3:F3"/>
    <mergeCell ref="B4:H4"/>
    <mergeCell ref="B5:H5"/>
    <mergeCell ref="E39:G39"/>
    <mergeCell ref="E40:G40"/>
    <mergeCell ref="E41:G41"/>
    <mergeCell ref="E42:G42"/>
    <mergeCell ref="G2:I2"/>
    <mergeCell ref="E15:G15"/>
    <mergeCell ref="E14:G14"/>
    <mergeCell ref="E16:G16"/>
    <mergeCell ref="E17:G17"/>
    <mergeCell ref="E36:G36"/>
    <mergeCell ref="E18:G18"/>
    <mergeCell ref="E19:G19"/>
    <mergeCell ref="E20:G20"/>
    <mergeCell ref="E21:G21"/>
    <mergeCell ref="E22:G22"/>
    <mergeCell ref="E23:G23"/>
    <mergeCell ref="E53:G53"/>
    <mergeCell ref="E54:G54"/>
    <mergeCell ref="E55:G55"/>
    <mergeCell ref="E56:G56"/>
    <mergeCell ref="E37:G37"/>
    <mergeCell ref="E48:G48"/>
    <mergeCell ref="E49:G49"/>
    <mergeCell ref="E50:G50"/>
    <mergeCell ref="E51:G51"/>
    <mergeCell ref="E52:G52"/>
    <mergeCell ref="E43:G43"/>
    <mergeCell ref="E44:G44"/>
    <mergeCell ref="E45:G45"/>
    <mergeCell ref="E46:G46"/>
    <mergeCell ref="E47:G47"/>
    <mergeCell ref="E38:G38"/>
  </mergeCells>
  <dataValidations disablePrompts="1" count="1">
    <dataValidation showInputMessage="1" showErrorMessage="1" sqref="E10:E1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1694"/>
  <sheetViews>
    <sheetView workbookViewId="0">
      <selection activeCell="B27" sqref="B27:E27"/>
    </sheetView>
  </sheetViews>
  <sheetFormatPr baseColWidth="10" defaultColWidth="0" defaultRowHeight="15" customHeight="1" zeroHeight="1"/>
  <cols>
    <col min="1" max="3" width="9.1640625" customWidth="1"/>
    <col min="4" max="15" width="14.1640625" customWidth="1"/>
    <col min="16" max="16" width="2.83203125" customWidth="1"/>
    <col min="17" max="17" width="14.33203125" bestFit="1" customWidth="1"/>
    <col min="18" max="18" width="9.1640625" customWidth="1"/>
    <col min="19" max="22" width="9.1640625" hidden="1" customWidth="1"/>
    <col min="23" max="23" width="9.1640625" style="88" hidden="1" customWidth="1"/>
    <col min="24" max="27" width="9.1640625" hidden="1" customWidth="1"/>
    <col min="28" max="28" width="22.5" style="88" hidden="1" customWidth="1"/>
    <col min="29" max="29" width="28.5" style="89" hidden="1" customWidth="1"/>
    <col min="30" max="30" width="6.5" style="88" hidden="1" customWidth="1"/>
    <col min="31" max="32" width="24.5" style="88" hidden="1" customWidth="1"/>
    <col min="33" max="33" width="31.5" style="88" hidden="1" customWidth="1"/>
    <col min="34" max="34" width="4.6640625" style="88" hidden="1" customWidth="1"/>
    <col min="35" max="35" width="24.5" style="88" hidden="1" customWidth="1"/>
    <col min="36" max="36" width="14.33203125" style="88" hidden="1" customWidth="1"/>
    <col min="37" max="37" width="15" hidden="1" customWidth="1"/>
    <col min="38" max="16384" width="9.1640625" hidden="1"/>
  </cols>
  <sheetData>
    <row r="1" spans="1:39" s="4" customFormat="1" ht="22" customHeight="1">
      <c r="A1" s="1" t="s">
        <v>0</v>
      </c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AC1" s="5"/>
      <c r="AD1" s="6"/>
      <c r="AE1" s="5"/>
      <c r="AF1" s="5"/>
      <c r="AG1" s="5"/>
      <c r="AH1" s="7"/>
      <c r="AI1" s="7"/>
      <c r="AJ1" s="7"/>
    </row>
    <row r="2" spans="1:39" s="12" customFormat="1" ht="28" customHeight="1">
      <c r="A2" s="8" t="s">
        <v>85</v>
      </c>
      <c r="B2" s="9"/>
      <c r="C2" s="9"/>
      <c r="D2" s="9"/>
      <c r="E2" s="9"/>
      <c r="F2" s="9"/>
      <c r="G2" s="9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T2" s="13" t="s">
        <v>1</v>
      </c>
      <c r="U2" s="13" t="s">
        <v>2</v>
      </c>
      <c r="V2" s="13" t="s">
        <v>3</v>
      </c>
      <c r="W2" s="14" t="s">
        <v>4</v>
      </c>
      <c r="AC2" s="15"/>
      <c r="AD2" s="16"/>
      <c r="AE2" s="15"/>
      <c r="AF2" s="15"/>
      <c r="AG2" s="15"/>
      <c r="AH2" s="17"/>
      <c r="AI2" s="17"/>
      <c r="AJ2" s="17"/>
    </row>
    <row r="3" spans="1:39" s="13" customFormat="1">
      <c r="W3" s="13" t="b">
        <v>1</v>
      </c>
      <c r="AB3" s="14"/>
      <c r="AC3" s="18"/>
      <c r="AD3" s="14"/>
      <c r="AE3" s="18"/>
      <c r="AF3" s="18"/>
      <c r="AG3" s="18"/>
      <c r="AH3" s="19"/>
      <c r="AI3" s="19"/>
      <c r="AJ3" s="19"/>
    </row>
    <row r="4" spans="1:39" s="13" customFormat="1" ht="18" hidden="1" thickBot="1">
      <c r="B4" s="204" t="s">
        <v>5</v>
      </c>
      <c r="C4" s="204"/>
      <c r="D4" s="204"/>
      <c r="E4" s="204"/>
      <c r="F4" s="148" t="s">
        <v>46</v>
      </c>
      <c r="G4" s="205" t="s">
        <v>54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W4" s="13" t="b">
        <v>1</v>
      </c>
      <c r="AB4" s="14"/>
      <c r="AC4" s="18"/>
      <c r="AD4" s="14"/>
      <c r="AE4" s="18"/>
      <c r="AF4" s="18"/>
      <c r="AG4" s="18"/>
      <c r="AH4" s="19"/>
      <c r="AI4" s="19"/>
      <c r="AJ4" s="19"/>
    </row>
    <row r="5" spans="1:39" s="13" customFormat="1" ht="18" hidden="1" thickTop="1" thickBot="1">
      <c r="B5" s="20">
        <v>1</v>
      </c>
      <c r="C5" s="202" t="str">
        <f>IF(Main!C15&lt;&gt;"",Main!C15,"")</f>
        <v>Electricity</v>
      </c>
      <c r="D5" s="202"/>
      <c r="E5" s="202"/>
      <c r="F5" s="149" t="str">
        <f>IF(Main!D15&lt;&gt;"",Main!D15,"")</f>
        <v>kWh site</v>
      </c>
      <c r="G5" s="203" t="str">
        <f>IF(Main!E15&lt;&gt;"",Main!E15,"")</f>
        <v/>
      </c>
      <c r="H5" s="203" t="e">
        <f t="shared" ref="H5:Q5" ca="1" si="0">INDIRECT("G"&amp;I5)</f>
        <v>#REF!</v>
      </c>
      <c r="I5" s="203" t="e">
        <f t="shared" ca="1" si="0"/>
        <v>#REF!</v>
      </c>
      <c r="J5" s="203" t="e">
        <f t="shared" ca="1" si="0"/>
        <v>#REF!</v>
      </c>
      <c r="K5" s="203" t="e">
        <f t="shared" ca="1" si="0"/>
        <v>#REF!</v>
      </c>
      <c r="L5" s="203" t="e">
        <f t="shared" ca="1" si="0"/>
        <v>#REF!</v>
      </c>
      <c r="M5" s="203" t="e">
        <f t="shared" ca="1" si="0"/>
        <v>#REF!</v>
      </c>
      <c r="N5" s="203" t="e">
        <f t="shared" ca="1" si="0"/>
        <v>#REF!</v>
      </c>
      <c r="O5" s="203" t="e">
        <f t="shared" ca="1" si="0"/>
        <v>#REF!</v>
      </c>
      <c r="P5" s="203" t="e">
        <f t="shared" ca="1" si="0"/>
        <v>#REF!</v>
      </c>
      <c r="Q5" s="203" t="e">
        <f t="shared" ca="1" si="0"/>
        <v>#REF!</v>
      </c>
      <c r="S5" s="13">
        <v>28</v>
      </c>
      <c r="T5" s="13">
        <v>1</v>
      </c>
      <c r="U5" s="13" t="b">
        <f t="shared" ref="U5:U24" si="1">W5</f>
        <v>1</v>
      </c>
      <c r="W5" s="13" t="b">
        <f t="shared" ref="W5:W11" si="2">OR(C5&lt;&gt;"",F5&lt;&gt;"")</f>
        <v>1</v>
      </c>
      <c r="Y5" s="21"/>
      <c r="AB5" s="22"/>
      <c r="AC5" s="23" t="s">
        <v>6</v>
      </c>
      <c r="AD5" s="24">
        <v>1</v>
      </c>
      <c r="AE5" s="23" t="str">
        <f>AC5</f>
        <v>TOTAL Energy</v>
      </c>
      <c r="AF5" s="23" t="s">
        <v>7</v>
      </c>
      <c r="AG5" s="25" t="str">
        <f>AE5&amp;" Consumption"</f>
        <v>TOTAL Energy Consumption</v>
      </c>
      <c r="AH5" s="26">
        <v>1</v>
      </c>
      <c r="AI5" s="27" t="str">
        <f t="shared" ref="AI5:AI29" si="3">IFERROR(VLOOKUP(AH5,$AD$5:$AE$29,2,),)</f>
        <v>TOTAL Energy</v>
      </c>
      <c r="AJ5" s="28" t="str">
        <f>IFERROR(VLOOKUP(AH5,$AD$5:$AF$29,3,),)</f>
        <v>MMBtu</v>
      </c>
      <c r="AK5" s="13">
        <v>1</v>
      </c>
      <c r="AL5" s="29" t="s">
        <v>8</v>
      </c>
    </row>
    <row r="6" spans="1:39" s="13" customFormat="1" ht="16" hidden="1">
      <c r="B6" s="20">
        <v>2</v>
      </c>
      <c r="C6" s="202" t="str">
        <f>IF(Main!C16&lt;&gt;"",Main!C16,"")</f>
        <v/>
      </c>
      <c r="D6" s="202"/>
      <c r="E6" s="202"/>
      <c r="F6" s="149" t="str">
        <f>IF(Main!D16&lt;&gt;"",Main!D16,"")</f>
        <v/>
      </c>
      <c r="G6" s="203" t="str">
        <f>IF(Main!E16&lt;&gt;"",Main!E16,"")</f>
        <v/>
      </c>
      <c r="H6" s="203" t="e">
        <f t="shared" ref="H6:H24" ca="1" si="4">INDIRECT("G"&amp;I6)</f>
        <v>#REF!</v>
      </c>
      <c r="I6" s="203" t="e">
        <f t="shared" ref="I6:I24" ca="1" si="5">INDIRECT("G"&amp;J6)</f>
        <v>#REF!</v>
      </c>
      <c r="J6" s="203" t="e">
        <f t="shared" ref="J6:J24" ca="1" si="6">INDIRECT("G"&amp;K6)</f>
        <v>#REF!</v>
      </c>
      <c r="K6" s="203" t="e">
        <f t="shared" ref="K6:K24" ca="1" si="7">INDIRECT("G"&amp;L6)</f>
        <v>#REF!</v>
      </c>
      <c r="L6" s="203" t="e">
        <f t="shared" ref="L6:L24" ca="1" si="8">INDIRECT("G"&amp;M6)</f>
        <v>#REF!</v>
      </c>
      <c r="M6" s="203" t="e">
        <f t="shared" ref="M6:M24" ca="1" si="9">INDIRECT("G"&amp;N6)</f>
        <v>#REF!</v>
      </c>
      <c r="N6" s="203" t="e">
        <f t="shared" ref="N6:N24" ca="1" si="10">INDIRECT("G"&amp;O6)</f>
        <v>#REF!</v>
      </c>
      <c r="O6" s="203" t="e">
        <f t="shared" ref="O6:O24" ca="1" si="11">INDIRECT("G"&amp;P6)</f>
        <v>#REF!</v>
      </c>
      <c r="P6" s="203" t="e">
        <f t="shared" ref="P6:P24" ca="1" si="12">INDIRECT("G"&amp;Q6)</f>
        <v>#REF!</v>
      </c>
      <c r="Q6" s="203" t="e">
        <f t="shared" ref="Q6:Q24" ca="1" si="13">INDIRECT("G"&amp;R6)</f>
        <v>#REF!</v>
      </c>
      <c r="S6" s="13">
        <f t="shared" ref="S6:S24" si="14">S5+82</f>
        <v>110</v>
      </c>
      <c r="T6" s="13">
        <v>2</v>
      </c>
      <c r="U6" s="13" t="b">
        <f t="shared" si="1"/>
        <v>0</v>
      </c>
      <c r="W6" s="13" t="b">
        <f t="shared" si="2"/>
        <v>0</v>
      </c>
      <c r="Y6" s="21"/>
      <c r="AB6" s="30">
        <f>COUNTIF(AB10:AB29,"=Electricity*")</f>
        <v>1</v>
      </c>
      <c r="AC6" s="25" t="s">
        <v>9</v>
      </c>
      <c r="AD6" s="31">
        <f>IF(AB6&gt;1,AD5+1,AD5)</f>
        <v>1</v>
      </c>
      <c r="AE6" s="25" t="str">
        <f t="shared" ref="AE6:AE29" si="15">AC6</f>
        <v>TOTAL Electricity</v>
      </c>
      <c r="AF6" s="25" t="s">
        <v>10</v>
      </c>
      <c r="AG6" s="25" t="str">
        <f>AE6&amp;" Consumption"</f>
        <v>TOTAL Electricity Consumption</v>
      </c>
      <c r="AH6" s="32">
        <v>2</v>
      </c>
      <c r="AI6" s="33" t="str">
        <f t="shared" si="3"/>
        <v>---------------------------</v>
      </c>
      <c r="AJ6" s="34">
        <f t="shared" ref="AJ6:AJ29" si="16">IFERROR(VLOOKUP(AH6,$AD$5:$AF$29,3,),)</f>
        <v>0</v>
      </c>
      <c r="AK6" s="13">
        <v>2</v>
      </c>
      <c r="AL6" s="14" t="s">
        <v>11</v>
      </c>
      <c r="AM6" s="13" t="s">
        <v>12</v>
      </c>
    </row>
    <row r="7" spans="1:39" s="13" customFormat="1" ht="16" hidden="1">
      <c r="B7" s="20">
        <v>3</v>
      </c>
      <c r="C7" s="202" t="str">
        <f>IF(Main!C17&lt;&gt;"",Main!C17,"")</f>
        <v/>
      </c>
      <c r="D7" s="202"/>
      <c r="E7" s="202"/>
      <c r="F7" s="149" t="str">
        <f>IF(Main!D17&lt;&gt;"",Main!D17,"")</f>
        <v/>
      </c>
      <c r="G7" s="203" t="str">
        <f>IF(Main!E17&lt;&gt;"",Main!E17,"")</f>
        <v/>
      </c>
      <c r="H7" s="203" t="e">
        <f t="shared" ca="1" si="4"/>
        <v>#REF!</v>
      </c>
      <c r="I7" s="203" t="e">
        <f t="shared" ca="1" si="5"/>
        <v>#REF!</v>
      </c>
      <c r="J7" s="203" t="e">
        <f t="shared" ca="1" si="6"/>
        <v>#REF!</v>
      </c>
      <c r="K7" s="203" t="e">
        <f t="shared" ca="1" si="7"/>
        <v>#REF!</v>
      </c>
      <c r="L7" s="203" t="e">
        <f t="shared" ca="1" si="8"/>
        <v>#REF!</v>
      </c>
      <c r="M7" s="203" t="e">
        <f t="shared" ca="1" si="9"/>
        <v>#REF!</v>
      </c>
      <c r="N7" s="203" t="e">
        <f t="shared" ca="1" si="10"/>
        <v>#REF!</v>
      </c>
      <c r="O7" s="203" t="e">
        <f t="shared" ca="1" si="11"/>
        <v>#REF!</v>
      </c>
      <c r="P7" s="203" t="e">
        <f t="shared" ca="1" si="12"/>
        <v>#REF!</v>
      </c>
      <c r="Q7" s="203" t="e">
        <f t="shared" ca="1" si="13"/>
        <v>#REF!</v>
      </c>
      <c r="S7" s="13">
        <f t="shared" si="14"/>
        <v>192</v>
      </c>
      <c r="T7" s="13">
        <v>3</v>
      </c>
      <c r="U7" s="13" t="b">
        <f t="shared" si="1"/>
        <v>0</v>
      </c>
      <c r="W7" s="13" t="b">
        <f t="shared" si="2"/>
        <v>0</v>
      </c>
      <c r="Y7" s="21"/>
      <c r="AB7" s="30">
        <f>COUNTIF(AB10:AB29,"=Natural Gas")</f>
        <v>0</v>
      </c>
      <c r="AC7" s="25" t="s">
        <v>13</v>
      </c>
      <c r="AD7" s="31">
        <f>IF(AB7&gt;1,AD6+1,AD6)</f>
        <v>1</v>
      </c>
      <c r="AE7" s="25" t="str">
        <f t="shared" si="15"/>
        <v>TOTAL Natural Gas</v>
      </c>
      <c r="AF7" s="25" t="s">
        <v>14</v>
      </c>
      <c r="AG7" s="25" t="str">
        <f>AE7&amp;" Consumption"</f>
        <v>TOTAL Natural Gas Consumption</v>
      </c>
      <c r="AH7" s="32">
        <v>3</v>
      </c>
      <c r="AI7" s="33" t="str">
        <f t="shared" si="3"/>
        <v>1: Electricity</v>
      </c>
      <c r="AJ7" s="34" t="str">
        <f t="shared" si="16"/>
        <v>none</v>
      </c>
      <c r="AK7" s="13">
        <v>3</v>
      </c>
      <c r="AL7" s="14" t="s">
        <v>15</v>
      </c>
      <c r="AM7" s="13" t="s">
        <v>16</v>
      </c>
    </row>
    <row r="8" spans="1:39" s="13" customFormat="1" ht="16" hidden="1">
      <c r="B8" s="20">
        <v>4</v>
      </c>
      <c r="C8" s="202" t="str">
        <f>IF(Main!C18&lt;&gt;"",Main!C18,"")</f>
        <v/>
      </c>
      <c r="D8" s="202"/>
      <c r="E8" s="202"/>
      <c r="F8" s="149" t="str">
        <f>IF(Main!D18&lt;&gt;"",Main!D18,"")</f>
        <v/>
      </c>
      <c r="G8" s="203" t="str">
        <f>IF(Main!E18&lt;&gt;"",Main!E18,"")</f>
        <v/>
      </c>
      <c r="H8" s="203" t="e">
        <f t="shared" ca="1" si="4"/>
        <v>#REF!</v>
      </c>
      <c r="I8" s="203" t="e">
        <f t="shared" ca="1" si="5"/>
        <v>#REF!</v>
      </c>
      <c r="J8" s="203" t="e">
        <f t="shared" ca="1" si="6"/>
        <v>#REF!</v>
      </c>
      <c r="K8" s="203" t="e">
        <f t="shared" ca="1" si="7"/>
        <v>#REF!</v>
      </c>
      <c r="L8" s="203" t="e">
        <f t="shared" ca="1" si="8"/>
        <v>#REF!</v>
      </c>
      <c r="M8" s="203" t="e">
        <f t="shared" ca="1" si="9"/>
        <v>#REF!</v>
      </c>
      <c r="N8" s="203" t="e">
        <f t="shared" ca="1" si="10"/>
        <v>#REF!</v>
      </c>
      <c r="O8" s="203" t="e">
        <f t="shared" ca="1" si="11"/>
        <v>#REF!</v>
      </c>
      <c r="P8" s="203" t="e">
        <f t="shared" ca="1" si="12"/>
        <v>#REF!</v>
      </c>
      <c r="Q8" s="203" t="e">
        <f t="shared" ca="1" si="13"/>
        <v>#REF!</v>
      </c>
      <c r="S8" s="13">
        <f t="shared" si="14"/>
        <v>274</v>
      </c>
      <c r="T8" s="13">
        <v>4</v>
      </c>
      <c r="U8" s="13" t="b">
        <f t="shared" si="1"/>
        <v>0</v>
      </c>
      <c r="W8" s="13" t="b">
        <f t="shared" si="2"/>
        <v>0</v>
      </c>
      <c r="Y8" s="21"/>
      <c r="AB8" s="30">
        <f>COUNTIF(AC10:AC29,"&lt;&gt;0")-SUM(AB6:AB7)</f>
        <v>0</v>
      </c>
      <c r="AC8" s="25" t="s">
        <v>17</v>
      </c>
      <c r="AD8" s="31">
        <f>IF(AB8&gt;1,AD7+1,AD7)</f>
        <v>1</v>
      </c>
      <c r="AE8" s="25" t="str">
        <f t="shared" si="15"/>
        <v>TOTAL Other Energy</v>
      </c>
      <c r="AF8" s="35" t="s">
        <v>7</v>
      </c>
      <c r="AG8" s="25" t="str">
        <f>AE8&amp;" Consumption"</f>
        <v>TOTAL Other Energy Consumption</v>
      </c>
      <c r="AH8" s="32">
        <v>4</v>
      </c>
      <c r="AI8" s="33">
        <f t="shared" si="3"/>
        <v>0</v>
      </c>
      <c r="AJ8" s="34">
        <f t="shared" si="16"/>
        <v>0</v>
      </c>
      <c r="AK8" s="13">
        <v>4</v>
      </c>
      <c r="AL8" s="14"/>
    </row>
    <row r="9" spans="1:39" s="13" customFormat="1" ht="16" hidden="1">
      <c r="B9" s="20">
        <v>5</v>
      </c>
      <c r="C9" s="202" t="str">
        <f>IF(Main!C19&lt;&gt;"",Main!C19,"")</f>
        <v/>
      </c>
      <c r="D9" s="202"/>
      <c r="E9" s="202"/>
      <c r="F9" s="149" t="str">
        <f>IF(Main!D19&lt;&gt;"",Main!D19,"")</f>
        <v/>
      </c>
      <c r="G9" s="203" t="str">
        <f>IF(Main!E19&lt;&gt;"",Main!E19,"")</f>
        <v/>
      </c>
      <c r="H9" s="203" t="e">
        <f t="shared" ca="1" si="4"/>
        <v>#REF!</v>
      </c>
      <c r="I9" s="203" t="e">
        <f t="shared" ca="1" si="5"/>
        <v>#REF!</v>
      </c>
      <c r="J9" s="203" t="e">
        <f t="shared" ca="1" si="6"/>
        <v>#REF!</v>
      </c>
      <c r="K9" s="203" t="e">
        <f t="shared" ca="1" si="7"/>
        <v>#REF!</v>
      </c>
      <c r="L9" s="203" t="e">
        <f t="shared" ca="1" si="8"/>
        <v>#REF!</v>
      </c>
      <c r="M9" s="203" t="e">
        <f t="shared" ca="1" si="9"/>
        <v>#REF!</v>
      </c>
      <c r="N9" s="203" t="e">
        <f t="shared" ca="1" si="10"/>
        <v>#REF!</v>
      </c>
      <c r="O9" s="203" t="e">
        <f t="shared" ca="1" si="11"/>
        <v>#REF!</v>
      </c>
      <c r="P9" s="203" t="e">
        <f t="shared" ca="1" si="12"/>
        <v>#REF!</v>
      </c>
      <c r="Q9" s="203" t="e">
        <f t="shared" ca="1" si="13"/>
        <v>#REF!</v>
      </c>
      <c r="S9" s="13">
        <f t="shared" si="14"/>
        <v>356</v>
      </c>
      <c r="T9" s="13">
        <v>5</v>
      </c>
      <c r="U9" s="13" t="b">
        <f>W9</f>
        <v>0</v>
      </c>
      <c r="W9" s="13" t="b">
        <f t="shared" si="2"/>
        <v>0</v>
      </c>
      <c r="Y9" s="21"/>
      <c r="AB9" s="30"/>
      <c r="AC9" s="36" t="s">
        <v>18</v>
      </c>
      <c r="AD9" s="31">
        <f>AD8+1</f>
        <v>2</v>
      </c>
      <c r="AE9" s="25" t="str">
        <f>AC9</f>
        <v>---------------------------</v>
      </c>
      <c r="AF9" s="25"/>
      <c r="AG9" s="25"/>
      <c r="AH9" s="32">
        <v>5</v>
      </c>
      <c r="AI9" s="33">
        <f t="shared" si="3"/>
        <v>0</v>
      </c>
      <c r="AJ9" s="34">
        <f t="shared" si="16"/>
        <v>0</v>
      </c>
      <c r="AK9" s="13">
        <v>5</v>
      </c>
      <c r="AL9" s="37" t="b">
        <v>0</v>
      </c>
      <c r="AM9" s="13" t="str">
        <f>IF(UnitCostStatus,AM7,AM6)</f>
        <v>SHOW Unit Costs</v>
      </c>
    </row>
    <row r="10" spans="1:39" s="13" customFormat="1" ht="16" hidden="1">
      <c r="B10" s="20">
        <v>6</v>
      </c>
      <c r="C10" s="202" t="str">
        <f>IF(Main!C20&lt;&gt;"",Main!C20,"")</f>
        <v/>
      </c>
      <c r="D10" s="202"/>
      <c r="E10" s="202"/>
      <c r="F10" s="149" t="str">
        <f>IF(Main!D20&lt;&gt;"",Main!D20,"")</f>
        <v/>
      </c>
      <c r="G10" s="203" t="str">
        <f>IF(Main!E20&lt;&gt;"",Main!E20,"")</f>
        <v/>
      </c>
      <c r="H10" s="203" t="e">
        <f t="shared" ca="1" si="4"/>
        <v>#REF!</v>
      </c>
      <c r="I10" s="203" t="e">
        <f t="shared" ca="1" si="5"/>
        <v>#REF!</v>
      </c>
      <c r="J10" s="203" t="e">
        <f t="shared" ca="1" si="6"/>
        <v>#REF!</v>
      </c>
      <c r="K10" s="203" t="e">
        <f t="shared" ca="1" si="7"/>
        <v>#REF!</v>
      </c>
      <c r="L10" s="203" t="e">
        <f t="shared" ca="1" si="8"/>
        <v>#REF!</v>
      </c>
      <c r="M10" s="203" t="e">
        <f t="shared" ca="1" si="9"/>
        <v>#REF!</v>
      </c>
      <c r="N10" s="203" t="e">
        <f t="shared" ca="1" si="10"/>
        <v>#REF!</v>
      </c>
      <c r="O10" s="203" t="e">
        <f t="shared" ca="1" si="11"/>
        <v>#REF!</v>
      </c>
      <c r="P10" s="203" t="e">
        <f t="shared" ca="1" si="12"/>
        <v>#REF!</v>
      </c>
      <c r="Q10" s="203" t="e">
        <f t="shared" ca="1" si="13"/>
        <v>#REF!</v>
      </c>
      <c r="S10" s="13">
        <f t="shared" si="14"/>
        <v>438</v>
      </c>
      <c r="T10" s="13">
        <v>6</v>
      </c>
      <c r="U10" s="13" t="b">
        <f t="shared" si="1"/>
        <v>0</v>
      </c>
      <c r="W10" s="13" t="b">
        <f t="shared" si="2"/>
        <v>0</v>
      </c>
      <c r="Y10" s="21"/>
      <c r="AB10" s="30" t="str">
        <f t="shared" ref="AB10:AB29" si="17">IF(U5,C5,"")</f>
        <v>Electricity</v>
      </c>
      <c r="AC10" s="25" t="str">
        <f t="shared" ref="AC10:AC29" si="18">IF(U5,B5&amp;": "&amp;C5,0)</f>
        <v>1: Electricity</v>
      </c>
      <c r="AD10" s="31">
        <f t="shared" ref="AD10:AD29" si="19">IF(AC10&lt;&gt;0,AD9+1,AD9)</f>
        <v>3</v>
      </c>
      <c r="AE10" s="25" t="str">
        <f t="shared" si="15"/>
        <v>1: Electricity</v>
      </c>
      <c r="AF10" s="25" t="str">
        <f t="shared" ref="AF10:AF29" si="20">IFERROR(VLOOKUP(AB10,EnergyUnits,2,),"none")</f>
        <v>none</v>
      </c>
      <c r="AG10" s="35" t="str">
        <f>AE10</f>
        <v>1: Electricity</v>
      </c>
      <c r="AH10" s="32">
        <v>6</v>
      </c>
      <c r="AI10" s="33">
        <f t="shared" si="3"/>
        <v>0</v>
      </c>
      <c r="AJ10" s="34">
        <f t="shared" si="16"/>
        <v>0</v>
      </c>
      <c r="AK10" s="13">
        <v>6</v>
      </c>
    </row>
    <row r="11" spans="1:39" s="13" customFormat="1" ht="16" hidden="1">
      <c r="B11" s="20">
        <v>7</v>
      </c>
      <c r="C11" s="202" t="str">
        <f>IF(Main!C21&lt;&gt;"",Main!C21,"")</f>
        <v/>
      </c>
      <c r="D11" s="202"/>
      <c r="E11" s="202"/>
      <c r="F11" s="149" t="str">
        <f>IF(Main!D21&lt;&gt;"",Main!D21,"")</f>
        <v/>
      </c>
      <c r="G11" s="203" t="str">
        <f>IF(Main!E21&lt;&gt;"",Main!E21,"")</f>
        <v/>
      </c>
      <c r="H11" s="203" t="e">
        <f t="shared" ca="1" si="4"/>
        <v>#REF!</v>
      </c>
      <c r="I11" s="203" t="e">
        <f t="shared" ca="1" si="5"/>
        <v>#REF!</v>
      </c>
      <c r="J11" s="203" t="e">
        <f t="shared" ca="1" si="6"/>
        <v>#REF!</v>
      </c>
      <c r="K11" s="203" t="e">
        <f t="shared" ca="1" si="7"/>
        <v>#REF!</v>
      </c>
      <c r="L11" s="203" t="e">
        <f t="shared" ca="1" si="8"/>
        <v>#REF!</v>
      </c>
      <c r="M11" s="203" t="e">
        <f t="shared" ca="1" si="9"/>
        <v>#REF!</v>
      </c>
      <c r="N11" s="203" t="e">
        <f t="shared" ca="1" si="10"/>
        <v>#REF!</v>
      </c>
      <c r="O11" s="203" t="e">
        <f t="shared" ca="1" si="11"/>
        <v>#REF!</v>
      </c>
      <c r="P11" s="203" t="e">
        <f t="shared" ca="1" si="12"/>
        <v>#REF!</v>
      </c>
      <c r="Q11" s="203" t="e">
        <f t="shared" ca="1" si="13"/>
        <v>#REF!</v>
      </c>
      <c r="S11" s="13">
        <f t="shared" si="14"/>
        <v>520</v>
      </c>
      <c r="T11" s="13">
        <v>7</v>
      </c>
      <c r="U11" s="13" t="b">
        <f t="shared" si="1"/>
        <v>0</v>
      </c>
      <c r="W11" s="13" t="b">
        <f t="shared" si="2"/>
        <v>0</v>
      </c>
      <c r="Y11" s="21"/>
      <c r="AB11" s="30" t="str">
        <f t="shared" si="17"/>
        <v/>
      </c>
      <c r="AC11" s="25">
        <f t="shared" si="18"/>
        <v>0</v>
      </c>
      <c r="AD11" s="31">
        <f t="shared" si="19"/>
        <v>3</v>
      </c>
      <c r="AE11" s="25">
        <f t="shared" si="15"/>
        <v>0</v>
      </c>
      <c r="AF11" s="25" t="str">
        <f t="shared" si="20"/>
        <v>none</v>
      </c>
      <c r="AG11" s="35">
        <f t="shared" ref="AG11:AG29" si="21">AE11</f>
        <v>0</v>
      </c>
      <c r="AH11" s="32">
        <v>7</v>
      </c>
      <c r="AI11" s="33">
        <f t="shared" si="3"/>
        <v>0</v>
      </c>
      <c r="AJ11" s="34">
        <f t="shared" si="16"/>
        <v>0</v>
      </c>
      <c r="AK11" s="13">
        <v>7</v>
      </c>
    </row>
    <row r="12" spans="1:39" s="13" customFormat="1" ht="16" hidden="1">
      <c r="B12" s="20">
        <v>8</v>
      </c>
      <c r="C12" s="202" t="str">
        <f>IF(Main!C22&lt;&gt;"",Main!C22,"")</f>
        <v/>
      </c>
      <c r="D12" s="202"/>
      <c r="E12" s="202"/>
      <c r="F12" s="149" t="str">
        <f>IF(Main!D22&lt;&gt;"",Main!D22,"")</f>
        <v/>
      </c>
      <c r="G12" s="203" t="str">
        <f>IF(Main!E22&lt;&gt;"",Main!E22,"")</f>
        <v/>
      </c>
      <c r="H12" s="203" t="e">
        <f t="shared" ca="1" si="4"/>
        <v>#REF!</v>
      </c>
      <c r="I12" s="203" t="e">
        <f t="shared" ca="1" si="5"/>
        <v>#REF!</v>
      </c>
      <c r="J12" s="203" t="e">
        <f t="shared" ca="1" si="6"/>
        <v>#REF!</v>
      </c>
      <c r="K12" s="203" t="e">
        <f t="shared" ca="1" si="7"/>
        <v>#REF!</v>
      </c>
      <c r="L12" s="203" t="e">
        <f t="shared" ca="1" si="8"/>
        <v>#REF!</v>
      </c>
      <c r="M12" s="203" t="e">
        <f t="shared" ca="1" si="9"/>
        <v>#REF!</v>
      </c>
      <c r="N12" s="203" t="e">
        <f t="shared" ca="1" si="10"/>
        <v>#REF!</v>
      </c>
      <c r="O12" s="203" t="e">
        <f t="shared" ca="1" si="11"/>
        <v>#REF!</v>
      </c>
      <c r="P12" s="203" t="e">
        <f t="shared" ca="1" si="12"/>
        <v>#REF!</v>
      </c>
      <c r="Q12" s="203" t="e">
        <f t="shared" ca="1" si="13"/>
        <v>#REF!</v>
      </c>
      <c r="S12" s="13">
        <f t="shared" si="14"/>
        <v>602</v>
      </c>
      <c r="T12" s="13">
        <v>8</v>
      </c>
      <c r="U12" s="13" t="b">
        <f t="shared" si="1"/>
        <v>0</v>
      </c>
      <c r="W12" s="13" t="b">
        <f t="shared" ref="W12:W24" si="22">OR(C12&lt;&gt;"",F12&lt;&gt;"")</f>
        <v>0</v>
      </c>
      <c r="Y12" s="21"/>
      <c r="AB12" s="30" t="str">
        <f t="shared" si="17"/>
        <v/>
      </c>
      <c r="AC12" s="25">
        <f t="shared" si="18"/>
        <v>0</v>
      </c>
      <c r="AD12" s="31">
        <f t="shared" si="19"/>
        <v>3</v>
      </c>
      <c r="AE12" s="25">
        <f t="shared" si="15"/>
        <v>0</v>
      </c>
      <c r="AF12" s="25" t="str">
        <f t="shared" si="20"/>
        <v>none</v>
      </c>
      <c r="AG12" s="35">
        <f t="shared" si="21"/>
        <v>0</v>
      </c>
      <c r="AH12" s="32">
        <v>8</v>
      </c>
      <c r="AI12" s="33">
        <f t="shared" si="3"/>
        <v>0</v>
      </c>
      <c r="AJ12" s="34">
        <f t="shared" si="16"/>
        <v>0</v>
      </c>
      <c r="AK12" s="13">
        <v>8</v>
      </c>
    </row>
    <row r="13" spans="1:39" s="13" customFormat="1" ht="16" hidden="1">
      <c r="B13" s="20">
        <v>9</v>
      </c>
      <c r="C13" s="202" t="str">
        <f>IF(Main!C23&lt;&gt;"",Main!C23,"")</f>
        <v/>
      </c>
      <c r="D13" s="202"/>
      <c r="E13" s="202"/>
      <c r="F13" s="149" t="str">
        <f>IF(Main!D23&lt;&gt;"",Main!D23,"")</f>
        <v/>
      </c>
      <c r="G13" s="203" t="str">
        <f>IF(Main!E23&lt;&gt;"",Main!E23,"")</f>
        <v/>
      </c>
      <c r="H13" s="203" t="e">
        <f t="shared" ca="1" si="4"/>
        <v>#REF!</v>
      </c>
      <c r="I13" s="203" t="e">
        <f t="shared" ca="1" si="5"/>
        <v>#REF!</v>
      </c>
      <c r="J13" s="203" t="e">
        <f t="shared" ca="1" si="6"/>
        <v>#REF!</v>
      </c>
      <c r="K13" s="203" t="e">
        <f t="shared" ca="1" si="7"/>
        <v>#REF!</v>
      </c>
      <c r="L13" s="203" t="e">
        <f t="shared" ca="1" si="8"/>
        <v>#REF!</v>
      </c>
      <c r="M13" s="203" t="e">
        <f t="shared" ca="1" si="9"/>
        <v>#REF!</v>
      </c>
      <c r="N13" s="203" t="e">
        <f t="shared" ca="1" si="10"/>
        <v>#REF!</v>
      </c>
      <c r="O13" s="203" t="e">
        <f t="shared" ca="1" si="11"/>
        <v>#REF!</v>
      </c>
      <c r="P13" s="203" t="e">
        <f t="shared" ca="1" si="12"/>
        <v>#REF!</v>
      </c>
      <c r="Q13" s="203" t="e">
        <f t="shared" ca="1" si="13"/>
        <v>#REF!</v>
      </c>
      <c r="S13" s="13">
        <f t="shared" si="14"/>
        <v>684</v>
      </c>
      <c r="T13" s="13">
        <v>9</v>
      </c>
      <c r="U13" s="13" t="b">
        <f t="shared" si="1"/>
        <v>0</v>
      </c>
      <c r="W13" s="13" t="b">
        <f t="shared" si="22"/>
        <v>0</v>
      </c>
      <c r="Y13" s="21"/>
      <c r="AB13" s="30" t="str">
        <f t="shared" si="17"/>
        <v/>
      </c>
      <c r="AC13" s="25">
        <f t="shared" si="18"/>
        <v>0</v>
      </c>
      <c r="AD13" s="31">
        <f t="shared" si="19"/>
        <v>3</v>
      </c>
      <c r="AE13" s="25">
        <f t="shared" si="15"/>
        <v>0</v>
      </c>
      <c r="AF13" s="25" t="str">
        <f t="shared" si="20"/>
        <v>none</v>
      </c>
      <c r="AG13" s="35">
        <f t="shared" si="21"/>
        <v>0</v>
      </c>
      <c r="AH13" s="32">
        <v>9</v>
      </c>
      <c r="AI13" s="33">
        <f t="shared" si="3"/>
        <v>0</v>
      </c>
      <c r="AJ13" s="34">
        <f t="shared" si="16"/>
        <v>0</v>
      </c>
      <c r="AK13" s="13">
        <v>9</v>
      </c>
    </row>
    <row r="14" spans="1:39" s="13" customFormat="1" ht="16" hidden="1">
      <c r="B14" s="20">
        <v>10</v>
      </c>
      <c r="C14" s="202" t="str">
        <f>IF(Main!C24&lt;&gt;"",Main!C24,"")</f>
        <v/>
      </c>
      <c r="D14" s="202"/>
      <c r="E14" s="202"/>
      <c r="F14" s="149" t="str">
        <f>IF(Main!D24&lt;&gt;"",Main!D24,"")</f>
        <v/>
      </c>
      <c r="G14" s="203" t="str">
        <f>IF(Main!E24&lt;&gt;"",Main!E24,"")</f>
        <v/>
      </c>
      <c r="H14" s="203" t="e">
        <f t="shared" ca="1" si="4"/>
        <v>#REF!</v>
      </c>
      <c r="I14" s="203" t="e">
        <f t="shared" ca="1" si="5"/>
        <v>#REF!</v>
      </c>
      <c r="J14" s="203" t="e">
        <f t="shared" ca="1" si="6"/>
        <v>#REF!</v>
      </c>
      <c r="K14" s="203" t="e">
        <f t="shared" ca="1" si="7"/>
        <v>#REF!</v>
      </c>
      <c r="L14" s="203" t="e">
        <f t="shared" ca="1" si="8"/>
        <v>#REF!</v>
      </c>
      <c r="M14" s="203" t="e">
        <f t="shared" ca="1" si="9"/>
        <v>#REF!</v>
      </c>
      <c r="N14" s="203" t="e">
        <f t="shared" ca="1" si="10"/>
        <v>#REF!</v>
      </c>
      <c r="O14" s="203" t="e">
        <f t="shared" ca="1" si="11"/>
        <v>#REF!</v>
      </c>
      <c r="P14" s="203" t="e">
        <f t="shared" ca="1" si="12"/>
        <v>#REF!</v>
      </c>
      <c r="Q14" s="203" t="e">
        <f t="shared" ca="1" si="13"/>
        <v>#REF!</v>
      </c>
      <c r="S14" s="13">
        <f t="shared" si="14"/>
        <v>766</v>
      </c>
      <c r="T14" s="13">
        <v>10</v>
      </c>
      <c r="U14" s="13" t="b">
        <f t="shared" si="1"/>
        <v>0</v>
      </c>
      <c r="W14" s="13" t="b">
        <f t="shared" si="22"/>
        <v>0</v>
      </c>
      <c r="Y14" s="21"/>
      <c r="AB14" s="30" t="str">
        <f t="shared" si="17"/>
        <v/>
      </c>
      <c r="AC14" s="25">
        <f t="shared" si="18"/>
        <v>0</v>
      </c>
      <c r="AD14" s="31">
        <f t="shared" si="19"/>
        <v>3</v>
      </c>
      <c r="AE14" s="25">
        <f t="shared" si="15"/>
        <v>0</v>
      </c>
      <c r="AF14" s="25" t="str">
        <f t="shared" si="20"/>
        <v>none</v>
      </c>
      <c r="AG14" s="35">
        <f t="shared" si="21"/>
        <v>0</v>
      </c>
      <c r="AH14" s="32">
        <v>10</v>
      </c>
      <c r="AI14" s="33">
        <f t="shared" si="3"/>
        <v>0</v>
      </c>
      <c r="AJ14" s="34">
        <f t="shared" si="16"/>
        <v>0</v>
      </c>
      <c r="AK14" s="13">
        <v>10</v>
      </c>
    </row>
    <row r="15" spans="1:39" s="13" customFormat="1" ht="16" hidden="1">
      <c r="B15" s="20">
        <v>11</v>
      </c>
      <c r="C15" s="202" t="str">
        <f>IF(Main!C25&lt;&gt;"",Main!C25,"")</f>
        <v/>
      </c>
      <c r="D15" s="202"/>
      <c r="E15" s="202"/>
      <c r="F15" s="149" t="str">
        <f>IF(Main!D25&lt;&gt;"",Main!D25,"")</f>
        <v/>
      </c>
      <c r="G15" s="203" t="str">
        <f>IF(Main!E25&lt;&gt;"",Main!E25,"")</f>
        <v/>
      </c>
      <c r="H15" s="203" t="e">
        <f t="shared" ca="1" si="4"/>
        <v>#REF!</v>
      </c>
      <c r="I15" s="203" t="e">
        <f t="shared" ca="1" si="5"/>
        <v>#REF!</v>
      </c>
      <c r="J15" s="203" t="e">
        <f t="shared" ca="1" si="6"/>
        <v>#REF!</v>
      </c>
      <c r="K15" s="203" t="e">
        <f t="shared" ca="1" si="7"/>
        <v>#REF!</v>
      </c>
      <c r="L15" s="203" t="e">
        <f t="shared" ca="1" si="8"/>
        <v>#REF!</v>
      </c>
      <c r="M15" s="203" t="e">
        <f t="shared" ca="1" si="9"/>
        <v>#REF!</v>
      </c>
      <c r="N15" s="203" t="e">
        <f t="shared" ca="1" si="10"/>
        <v>#REF!</v>
      </c>
      <c r="O15" s="203" t="e">
        <f t="shared" ca="1" si="11"/>
        <v>#REF!</v>
      </c>
      <c r="P15" s="203" t="e">
        <f t="shared" ca="1" si="12"/>
        <v>#REF!</v>
      </c>
      <c r="Q15" s="203" t="e">
        <f t="shared" ca="1" si="13"/>
        <v>#REF!</v>
      </c>
      <c r="S15" s="13">
        <f t="shared" si="14"/>
        <v>848</v>
      </c>
      <c r="T15" s="13">
        <v>11</v>
      </c>
      <c r="U15" s="13" t="b">
        <f t="shared" si="1"/>
        <v>0</v>
      </c>
      <c r="W15" s="13" t="b">
        <f t="shared" si="22"/>
        <v>0</v>
      </c>
      <c r="Y15" s="21"/>
      <c r="AB15" s="30" t="str">
        <f t="shared" si="17"/>
        <v/>
      </c>
      <c r="AC15" s="25">
        <f t="shared" si="18"/>
        <v>0</v>
      </c>
      <c r="AD15" s="31">
        <f t="shared" si="19"/>
        <v>3</v>
      </c>
      <c r="AE15" s="25">
        <f t="shared" si="15"/>
        <v>0</v>
      </c>
      <c r="AF15" s="25" t="str">
        <f t="shared" si="20"/>
        <v>none</v>
      </c>
      <c r="AG15" s="35">
        <f t="shared" si="21"/>
        <v>0</v>
      </c>
      <c r="AH15" s="32">
        <v>11</v>
      </c>
      <c r="AI15" s="33">
        <f t="shared" si="3"/>
        <v>0</v>
      </c>
      <c r="AJ15" s="34">
        <f t="shared" si="16"/>
        <v>0</v>
      </c>
      <c r="AK15" s="13">
        <v>11</v>
      </c>
    </row>
    <row r="16" spans="1:39" s="13" customFormat="1" ht="16" hidden="1">
      <c r="B16" s="20">
        <v>12</v>
      </c>
      <c r="C16" s="202" t="str">
        <f>IF(Main!C26&lt;&gt;"",Main!C26,"")</f>
        <v/>
      </c>
      <c r="D16" s="202"/>
      <c r="E16" s="202"/>
      <c r="F16" s="149" t="str">
        <f>IF(Main!D26&lt;&gt;"",Main!D26,"")</f>
        <v/>
      </c>
      <c r="G16" s="203" t="str">
        <f>IF(Main!E26&lt;&gt;"",Main!E26,"")</f>
        <v/>
      </c>
      <c r="H16" s="203" t="e">
        <f t="shared" ca="1" si="4"/>
        <v>#REF!</v>
      </c>
      <c r="I16" s="203" t="e">
        <f t="shared" ca="1" si="5"/>
        <v>#REF!</v>
      </c>
      <c r="J16" s="203" t="e">
        <f t="shared" ca="1" si="6"/>
        <v>#REF!</v>
      </c>
      <c r="K16" s="203" t="e">
        <f t="shared" ca="1" si="7"/>
        <v>#REF!</v>
      </c>
      <c r="L16" s="203" t="e">
        <f t="shared" ca="1" si="8"/>
        <v>#REF!</v>
      </c>
      <c r="M16" s="203" t="e">
        <f t="shared" ca="1" si="9"/>
        <v>#REF!</v>
      </c>
      <c r="N16" s="203" t="e">
        <f t="shared" ca="1" si="10"/>
        <v>#REF!</v>
      </c>
      <c r="O16" s="203" t="e">
        <f t="shared" ca="1" si="11"/>
        <v>#REF!</v>
      </c>
      <c r="P16" s="203" t="e">
        <f t="shared" ca="1" si="12"/>
        <v>#REF!</v>
      </c>
      <c r="Q16" s="203" t="e">
        <f t="shared" ca="1" si="13"/>
        <v>#REF!</v>
      </c>
      <c r="S16" s="13">
        <f t="shared" si="14"/>
        <v>930</v>
      </c>
      <c r="T16" s="13">
        <v>12</v>
      </c>
      <c r="U16" s="13" t="b">
        <f t="shared" si="1"/>
        <v>0</v>
      </c>
      <c r="W16" s="13" t="b">
        <f t="shared" si="22"/>
        <v>0</v>
      </c>
      <c r="Y16" s="21"/>
      <c r="AB16" s="30" t="str">
        <f t="shared" si="17"/>
        <v/>
      </c>
      <c r="AC16" s="25">
        <f t="shared" si="18"/>
        <v>0</v>
      </c>
      <c r="AD16" s="31">
        <f t="shared" si="19"/>
        <v>3</v>
      </c>
      <c r="AE16" s="25">
        <f t="shared" si="15"/>
        <v>0</v>
      </c>
      <c r="AF16" s="25" t="str">
        <f t="shared" si="20"/>
        <v>none</v>
      </c>
      <c r="AG16" s="35">
        <f t="shared" si="21"/>
        <v>0</v>
      </c>
      <c r="AH16" s="32">
        <v>12</v>
      </c>
      <c r="AI16" s="33">
        <f t="shared" si="3"/>
        <v>0</v>
      </c>
      <c r="AJ16" s="34">
        <f t="shared" si="16"/>
        <v>0</v>
      </c>
      <c r="AK16" s="13">
        <v>12</v>
      </c>
    </row>
    <row r="17" spans="1:37" s="13" customFormat="1" ht="16" hidden="1">
      <c r="B17" s="20">
        <v>13</v>
      </c>
      <c r="C17" s="202" t="str">
        <f>IF(Main!C27&lt;&gt;"",Main!C27,"")</f>
        <v/>
      </c>
      <c r="D17" s="202"/>
      <c r="E17" s="202"/>
      <c r="F17" s="149" t="str">
        <f>IF(Main!D27&lt;&gt;"",Main!D27,"")</f>
        <v/>
      </c>
      <c r="G17" s="203" t="str">
        <f>IF(Main!E27&lt;&gt;"",Main!E27,"")</f>
        <v/>
      </c>
      <c r="H17" s="203" t="e">
        <f t="shared" ca="1" si="4"/>
        <v>#REF!</v>
      </c>
      <c r="I17" s="203" t="e">
        <f t="shared" ca="1" si="5"/>
        <v>#REF!</v>
      </c>
      <c r="J17" s="203" t="e">
        <f t="shared" ca="1" si="6"/>
        <v>#REF!</v>
      </c>
      <c r="K17" s="203" t="e">
        <f t="shared" ca="1" si="7"/>
        <v>#REF!</v>
      </c>
      <c r="L17" s="203" t="e">
        <f t="shared" ca="1" si="8"/>
        <v>#REF!</v>
      </c>
      <c r="M17" s="203" t="e">
        <f t="shared" ca="1" si="9"/>
        <v>#REF!</v>
      </c>
      <c r="N17" s="203" t="e">
        <f t="shared" ca="1" si="10"/>
        <v>#REF!</v>
      </c>
      <c r="O17" s="203" t="e">
        <f t="shared" ca="1" si="11"/>
        <v>#REF!</v>
      </c>
      <c r="P17" s="203" t="e">
        <f t="shared" ca="1" si="12"/>
        <v>#REF!</v>
      </c>
      <c r="Q17" s="203" t="e">
        <f t="shared" ca="1" si="13"/>
        <v>#REF!</v>
      </c>
      <c r="S17" s="13">
        <f t="shared" si="14"/>
        <v>1012</v>
      </c>
      <c r="T17" s="13">
        <v>13</v>
      </c>
      <c r="U17" s="13" t="b">
        <f t="shared" si="1"/>
        <v>0</v>
      </c>
      <c r="W17" s="13" t="b">
        <f t="shared" si="22"/>
        <v>0</v>
      </c>
      <c r="Y17" s="21"/>
      <c r="AB17" s="30" t="str">
        <f t="shared" si="17"/>
        <v/>
      </c>
      <c r="AC17" s="25">
        <f t="shared" si="18"/>
        <v>0</v>
      </c>
      <c r="AD17" s="31">
        <f t="shared" si="19"/>
        <v>3</v>
      </c>
      <c r="AE17" s="25">
        <f t="shared" si="15"/>
        <v>0</v>
      </c>
      <c r="AF17" s="25" t="str">
        <f t="shared" si="20"/>
        <v>none</v>
      </c>
      <c r="AG17" s="35">
        <f t="shared" si="21"/>
        <v>0</v>
      </c>
      <c r="AH17" s="32">
        <v>13</v>
      </c>
      <c r="AI17" s="33">
        <f t="shared" si="3"/>
        <v>0</v>
      </c>
      <c r="AJ17" s="34">
        <f t="shared" si="16"/>
        <v>0</v>
      </c>
      <c r="AK17" s="13">
        <v>13</v>
      </c>
    </row>
    <row r="18" spans="1:37" s="13" customFormat="1" ht="16" hidden="1">
      <c r="B18" s="20">
        <v>14</v>
      </c>
      <c r="C18" s="202" t="str">
        <f>IF(Main!C28&lt;&gt;"",Main!C28,"")</f>
        <v/>
      </c>
      <c r="D18" s="202"/>
      <c r="E18" s="202"/>
      <c r="F18" s="149" t="str">
        <f>IF(Main!D28&lt;&gt;"",Main!D28,"")</f>
        <v/>
      </c>
      <c r="G18" s="203" t="str">
        <f>IF(Main!E28&lt;&gt;"",Main!E28,"")</f>
        <v/>
      </c>
      <c r="H18" s="203" t="e">
        <f t="shared" ca="1" si="4"/>
        <v>#REF!</v>
      </c>
      <c r="I18" s="203" t="e">
        <f t="shared" ca="1" si="5"/>
        <v>#REF!</v>
      </c>
      <c r="J18" s="203" t="e">
        <f t="shared" ca="1" si="6"/>
        <v>#REF!</v>
      </c>
      <c r="K18" s="203" t="e">
        <f t="shared" ca="1" si="7"/>
        <v>#REF!</v>
      </c>
      <c r="L18" s="203" t="e">
        <f t="shared" ca="1" si="8"/>
        <v>#REF!</v>
      </c>
      <c r="M18" s="203" t="e">
        <f t="shared" ca="1" si="9"/>
        <v>#REF!</v>
      </c>
      <c r="N18" s="203" t="e">
        <f t="shared" ca="1" si="10"/>
        <v>#REF!</v>
      </c>
      <c r="O18" s="203" t="e">
        <f t="shared" ca="1" si="11"/>
        <v>#REF!</v>
      </c>
      <c r="P18" s="203" t="e">
        <f t="shared" ca="1" si="12"/>
        <v>#REF!</v>
      </c>
      <c r="Q18" s="203" t="e">
        <f t="shared" ca="1" si="13"/>
        <v>#REF!</v>
      </c>
      <c r="S18" s="13">
        <f t="shared" si="14"/>
        <v>1094</v>
      </c>
      <c r="T18" s="13">
        <v>14</v>
      </c>
      <c r="U18" s="13" t="b">
        <f t="shared" si="1"/>
        <v>0</v>
      </c>
      <c r="W18" s="13" t="b">
        <f t="shared" si="22"/>
        <v>0</v>
      </c>
      <c r="Y18" s="21"/>
      <c r="AB18" s="30" t="str">
        <f t="shared" si="17"/>
        <v/>
      </c>
      <c r="AC18" s="25">
        <f t="shared" si="18"/>
        <v>0</v>
      </c>
      <c r="AD18" s="31">
        <f t="shared" si="19"/>
        <v>3</v>
      </c>
      <c r="AE18" s="25">
        <f t="shared" si="15"/>
        <v>0</v>
      </c>
      <c r="AF18" s="25" t="str">
        <f t="shared" si="20"/>
        <v>none</v>
      </c>
      <c r="AG18" s="35">
        <f t="shared" si="21"/>
        <v>0</v>
      </c>
      <c r="AH18" s="32">
        <v>14</v>
      </c>
      <c r="AI18" s="33">
        <f t="shared" si="3"/>
        <v>0</v>
      </c>
      <c r="AJ18" s="34">
        <f t="shared" si="16"/>
        <v>0</v>
      </c>
      <c r="AK18" s="13">
        <v>14</v>
      </c>
    </row>
    <row r="19" spans="1:37" s="13" customFormat="1" ht="16" hidden="1">
      <c r="B19" s="20">
        <v>15</v>
      </c>
      <c r="C19" s="202" t="str">
        <f>IF(Main!C29&lt;&gt;"",Main!C29,"")</f>
        <v/>
      </c>
      <c r="D19" s="202"/>
      <c r="E19" s="202"/>
      <c r="F19" s="149" t="str">
        <f>IF(Main!D29&lt;&gt;"",Main!D29,"")</f>
        <v/>
      </c>
      <c r="G19" s="203" t="str">
        <f>IF(Main!E29&lt;&gt;"",Main!E29,"")</f>
        <v/>
      </c>
      <c r="H19" s="203" t="e">
        <f t="shared" ca="1" si="4"/>
        <v>#REF!</v>
      </c>
      <c r="I19" s="203" t="e">
        <f t="shared" ca="1" si="5"/>
        <v>#REF!</v>
      </c>
      <c r="J19" s="203" t="e">
        <f t="shared" ca="1" si="6"/>
        <v>#REF!</v>
      </c>
      <c r="K19" s="203" t="e">
        <f t="shared" ca="1" si="7"/>
        <v>#REF!</v>
      </c>
      <c r="L19" s="203" t="e">
        <f t="shared" ca="1" si="8"/>
        <v>#REF!</v>
      </c>
      <c r="M19" s="203" t="e">
        <f t="shared" ca="1" si="9"/>
        <v>#REF!</v>
      </c>
      <c r="N19" s="203" t="e">
        <f t="shared" ca="1" si="10"/>
        <v>#REF!</v>
      </c>
      <c r="O19" s="203" t="e">
        <f t="shared" ca="1" si="11"/>
        <v>#REF!</v>
      </c>
      <c r="P19" s="203" t="e">
        <f t="shared" ca="1" si="12"/>
        <v>#REF!</v>
      </c>
      <c r="Q19" s="203" t="e">
        <f t="shared" ca="1" si="13"/>
        <v>#REF!</v>
      </c>
      <c r="S19" s="13">
        <f t="shared" si="14"/>
        <v>1176</v>
      </c>
      <c r="T19" s="13">
        <v>15</v>
      </c>
      <c r="U19" s="13" t="b">
        <f t="shared" si="1"/>
        <v>0</v>
      </c>
      <c r="W19" s="13" t="b">
        <f t="shared" si="22"/>
        <v>0</v>
      </c>
      <c r="Y19" s="21"/>
      <c r="AB19" s="30" t="str">
        <f t="shared" si="17"/>
        <v/>
      </c>
      <c r="AC19" s="25">
        <f t="shared" si="18"/>
        <v>0</v>
      </c>
      <c r="AD19" s="31">
        <f t="shared" si="19"/>
        <v>3</v>
      </c>
      <c r="AE19" s="25">
        <f t="shared" si="15"/>
        <v>0</v>
      </c>
      <c r="AF19" s="25" t="str">
        <f t="shared" si="20"/>
        <v>none</v>
      </c>
      <c r="AG19" s="35">
        <f t="shared" si="21"/>
        <v>0</v>
      </c>
      <c r="AH19" s="32">
        <v>15</v>
      </c>
      <c r="AI19" s="33">
        <f t="shared" si="3"/>
        <v>0</v>
      </c>
      <c r="AJ19" s="34">
        <f t="shared" si="16"/>
        <v>0</v>
      </c>
      <c r="AK19" s="13">
        <v>15</v>
      </c>
    </row>
    <row r="20" spans="1:37" s="13" customFormat="1" ht="16" hidden="1">
      <c r="B20" s="20">
        <v>16</v>
      </c>
      <c r="C20" s="202" t="str">
        <f>IF(Main!C30&lt;&gt;"",Main!C30,"")</f>
        <v/>
      </c>
      <c r="D20" s="202"/>
      <c r="E20" s="202"/>
      <c r="F20" s="149" t="str">
        <f>IF(Main!D30&lt;&gt;"",Main!D30,"")</f>
        <v/>
      </c>
      <c r="G20" s="203" t="str">
        <f>IF(Main!E30&lt;&gt;"",Main!E30,"")</f>
        <v/>
      </c>
      <c r="H20" s="203" t="e">
        <f t="shared" ca="1" si="4"/>
        <v>#REF!</v>
      </c>
      <c r="I20" s="203" t="e">
        <f t="shared" ca="1" si="5"/>
        <v>#REF!</v>
      </c>
      <c r="J20" s="203" t="e">
        <f t="shared" ca="1" si="6"/>
        <v>#REF!</v>
      </c>
      <c r="K20" s="203" t="e">
        <f t="shared" ca="1" si="7"/>
        <v>#REF!</v>
      </c>
      <c r="L20" s="203" t="e">
        <f t="shared" ca="1" si="8"/>
        <v>#REF!</v>
      </c>
      <c r="M20" s="203" t="e">
        <f t="shared" ca="1" si="9"/>
        <v>#REF!</v>
      </c>
      <c r="N20" s="203" t="e">
        <f t="shared" ca="1" si="10"/>
        <v>#REF!</v>
      </c>
      <c r="O20" s="203" t="e">
        <f t="shared" ca="1" si="11"/>
        <v>#REF!</v>
      </c>
      <c r="P20" s="203" t="e">
        <f t="shared" ca="1" si="12"/>
        <v>#REF!</v>
      </c>
      <c r="Q20" s="203" t="e">
        <f t="shared" ca="1" si="13"/>
        <v>#REF!</v>
      </c>
      <c r="S20" s="13">
        <f t="shared" si="14"/>
        <v>1258</v>
      </c>
      <c r="T20" s="13">
        <v>16</v>
      </c>
      <c r="U20" s="13" t="b">
        <f t="shared" si="1"/>
        <v>0</v>
      </c>
      <c r="W20" s="13" t="b">
        <f t="shared" si="22"/>
        <v>0</v>
      </c>
      <c r="Y20" s="21"/>
      <c r="AB20" s="30" t="str">
        <f t="shared" si="17"/>
        <v/>
      </c>
      <c r="AC20" s="25">
        <f t="shared" si="18"/>
        <v>0</v>
      </c>
      <c r="AD20" s="31">
        <f t="shared" si="19"/>
        <v>3</v>
      </c>
      <c r="AE20" s="25">
        <f t="shared" si="15"/>
        <v>0</v>
      </c>
      <c r="AF20" s="25" t="str">
        <f t="shared" si="20"/>
        <v>none</v>
      </c>
      <c r="AG20" s="35">
        <f t="shared" si="21"/>
        <v>0</v>
      </c>
      <c r="AH20" s="32">
        <v>16</v>
      </c>
      <c r="AI20" s="33">
        <f t="shared" si="3"/>
        <v>0</v>
      </c>
      <c r="AJ20" s="34">
        <f t="shared" si="16"/>
        <v>0</v>
      </c>
      <c r="AK20" s="13">
        <v>16</v>
      </c>
    </row>
    <row r="21" spans="1:37" s="13" customFormat="1" ht="16" hidden="1">
      <c r="B21" s="20">
        <v>17</v>
      </c>
      <c r="C21" s="202" t="str">
        <f>IF(Main!C31&lt;&gt;"",Main!C31,"")</f>
        <v/>
      </c>
      <c r="D21" s="202"/>
      <c r="E21" s="202"/>
      <c r="F21" s="149" t="str">
        <f>IF(Main!D31&lt;&gt;"",Main!D31,"")</f>
        <v/>
      </c>
      <c r="G21" s="203" t="str">
        <f>IF(Main!E31&lt;&gt;"",Main!E31,"")</f>
        <v/>
      </c>
      <c r="H21" s="203" t="e">
        <f t="shared" ca="1" si="4"/>
        <v>#REF!</v>
      </c>
      <c r="I21" s="203" t="e">
        <f t="shared" ca="1" si="5"/>
        <v>#REF!</v>
      </c>
      <c r="J21" s="203" t="e">
        <f t="shared" ca="1" si="6"/>
        <v>#REF!</v>
      </c>
      <c r="K21" s="203" t="e">
        <f t="shared" ca="1" si="7"/>
        <v>#REF!</v>
      </c>
      <c r="L21" s="203" t="e">
        <f t="shared" ca="1" si="8"/>
        <v>#REF!</v>
      </c>
      <c r="M21" s="203" t="e">
        <f t="shared" ca="1" si="9"/>
        <v>#REF!</v>
      </c>
      <c r="N21" s="203" t="e">
        <f t="shared" ca="1" si="10"/>
        <v>#REF!</v>
      </c>
      <c r="O21" s="203" t="e">
        <f t="shared" ca="1" si="11"/>
        <v>#REF!</v>
      </c>
      <c r="P21" s="203" t="e">
        <f t="shared" ca="1" si="12"/>
        <v>#REF!</v>
      </c>
      <c r="Q21" s="203" t="e">
        <f t="shared" ca="1" si="13"/>
        <v>#REF!</v>
      </c>
      <c r="S21" s="13">
        <f t="shared" si="14"/>
        <v>1340</v>
      </c>
      <c r="T21" s="13">
        <v>17</v>
      </c>
      <c r="U21" s="13" t="b">
        <f t="shared" si="1"/>
        <v>0</v>
      </c>
      <c r="W21" s="13" t="b">
        <f t="shared" si="22"/>
        <v>0</v>
      </c>
      <c r="Y21" s="21"/>
      <c r="AB21" s="30" t="str">
        <f t="shared" si="17"/>
        <v/>
      </c>
      <c r="AC21" s="25">
        <f t="shared" si="18"/>
        <v>0</v>
      </c>
      <c r="AD21" s="31">
        <f t="shared" si="19"/>
        <v>3</v>
      </c>
      <c r="AE21" s="25">
        <f t="shared" si="15"/>
        <v>0</v>
      </c>
      <c r="AF21" s="25" t="str">
        <f t="shared" si="20"/>
        <v>none</v>
      </c>
      <c r="AG21" s="35">
        <f t="shared" si="21"/>
        <v>0</v>
      </c>
      <c r="AH21" s="32">
        <v>17</v>
      </c>
      <c r="AI21" s="33">
        <f t="shared" si="3"/>
        <v>0</v>
      </c>
      <c r="AJ21" s="34">
        <f t="shared" si="16"/>
        <v>0</v>
      </c>
      <c r="AK21" s="13">
        <v>17</v>
      </c>
    </row>
    <row r="22" spans="1:37" s="13" customFormat="1" ht="16" hidden="1">
      <c r="B22" s="20">
        <v>18</v>
      </c>
      <c r="C22" s="202" t="str">
        <f>IF(Main!C32&lt;&gt;"",Main!C32,"")</f>
        <v/>
      </c>
      <c r="D22" s="202"/>
      <c r="E22" s="202"/>
      <c r="F22" s="149" t="str">
        <f>IF(Main!D32&lt;&gt;"",Main!D32,"")</f>
        <v/>
      </c>
      <c r="G22" s="203" t="str">
        <f>IF(Main!E32&lt;&gt;"",Main!E32,"")</f>
        <v/>
      </c>
      <c r="H22" s="203" t="e">
        <f t="shared" ca="1" si="4"/>
        <v>#REF!</v>
      </c>
      <c r="I22" s="203" t="e">
        <f t="shared" ca="1" si="5"/>
        <v>#REF!</v>
      </c>
      <c r="J22" s="203" t="e">
        <f t="shared" ca="1" si="6"/>
        <v>#REF!</v>
      </c>
      <c r="K22" s="203" t="e">
        <f t="shared" ca="1" si="7"/>
        <v>#REF!</v>
      </c>
      <c r="L22" s="203" t="e">
        <f t="shared" ca="1" si="8"/>
        <v>#REF!</v>
      </c>
      <c r="M22" s="203" t="e">
        <f t="shared" ca="1" si="9"/>
        <v>#REF!</v>
      </c>
      <c r="N22" s="203" t="e">
        <f t="shared" ca="1" si="10"/>
        <v>#REF!</v>
      </c>
      <c r="O22" s="203" t="e">
        <f t="shared" ca="1" si="11"/>
        <v>#REF!</v>
      </c>
      <c r="P22" s="203" t="e">
        <f t="shared" ca="1" si="12"/>
        <v>#REF!</v>
      </c>
      <c r="Q22" s="203" t="e">
        <f t="shared" ca="1" si="13"/>
        <v>#REF!</v>
      </c>
      <c r="S22" s="13">
        <f t="shared" si="14"/>
        <v>1422</v>
      </c>
      <c r="T22" s="13">
        <v>18</v>
      </c>
      <c r="U22" s="13" t="b">
        <f t="shared" si="1"/>
        <v>0</v>
      </c>
      <c r="W22" s="13" t="b">
        <f t="shared" si="22"/>
        <v>0</v>
      </c>
      <c r="Y22" s="21"/>
      <c r="AB22" s="30" t="str">
        <f t="shared" si="17"/>
        <v/>
      </c>
      <c r="AC22" s="25">
        <f t="shared" si="18"/>
        <v>0</v>
      </c>
      <c r="AD22" s="31">
        <f t="shared" si="19"/>
        <v>3</v>
      </c>
      <c r="AE22" s="25">
        <f t="shared" si="15"/>
        <v>0</v>
      </c>
      <c r="AF22" s="25" t="str">
        <f t="shared" si="20"/>
        <v>none</v>
      </c>
      <c r="AG22" s="35">
        <f t="shared" si="21"/>
        <v>0</v>
      </c>
      <c r="AH22" s="32">
        <v>18</v>
      </c>
      <c r="AI22" s="33">
        <f t="shared" si="3"/>
        <v>0</v>
      </c>
      <c r="AJ22" s="34">
        <f t="shared" si="16"/>
        <v>0</v>
      </c>
      <c r="AK22" s="13">
        <v>18</v>
      </c>
    </row>
    <row r="23" spans="1:37" s="13" customFormat="1" ht="16" hidden="1">
      <c r="B23" s="20">
        <v>19</v>
      </c>
      <c r="C23" s="202" t="str">
        <f>IF(Main!C33&lt;&gt;"",Main!C33,"")</f>
        <v/>
      </c>
      <c r="D23" s="202"/>
      <c r="E23" s="202"/>
      <c r="F23" s="149" t="str">
        <f>IF(Main!D33&lt;&gt;"",Main!D33,"")</f>
        <v/>
      </c>
      <c r="G23" s="203" t="str">
        <f>IF(Main!E33&lt;&gt;"",Main!E33,"")</f>
        <v/>
      </c>
      <c r="H23" s="203" t="e">
        <f t="shared" ca="1" si="4"/>
        <v>#REF!</v>
      </c>
      <c r="I23" s="203" t="e">
        <f t="shared" ca="1" si="5"/>
        <v>#REF!</v>
      </c>
      <c r="J23" s="203" t="e">
        <f t="shared" ca="1" si="6"/>
        <v>#REF!</v>
      </c>
      <c r="K23" s="203" t="e">
        <f t="shared" ca="1" si="7"/>
        <v>#REF!</v>
      </c>
      <c r="L23" s="203" t="e">
        <f t="shared" ca="1" si="8"/>
        <v>#REF!</v>
      </c>
      <c r="M23" s="203" t="e">
        <f t="shared" ca="1" si="9"/>
        <v>#REF!</v>
      </c>
      <c r="N23" s="203" t="e">
        <f t="shared" ca="1" si="10"/>
        <v>#REF!</v>
      </c>
      <c r="O23" s="203" t="e">
        <f t="shared" ca="1" si="11"/>
        <v>#REF!</v>
      </c>
      <c r="P23" s="203" t="e">
        <f t="shared" ca="1" si="12"/>
        <v>#REF!</v>
      </c>
      <c r="Q23" s="203" t="e">
        <f t="shared" ca="1" si="13"/>
        <v>#REF!</v>
      </c>
      <c r="S23" s="13">
        <f t="shared" si="14"/>
        <v>1504</v>
      </c>
      <c r="T23" s="13">
        <v>19</v>
      </c>
      <c r="U23" s="13" t="b">
        <f t="shared" si="1"/>
        <v>0</v>
      </c>
      <c r="W23" s="13" t="b">
        <f t="shared" si="22"/>
        <v>0</v>
      </c>
      <c r="Y23" s="21"/>
      <c r="AB23" s="30" t="str">
        <f t="shared" si="17"/>
        <v/>
      </c>
      <c r="AC23" s="25">
        <f t="shared" si="18"/>
        <v>0</v>
      </c>
      <c r="AD23" s="31">
        <f t="shared" si="19"/>
        <v>3</v>
      </c>
      <c r="AE23" s="25">
        <f t="shared" si="15"/>
        <v>0</v>
      </c>
      <c r="AF23" s="25" t="str">
        <f t="shared" si="20"/>
        <v>none</v>
      </c>
      <c r="AG23" s="35">
        <f t="shared" si="21"/>
        <v>0</v>
      </c>
      <c r="AH23" s="32">
        <v>19</v>
      </c>
      <c r="AI23" s="33">
        <f t="shared" si="3"/>
        <v>0</v>
      </c>
      <c r="AJ23" s="34">
        <f t="shared" si="16"/>
        <v>0</v>
      </c>
      <c r="AK23" s="13">
        <v>19</v>
      </c>
    </row>
    <row r="24" spans="1:37" s="13" customFormat="1" ht="16" hidden="1">
      <c r="B24" s="20">
        <v>20</v>
      </c>
      <c r="C24" s="202" t="str">
        <f>IF(Main!C34&lt;&gt;"",Main!C34,"")</f>
        <v/>
      </c>
      <c r="D24" s="202"/>
      <c r="E24" s="202"/>
      <c r="F24" s="149" t="str">
        <f>IF(Main!D34&lt;&gt;"",Main!D34,"")</f>
        <v/>
      </c>
      <c r="G24" s="203" t="str">
        <f>IF(Main!E34&lt;&gt;"",Main!E34,"")</f>
        <v/>
      </c>
      <c r="H24" s="203" t="e">
        <f t="shared" ca="1" si="4"/>
        <v>#REF!</v>
      </c>
      <c r="I24" s="203" t="e">
        <f t="shared" ca="1" si="5"/>
        <v>#REF!</v>
      </c>
      <c r="J24" s="203" t="e">
        <f t="shared" ca="1" si="6"/>
        <v>#REF!</v>
      </c>
      <c r="K24" s="203" t="e">
        <f t="shared" ca="1" si="7"/>
        <v>#REF!</v>
      </c>
      <c r="L24" s="203" t="e">
        <f t="shared" ca="1" si="8"/>
        <v>#REF!</v>
      </c>
      <c r="M24" s="203" t="e">
        <f t="shared" ca="1" si="9"/>
        <v>#REF!</v>
      </c>
      <c r="N24" s="203" t="e">
        <f t="shared" ca="1" si="10"/>
        <v>#REF!</v>
      </c>
      <c r="O24" s="203" t="e">
        <f t="shared" ca="1" si="11"/>
        <v>#REF!</v>
      </c>
      <c r="P24" s="203" t="e">
        <f t="shared" ca="1" si="12"/>
        <v>#REF!</v>
      </c>
      <c r="Q24" s="203" t="e">
        <f t="shared" ca="1" si="13"/>
        <v>#REF!</v>
      </c>
      <c r="S24" s="13">
        <f t="shared" si="14"/>
        <v>1586</v>
      </c>
      <c r="T24" s="13">
        <v>20</v>
      </c>
      <c r="U24" s="13" t="b">
        <f t="shared" si="1"/>
        <v>0</v>
      </c>
      <c r="W24" s="13" t="b">
        <f t="shared" si="22"/>
        <v>0</v>
      </c>
      <c r="Y24" s="21"/>
      <c r="AB24" s="30" t="str">
        <f t="shared" si="17"/>
        <v/>
      </c>
      <c r="AC24" s="25">
        <f t="shared" si="18"/>
        <v>0</v>
      </c>
      <c r="AD24" s="31">
        <f t="shared" si="19"/>
        <v>3</v>
      </c>
      <c r="AE24" s="25">
        <f t="shared" si="15"/>
        <v>0</v>
      </c>
      <c r="AF24" s="25" t="str">
        <f t="shared" si="20"/>
        <v>none</v>
      </c>
      <c r="AG24" s="35">
        <f t="shared" si="21"/>
        <v>0</v>
      </c>
      <c r="AH24" s="32">
        <v>20</v>
      </c>
      <c r="AI24" s="33">
        <f t="shared" si="3"/>
        <v>0</v>
      </c>
      <c r="AJ24" s="34">
        <f t="shared" si="16"/>
        <v>0</v>
      </c>
      <c r="AK24" s="13">
        <v>20</v>
      </c>
    </row>
    <row r="25" spans="1:37" s="13" customFormat="1" hidden="1">
      <c r="C25" s="3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W25" s="14" t="b">
        <f>NOT(X25)</f>
        <v>1</v>
      </c>
      <c r="X25" s="13" t="b">
        <f>IF(NOT(W24),FALSE,C24&lt;&gt;"")</f>
        <v>0</v>
      </c>
      <c r="AB25" s="30" t="str">
        <f t="shared" si="17"/>
        <v/>
      </c>
      <c r="AC25" s="25">
        <f t="shared" si="18"/>
        <v>0</v>
      </c>
      <c r="AD25" s="31">
        <f t="shared" si="19"/>
        <v>3</v>
      </c>
      <c r="AE25" s="25">
        <f t="shared" si="15"/>
        <v>0</v>
      </c>
      <c r="AF25" s="25" t="str">
        <f t="shared" si="20"/>
        <v>none</v>
      </c>
      <c r="AG25" s="35">
        <f t="shared" si="21"/>
        <v>0</v>
      </c>
      <c r="AH25" s="32">
        <v>21</v>
      </c>
      <c r="AI25" s="33">
        <f t="shared" si="3"/>
        <v>0</v>
      </c>
      <c r="AJ25" s="34">
        <f t="shared" si="16"/>
        <v>0</v>
      </c>
    </row>
    <row r="26" spans="1:37" s="13" customFormat="1" hidden="1">
      <c r="W26" s="14" t="b">
        <f>NOT(W25)</f>
        <v>0</v>
      </c>
      <c r="AB26" s="30" t="str">
        <f t="shared" si="17"/>
        <v/>
      </c>
      <c r="AC26" s="25">
        <f t="shared" si="18"/>
        <v>0</v>
      </c>
      <c r="AD26" s="31">
        <f t="shared" si="19"/>
        <v>3</v>
      </c>
      <c r="AE26" s="25">
        <f t="shared" si="15"/>
        <v>0</v>
      </c>
      <c r="AF26" s="25" t="str">
        <f t="shared" si="20"/>
        <v>none</v>
      </c>
      <c r="AG26" s="35">
        <f t="shared" si="21"/>
        <v>0</v>
      </c>
      <c r="AH26" s="32">
        <v>22</v>
      </c>
      <c r="AI26" s="33">
        <f t="shared" si="3"/>
        <v>0</v>
      </c>
      <c r="AJ26" s="34">
        <f t="shared" si="16"/>
        <v>0</v>
      </c>
    </row>
    <row r="27" spans="1:37" s="13" customFormat="1" ht="16" thickBot="1">
      <c r="B27" s="206" t="s">
        <v>19</v>
      </c>
      <c r="C27" s="206"/>
      <c r="D27" s="206"/>
      <c r="E27" s="206"/>
      <c r="F27" s="41" t="s">
        <v>20</v>
      </c>
      <c r="G27" s="42" t="s">
        <v>21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T27" s="13" t="b">
        <f>VLOOKUP(B28,$T$5:$U$24,2,)</f>
        <v>1</v>
      </c>
      <c r="W27" s="14" t="b">
        <f t="shared" ref="W27:W90" si="23">AND(S27:V27)</f>
        <v>1</v>
      </c>
      <c r="AB27" s="30" t="str">
        <f t="shared" si="17"/>
        <v/>
      </c>
      <c r="AC27" s="25">
        <f t="shared" si="18"/>
        <v>0</v>
      </c>
      <c r="AD27" s="31">
        <f t="shared" si="19"/>
        <v>3</v>
      </c>
      <c r="AE27" s="25">
        <f t="shared" si="15"/>
        <v>0</v>
      </c>
      <c r="AF27" s="25" t="str">
        <f t="shared" si="20"/>
        <v>none</v>
      </c>
      <c r="AG27" s="35">
        <f t="shared" si="21"/>
        <v>0</v>
      </c>
      <c r="AH27" s="32">
        <v>23</v>
      </c>
      <c r="AI27" s="33">
        <f t="shared" si="3"/>
        <v>0</v>
      </c>
      <c r="AJ27" s="34">
        <f t="shared" si="16"/>
        <v>0</v>
      </c>
    </row>
    <row r="28" spans="1:37" s="13" customFormat="1" ht="32.25" customHeight="1" thickTop="1" thickBot="1">
      <c r="A28" s="44"/>
      <c r="B28" s="45">
        <v>1</v>
      </c>
      <c r="C28" s="207" t="str">
        <f>Main!C15</f>
        <v>Electricity</v>
      </c>
      <c r="D28" s="208"/>
      <c r="E28" s="209"/>
      <c r="F28" s="46" t="str">
        <f>Main!D15</f>
        <v>kWh site</v>
      </c>
      <c r="G28" s="210" t="str">
        <f>VLOOKUP(B28,$B$5:$G$24,6,)</f>
        <v/>
      </c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T28" s="13" t="b">
        <f>T27</f>
        <v>1</v>
      </c>
      <c r="W28" s="14" t="b">
        <f t="shared" si="23"/>
        <v>1</v>
      </c>
      <c r="AB28" s="30" t="str">
        <f t="shared" si="17"/>
        <v/>
      </c>
      <c r="AC28" s="25">
        <f t="shared" si="18"/>
        <v>0</v>
      </c>
      <c r="AD28" s="31">
        <f t="shared" si="19"/>
        <v>3</v>
      </c>
      <c r="AE28" s="25">
        <f t="shared" si="15"/>
        <v>0</v>
      </c>
      <c r="AF28" s="25" t="str">
        <f t="shared" si="20"/>
        <v>none</v>
      </c>
      <c r="AG28" s="35">
        <f t="shared" si="21"/>
        <v>0</v>
      </c>
      <c r="AH28" s="32">
        <v>24</v>
      </c>
      <c r="AI28" s="33">
        <f t="shared" si="3"/>
        <v>0</v>
      </c>
      <c r="AJ28" s="34">
        <f t="shared" si="16"/>
        <v>0</v>
      </c>
    </row>
    <row r="29" spans="1:37" s="13" customFormat="1" ht="16" thickBot="1">
      <c r="T29" s="13" t="b">
        <f>T28</f>
        <v>1</v>
      </c>
      <c r="W29" s="14" t="b">
        <f t="shared" si="23"/>
        <v>1</v>
      </c>
      <c r="AB29" s="47" t="str">
        <f t="shared" si="17"/>
        <v/>
      </c>
      <c r="AC29" s="48">
        <f t="shared" si="18"/>
        <v>0</v>
      </c>
      <c r="AD29" s="49">
        <f t="shared" si="19"/>
        <v>3</v>
      </c>
      <c r="AE29" s="48">
        <f t="shared" si="15"/>
        <v>0</v>
      </c>
      <c r="AF29" s="25" t="str">
        <f t="shared" si="20"/>
        <v>none</v>
      </c>
      <c r="AG29" s="35">
        <f t="shared" si="21"/>
        <v>0</v>
      </c>
      <c r="AH29" s="50">
        <v>25</v>
      </c>
      <c r="AI29" s="51">
        <f t="shared" si="3"/>
        <v>0</v>
      </c>
      <c r="AJ29" s="52">
        <f t="shared" si="16"/>
        <v>0</v>
      </c>
    </row>
    <row r="30" spans="1:37" s="13" customFormat="1" ht="16" thickBot="1">
      <c r="B30" s="53"/>
      <c r="C30" s="53"/>
      <c r="D30" s="54" t="str">
        <f>Support!H3</f>
        <v>Jan</v>
      </c>
      <c r="E30" s="54" t="str">
        <f>Support!I3</f>
        <v>Feb</v>
      </c>
      <c r="F30" s="54" t="str">
        <f>Support!J3</f>
        <v>Mar</v>
      </c>
      <c r="G30" s="54" t="str">
        <f>Support!K3</f>
        <v>Apr</v>
      </c>
      <c r="H30" s="54" t="str">
        <f>Support!L3</f>
        <v>May</v>
      </c>
      <c r="I30" s="54" t="str">
        <f>Support!M3</f>
        <v>Jun</v>
      </c>
      <c r="J30" s="54" t="str">
        <f>Support!N3</f>
        <v>Jul</v>
      </c>
      <c r="K30" s="54" t="str">
        <f>Support!O3</f>
        <v>Aug</v>
      </c>
      <c r="L30" s="54" t="str">
        <f>Support!P3</f>
        <v>Sep</v>
      </c>
      <c r="M30" s="54" t="str">
        <f>Support!Q3</f>
        <v>Oct</v>
      </c>
      <c r="N30" s="54" t="str">
        <f>Support!R3</f>
        <v>Nov</v>
      </c>
      <c r="O30" s="54" t="str">
        <f>Support!S3</f>
        <v>Dec</v>
      </c>
      <c r="P30" s="55"/>
      <c r="Q30" s="56" t="s">
        <v>23</v>
      </c>
      <c r="T30" s="13" t="b">
        <f t="shared" ref="T30:T93" si="24">T29</f>
        <v>1</v>
      </c>
      <c r="W30" s="14" t="b">
        <f t="shared" si="23"/>
        <v>1</v>
      </c>
      <c r="AB30" s="31"/>
      <c r="AC30" s="25"/>
      <c r="AD30" s="31"/>
      <c r="AE30" s="25"/>
      <c r="AF30" s="25"/>
      <c r="AG30" s="25"/>
      <c r="AH30" s="14"/>
      <c r="AI30" s="33"/>
      <c r="AJ30" s="33"/>
    </row>
    <row r="31" spans="1:37" s="13" customFormat="1" hidden="1">
      <c r="B31" s="214">
        <f>FinalYear</f>
        <v>2029</v>
      </c>
      <c r="C31" s="57" t="s">
        <v>24</v>
      </c>
      <c r="D31" s="58"/>
      <c r="E31" s="59"/>
      <c r="F31" s="59"/>
      <c r="G31" s="59"/>
      <c r="H31" s="59"/>
      <c r="I31" s="60"/>
      <c r="J31" s="59"/>
      <c r="K31" s="59"/>
      <c r="L31" s="59"/>
      <c r="M31" s="59"/>
      <c r="N31" s="59"/>
      <c r="O31" s="61"/>
      <c r="P31" s="62"/>
      <c r="Q31" s="63">
        <f t="shared" ref="Q31:Q78" si="25">SUM(D31:O31)</f>
        <v>0</v>
      </c>
      <c r="T31" s="13" t="b">
        <f t="shared" si="24"/>
        <v>1</v>
      </c>
      <c r="U31" s="13" t="b">
        <f>AND(B31&lt;=ReportingYear,B31&gt;=BaselineYear)</f>
        <v>0</v>
      </c>
      <c r="W31" s="14" t="b">
        <f t="shared" si="23"/>
        <v>0</v>
      </c>
      <c r="AB31" s="14"/>
      <c r="AC31" s="18"/>
      <c r="AD31" s="14"/>
      <c r="AE31" s="18"/>
      <c r="AF31" s="18"/>
      <c r="AG31" s="18"/>
      <c r="AH31" s="19"/>
      <c r="AI31" s="19"/>
      <c r="AJ31" s="19"/>
    </row>
    <row r="32" spans="1:37" s="13" customFormat="1" ht="16" hidden="1" thickBot="1">
      <c r="B32" s="215"/>
      <c r="C32" s="64" t="s">
        <v>25</v>
      </c>
      <c r="D32" s="65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7"/>
      <c r="P32" s="68"/>
      <c r="Q32" s="69">
        <f t="shared" si="25"/>
        <v>0</v>
      </c>
      <c r="S32" s="13" t="b">
        <f>IF(F28="none",FALSE,TRUE)</f>
        <v>1</v>
      </c>
      <c r="T32" s="13" t="b">
        <f t="shared" si="24"/>
        <v>1</v>
      </c>
      <c r="U32" s="13" t="b">
        <f>U31</f>
        <v>0</v>
      </c>
      <c r="W32" s="14" t="b">
        <f t="shared" si="23"/>
        <v>0</v>
      </c>
      <c r="AB32" s="14"/>
      <c r="AC32" s="18"/>
      <c r="AD32" s="14"/>
      <c r="AE32" s="18"/>
      <c r="AF32" s="18"/>
      <c r="AG32" s="18"/>
      <c r="AH32" s="19"/>
      <c r="AI32" s="19"/>
      <c r="AJ32" s="19"/>
    </row>
    <row r="33" spans="2:36" s="13" customFormat="1" hidden="1">
      <c r="B33" s="211">
        <f>B31-1</f>
        <v>2028</v>
      </c>
      <c r="C33" s="70" t="s">
        <v>24</v>
      </c>
      <c r="D33" s="71"/>
      <c r="E33" s="72"/>
      <c r="F33" s="72"/>
      <c r="G33" s="72"/>
      <c r="H33" s="72"/>
      <c r="I33" s="73"/>
      <c r="J33" s="72"/>
      <c r="K33" s="72"/>
      <c r="L33" s="72"/>
      <c r="M33" s="72"/>
      <c r="N33" s="72"/>
      <c r="O33" s="74"/>
      <c r="P33" s="62"/>
      <c r="Q33" s="75">
        <f t="shared" si="25"/>
        <v>0</v>
      </c>
      <c r="T33" s="13" t="b">
        <f t="shared" si="24"/>
        <v>1</v>
      </c>
      <c r="U33" s="13" t="b">
        <f>AND(B33&lt;=ReportingYear,B33&gt;=BaselineYear)</f>
        <v>0</v>
      </c>
      <c r="W33" s="14" t="b">
        <f t="shared" si="23"/>
        <v>0</v>
      </c>
      <c r="AB33" s="14"/>
      <c r="AC33" s="18"/>
      <c r="AD33" s="14"/>
      <c r="AE33" s="18"/>
      <c r="AF33" s="18"/>
      <c r="AG33" s="18"/>
      <c r="AH33" s="19"/>
      <c r="AI33" s="19"/>
      <c r="AJ33" s="19"/>
    </row>
    <row r="34" spans="2:36" s="13" customFormat="1" ht="16" hidden="1" thickBot="1">
      <c r="B34" s="212"/>
      <c r="C34" s="76" t="s">
        <v>25</v>
      </c>
      <c r="D34" s="77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9"/>
      <c r="P34" s="80"/>
      <c r="Q34" s="81">
        <f t="shared" si="25"/>
        <v>0</v>
      </c>
      <c r="S34" s="13" t="b">
        <f>S32</f>
        <v>1</v>
      </c>
      <c r="T34" s="13" t="b">
        <f t="shared" si="24"/>
        <v>1</v>
      </c>
      <c r="U34" s="13" t="b">
        <f>U33</f>
        <v>0</v>
      </c>
      <c r="W34" s="14" t="b">
        <f t="shared" si="23"/>
        <v>0</v>
      </c>
      <c r="AB34" s="14"/>
      <c r="AC34" s="18"/>
      <c r="AD34" s="14"/>
      <c r="AE34" s="18"/>
      <c r="AF34" s="18"/>
      <c r="AG34" s="18"/>
      <c r="AH34" s="19"/>
      <c r="AI34" s="19"/>
      <c r="AJ34" s="19"/>
    </row>
    <row r="35" spans="2:36" s="13" customFormat="1" hidden="1">
      <c r="B35" s="211">
        <f>B33-1</f>
        <v>2027</v>
      </c>
      <c r="C35" s="70" t="s">
        <v>24</v>
      </c>
      <c r="D35" s="58"/>
      <c r="E35" s="59"/>
      <c r="F35" s="59"/>
      <c r="G35" s="59"/>
      <c r="H35" s="59"/>
      <c r="I35" s="60"/>
      <c r="J35" s="59"/>
      <c r="K35" s="59"/>
      <c r="L35" s="59"/>
      <c r="M35" s="59"/>
      <c r="N35" s="59"/>
      <c r="O35" s="61"/>
      <c r="P35" s="62"/>
      <c r="Q35" s="63">
        <f t="shared" si="25"/>
        <v>0</v>
      </c>
      <c r="T35" s="13" t="b">
        <f t="shared" si="24"/>
        <v>1</v>
      </c>
      <c r="U35" s="13" t="b">
        <f>AND(B35&lt;=ReportingYear,B35&gt;=BaselineYear)</f>
        <v>0</v>
      </c>
      <c r="W35" s="14" t="b">
        <f t="shared" si="23"/>
        <v>0</v>
      </c>
      <c r="AB35" s="14"/>
      <c r="AC35" s="18"/>
      <c r="AD35" s="14"/>
      <c r="AE35" s="18"/>
      <c r="AF35" s="18"/>
      <c r="AG35" s="18"/>
      <c r="AH35" s="19"/>
      <c r="AI35" s="19"/>
      <c r="AJ35" s="19"/>
    </row>
    <row r="36" spans="2:36" s="13" customFormat="1" ht="16" hidden="1" thickBot="1">
      <c r="B36" s="212"/>
      <c r="C36" s="76" t="s">
        <v>25</v>
      </c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  <c r="P36" s="68"/>
      <c r="Q36" s="69">
        <f t="shared" si="25"/>
        <v>0</v>
      </c>
      <c r="S36" s="13" t="b">
        <f>S34</f>
        <v>1</v>
      </c>
      <c r="T36" s="13" t="b">
        <f t="shared" si="24"/>
        <v>1</v>
      </c>
      <c r="U36" s="13" t="b">
        <f>U35</f>
        <v>0</v>
      </c>
      <c r="W36" s="14" t="b">
        <f t="shared" si="23"/>
        <v>0</v>
      </c>
      <c r="AB36" s="14"/>
      <c r="AC36" s="18"/>
      <c r="AD36" s="14"/>
      <c r="AE36" s="18"/>
      <c r="AF36" s="18"/>
      <c r="AG36" s="18"/>
      <c r="AH36" s="19"/>
      <c r="AI36" s="19"/>
      <c r="AJ36" s="19"/>
    </row>
    <row r="37" spans="2:36" s="13" customFormat="1" hidden="1">
      <c r="B37" s="211">
        <f>B35-1</f>
        <v>2026</v>
      </c>
      <c r="C37" s="70" t="s">
        <v>24</v>
      </c>
      <c r="D37" s="71"/>
      <c r="E37" s="72"/>
      <c r="F37" s="72"/>
      <c r="G37" s="72"/>
      <c r="H37" s="72"/>
      <c r="I37" s="73"/>
      <c r="J37" s="72"/>
      <c r="K37" s="72"/>
      <c r="L37" s="72"/>
      <c r="M37" s="72"/>
      <c r="N37" s="72"/>
      <c r="O37" s="74"/>
      <c r="P37" s="62"/>
      <c r="Q37" s="75">
        <f t="shared" si="25"/>
        <v>0</v>
      </c>
      <c r="T37" s="13" t="b">
        <f t="shared" si="24"/>
        <v>1</v>
      </c>
      <c r="U37" s="13" t="b">
        <f>AND(B37&lt;=ReportingYear,B37&gt;=BaselineYear)</f>
        <v>0</v>
      </c>
      <c r="W37" s="14" t="b">
        <f t="shared" si="23"/>
        <v>0</v>
      </c>
      <c r="AB37" s="14"/>
      <c r="AC37" s="18"/>
      <c r="AD37" s="14"/>
      <c r="AE37" s="18"/>
      <c r="AF37" s="18"/>
      <c r="AG37" s="18"/>
      <c r="AH37" s="19"/>
      <c r="AI37" s="19"/>
      <c r="AJ37" s="19"/>
    </row>
    <row r="38" spans="2:36" s="13" customFormat="1" ht="16" hidden="1" thickBot="1">
      <c r="B38" s="212"/>
      <c r="C38" s="76" t="s">
        <v>25</v>
      </c>
      <c r="D38" s="77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80"/>
      <c r="Q38" s="81">
        <f t="shared" si="25"/>
        <v>0</v>
      </c>
      <c r="S38" s="13" t="b">
        <f>S36</f>
        <v>1</v>
      </c>
      <c r="T38" s="13" t="b">
        <f t="shared" si="24"/>
        <v>1</v>
      </c>
      <c r="U38" s="13" t="b">
        <f>U37</f>
        <v>0</v>
      </c>
      <c r="W38" s="14" t="b">
        <f t="shared" si="23"/>
        <v>0</v>
      </c>
      <c r="AB38" s="14"/>
      <c r="AC38" s="18"/>
      <c r="AD38" s="14"/>
      <c r="AE38" s="18"/>
      <c r="AF38" s="18"/>
      <c r="AG38" s="18"/>
      <c r="AH38" s="19"/>
      <c r="AI38" s="19"/>
      <c r="AJ38" s="19"/>
    </row>
    <row r="39" spans="2:36" s="13" customFormat="1" hidden="1">
      <c r="B39" s="211">
        <f>B37-1</f>
        <v>2025</v>
      </c>
      <c r="C39" s="70" t="s">
        <v>24</v>
      </c>
      <c r="D39" s="58"/>
      <c r="E39" s="59"/>
      <c r="F39" s="59"/>
      <c r="G39" s="59"/>
      <c r="H39" s="59"/>
      <c r="I39" s="60"/>
      <c r="J39" s="59"/>
      <c r="K39" s="59"/>
      <c r="L39" s="59"/>
      <c r="M39" s="59"/>
      <c r="N39" s="59"/>
      <c r="O39" s="61"/>
      <c r="P39" s="62"/>
      <c r="Q39" s="63">
        <f t="shared" si="25"/>
        <v>0</v>
      </c>
      <c r="T39" s="13" t="b">
        <f t="shared" si="24"/>
        <v>1</v>
      </c>
      <c r="U39" s="13" t="b">
        <f>AND(B39&lt;=ReportingYear,B39&gt;=BaselineYear)</f>
        <v>0</v>
      </c>
      <c r="W39" s="14" t="b">
        <f t="shared" si="23"/>
        <v>0</v>
      </c>
      <c r="AB39" s="14"/>
      <c r="AC39" s="18"/>
      <c r="AD39" s="14"/>
      <c r="AE39" s="18"/>
      <c r="AF39" s="18"/>
      <c r="AG39" s="18"/>
      <c r="AH39" s="19"/>
      <c r="AI39" s="19"/>
      <c r="AJ39" s="19"/>
    </row>
    <row r="40" spans="2:36" s="13" customFormat="1" ht="16" hidden="1" thickBot="1">
      <c r="B40" s="212"/>
      <c r="C40" s="76" t="s">
        <v>25</v>
      </c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7"/>
      <c r="P40" s="68"/>
      <c r="Q40" s="69">
        <f t="shared" si="25"/>
        <v>0</v>
      </c>
      <c r="S40" s="13" t="b">
        <f>S38</f>
        <v>1</v>
      </c>
      <c r="T40" s="13" t="b">
        <f t="shared" si="24"/>
        <v>1</v>
      </c>
      <c r="U40" s="13" t="b">
        <f>U39</f>
        <v>0</v>
      </c>
      <c r="W40" s="14" t="b">
        <f t="shared" si="23"/>
        <v>0</v>
      </c>
      <c r="AB40" s="14"/>
      <c r="AC40" s="18"/>
      <c r="AD40" s="14"/>
      <c r="AE40" s="18"/>
      <c r="AF40" s="18"/>
      <c r="AG40" s="18"/>
      <c r="AH40" s="19"/>
      <c r="AI40" s="19"/>
      <c r="AJ40" s="19"/>
    </row>
    <row r="41" spans="2:36" s="13" customFormat="1" hidden="1">
      <c r="B41" s="211">
        <f>B39-1</f>
        <v>2024</v>
      </c>
      <c r="C41" s="70" t="s">
        <v>24</v>
      </c>
      <c r="D41" s="71"/>
      <c r="E41" s="72"/>
      <c r="F41" s="72"/>
      <c r="G41" s="72"/>
      <c r="H41" s="72"/>
      <c r="I41" s="73"/>
      <c r="J41" s="72"/>
      <c r="K41" s="72"/>
      <c r="L41" s="72"/>
      <c r="M41" s="72"/>
      <c r="N41" s="72"/>
      <c r="O41" s="74"/>
      <c r="P41" s="62"/>
      <c r="Q41" s="75">
        <f t="shared" si="25"/>
        <v>0</v>
      </c>
      <c r="T41" s="13" t="b">
        <f t="shared" si="24"/>
        <v>1</v>
      </c>
      <c r="U41" s="13" t="b">
        <f>AND(B41&lt;=ReportingYear,B41&gt;=BaselineYear)</f>
        <v>0</v>
      </c>
      <c r="W41" s="14" t="b">
        <f t="shared" si="23"/>
        <v>0</v>
      </c>
      <c r="AB41" s="14"/>
      <c r="AC41" s="18"/>
      <c r="AD41" s="14"/>
      <c r="AE41" s="18"/>
      <c r="AF41" s="18"/>
      <c r="AG41" s="18"/>
      <c r="AH41" s="19"/>
      <c r="AI41" s="19"/>
      <c r="AJ41" s="19"/>
    </row>
    <row r="42" spans="2:36" s="13" customFormat="1" ht="16" hidden="1" thickBot="1">
      <c r="B42" s="212"/>
      <c r="C42" s="76" t="s">
        <v>25</v>
      </c>
      <c r="D42" s="77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80"/>
      <c r="Q42" s="81">
        <f t="shared" si="25"/>
        <v>0</v>
      </c>
      <c r="S42" s="13" t="b">
        <f>S40</f>
        <v>1</v>
      </c>
      <c r="T42" s="13" t="b">
        <f t="shared" si="24"/>
        <v>1</v>
      </c>
      <c r="U42" s="13" t="b">
        <f>U41</f>
        <v>0</v>
      </c>
      <c r="W42" s="14" t="b">
        <f t="shared" si="23"/>
        <v>0</v>
      </c>
      <c r="AB42" s="14"/>
      <c r="AC42" s="18"/>
      <c r="AD42" s="14"/>
      <c r="AE42" s="18"/>
      <c r="AF42" s="18"/>
      <c r="AG42" s="18"/>
      <c r="AH42" s="19"/>
      <c r="AI42" s="19"/>
      <c r="AJ42" s="19"/>
    </row>
    <row r="43" spans="2:36" s="13" customFormat="1" hidden="1">
      <c r="B43" s="211">
        <f>B41-1</f>
        <v>2023</v>
      </c>
      <c r="C43" s="70" t="s">
        <v>24</v>
      </c>
      <c r="D43" s="58"/>
      <c r="E43" s="59"/>
      <c r="F43" s="59"/>
      <c r="G43" s="59"/>
      <c r="H43" s="59"/>
      <c r="I43" s="60"/>
      <c r="J43" s="59"/>
      <c r="K43" s="59"/>
      <c r="L43" s="59"/>
      <c r="M43" s="59"/>
      <c r="N43" s="59"/>
      <c r="O43" s="61"/>
      <c r="P43" s="62"/>
      <c r="Q43" s="63">
        <f t="shared" si="25"/>
        <v>0</v>
      </c>
      <c r="T43" s="13" t="b">
        <f t="shared" si="24"/>
        <v>1</v>
      </c>
      <c r="U43" s="13" t="b">
        <f>AND(B43&lt;=ReportingYear,B43&gt;=BaselineYear)</f>
        <v>0</v>
      </c>
      <c r="W43" s="14" t="b">
        <f t="shared" si="23"/>
        <v>0</v>
      </c>
      <c r="AB43" s="14"/>
      <c r="AC43" s="18"/>
      <c r="AD43" s="14"/>
      <c r="AE43" s="18"/>
      <c r="AF43" s="18"/>
      <c r="AG43" s="18"/>
      <c r="AH43" s="19"/>
      <c r="AI43" s="19"/>
      <c r="AJ43" s="19"/>
    </row>
    <row r="44" spans="2:36" s="13" customFormat="1" ht="16" hidden="1" thickBot="1">
      <c r="B44" s="212"/>
      <c r="C44" s="76" t="s">
        <v>25</v>
      </c>
      <c r="D44" s="65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7"/>
      <c r="P44" s="68"/>
      <c r="Q44" s="69">
        <f t="shared" si="25"/>
        <v>0</v>
      </c>
      <c r="S44" s="13" t="b">
        <f>S42</f>
        <v>1</v>
      </c>
      <c r="T44" s="13" t="b">
        <f t="shared" si="24"/>
        <v>1</v>
      </c>
      <c r="U44" s="13" t="b">
        <f>U43</f>
        <v>0</v>
      </c>
      <c r="W44" s="14" t="b">
        <f t="shared" si="23"/>
        <v>0</v>
      </c>
      <c r="AB44" s="14"/>
      <c r="AC44" s="18"/>
      <c r="AD44" s="14"/>
      <c r="AE44" s="18"/>
      <c r="AF44" s="18"/>
      <c r="AG44" s="18"/>
      <c r="AH44" s="19"/>
      <c r="AI44" s="19"/>
      <c r="AJ44" s="19"/>
    </row>
    <row r="45" spans="2:36" s="13" customFormat="1">
      <c r="B45" s="211">
        <f>B43-1</f>
        <v>2022</v>
      </c>
      <c r="C45" s="70" t="s">
        <v>24</v>
      </c>
      <c r="D45" s="71"/>
      <c r="E45" s="72"/>
      <c r="F45" s="72"/>
      <c r="G45" s="72"/>
      <c r="H45" s="72"/>
      <c r="I45" s="73"/>
      <c r="J45" s="72"/>
      <c r="K45" s="72"/>
      <c r="L45" s="72"/>
      <c r="M45" s="72"/>
      <c r="N45" s="72"/>
      <c r="O45" s="74"/>
      <c r="P45" s="62"/>
      <c r="Q45" s="75">
        <f t="shared" si="25"/>
        <v>0</v>
      </c>
      <c r="T45" s="13" t="b">
        <f t="shared" si="24"/>
        <v>1</v>
      </c>
      <c r="U45" s="13" t="b">
        <f>AND(B45&lt;=ReportingYear,B45&gt;=BaselineYear)</f>
        <v>0</v>
      </c>
      <c r="W45" s="14" t="b">
        <f t="shared" si="23"/>
        <v>0</v>
      </c>
      <c r="AB45" s="14"/>
      <c r="AC45" s="18"/>
      <c r="AD45" s="14"/>
      <c r="AE45" s="18"/>
      <c r="AF45" s="18"/>
      <c r="AG45" s="18"/>
      <c r="AH45" s="19"/>
      <c r="AI45" s="19"/>
      <c r="AJ45" s="19"/>
    </row>
    <row r="46" spans="2:36" s="13" customFormat="1" ht="16" thickBot="1">
      <c r="B46" s="212"/>
      <c r="C46" s="76" t="s">
        <v>25</v>
      </c>
      <c r="D46" s="77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9"/>
      <c r="P46" s="80"/>
      <c r="Q46" s="81">
        <f t="shared" si="25"/>
        <v>0</v>
      </c>
      <c r="S46" s="13" t="b">
        <f>S44</f>
        <v>1</v>
      </c>
      <c r="T46" s="13" t="b">
        <f t="shared" si="24"/>
        <v>1</v>
      </c>
      <c r="U46" s="13" t="b">
        <f>U45</f>
        <v>0</v>
      </c>
      <c r="W46" s="14" t="b">
        <f t="shared" si="23"/>
        <v>0</v>
      </c>
      <c r="AB46" s="14"/>
      <c r="AC46" s="18"/>
      <c r="AD46" s="14"/>
      <c r="AE46" s="18"/>
      <c r="AF46" s="18"/>
      <c r="AG46" s="18"/>
      <c r="AH46" s="19"/>
      <c r="AI46" s="19"/>
      <c r="AJ46" s="19"/>
    </row>
    <row r="47" spans="2:36" s="13" customFormat="1">
      <c r="B47" s="211">
        <f>B45-1</f>
        <v>2021</v>
      </c>
      <c r="C47" s="70" t="s">
        <v>24</v>
      </c>
      <c r="D47" s="58"/>
      <c r="E47" s="59"/>
      <c r="F47" s="59"/>
      <c r="G47" s="59"/>
      <c r="H47" s="59"/>
      <c r="I47" s="60"/>
      <c r="J47" s="59"/>
      <c r="K47" s="59"/>
      <c r="L47" s="59"/>
      <c r="M47" s="59"/>
      <c r="N47" s="59"/>
      <c r="O47" s="61"/>
      <c r="P47" s="62"/>
      <c r="Q47" s="63">
        <f t="shared" si="25"/>
        <v>0</v>
      </c>
      <c r="T47" s="13" t="b">
        <f t="shared" si="24"/>
        <v>1</v>
      </c>
      <c r="U47" s="13" t="b">
        <f>AND(B47&lt;=ReportingYear,B47&gt;=BaselineYear)</f>
        <v>0</v>
      </c>
      <c r="W47" s="14" t="b">
        <f t="shared" si="23"/>
        <v>0</v>
      </c>
      <c r="AB47" s="14"/>
      <c r="AC47" s="18"/>
      <c r="AD47" s="14"/>
      <c r="AE47" s="18"/>
      <c r="AF47" s="18"/>
      <c r="AG47" s="18"/>
      <c r="AH47" s="19"/>
      <c r="AI47" s="19"/>
      <c r="AJ47" s="19"/>
    </row>
    <row r="48" spans="2:36" s="13" customFormat="1" ht="16" thickBot="1">
      <c r="B48" s="212"/>
      <c r="C48" s="76" t="s">
        <v>25</v>
      </c>
      <c r="D48" s="65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7"/>
      <c r="P48" s="68"/>
      <c r="Q48" s="69">
        <f t="shared" si="25"/>
        <v>0</v>
      </c>
      <c r="S48" s="13" t="b">
        <f>S46</f>
        <v>1</v>
      </c>
      <c r="T48" s="13" t="b">
        <f t="shared" si="24"/>
        <v>1</v>
      </c>
      <c r="U48" s="13" t="b">
        <f>U47</f>
        <v>0</v>
      </c>
      <c r="W48" s="14" t="b">
        <f t="shared" si="23"/>
        <v>0</v>
      </c>
      <c r="AB48" s="14"/>
      <c r="AC48" s="18"/>
      <c r="AD48" s="14"/>
      <c r="AE48" s="18"/>
      <c r="AF48" s="18"/>
      <c r="AG48" s="18"/>
      <c r="AH48" s="19"/>
      <c r="AI48" s="19"/>
      <c r="AJ48" s="19"/>
    </row>
    <row r="49" spans="2:36" s="13" customFormat="1">
      <c r="B49" s="211">
        <f>B47-1</f>
        <v>2020</v>
      </c>
      <c r="C49" s="70" t="s">
        <v>24</v>
      </c>
      <c r="D49" s="71"/>
      <c r="E49" s="72"/>
      <c r="F49" s="72"/>
      <c r="G49" s="72"/>
      <c r="H49" s="72"/>
      <c r="I49" s="73"/>
      <c r="J49" s="72"/>
      <c r="K49" s="72"/>
      <c r="L49" s="72"/>
      <c r="M49" s="72"/>
      <c r="N49" s="72"/>
      <c r="O49" s="74"/>
      <c r="P49" s="62"/>
      <c r="Q49" s="75">
        <f t="shared" si="25"/>
        <v>0</v>
      </c>
      <c r="T49" s="13" t="b">
        <f t="shared" si="24"/>
        <v>1</v>
      </c>
      <c r="U49" s="13" t="b">
        <f>AND(B49&lt;=ReportingYear,B49&gt;=BaselineYear)</f>
        <v>0</v>
      </c>
      <c r="W49" s="14" t="b">
        <f t="shared" si="23"/>
        <v>0</v>
      </c>
      <c r="AB49" s="14"/>
      <c r="AC49" s="18"/>
      <c r="AD49" s="14"/>
      <c r="AE49" s="18"/>
      <c r="AF49" s="18"/>
      <c r="AG49" s="18"/>
      <c r="AH49" s="19"/>
      <c r="AI49" s="19"/>
      <c r="AJ49" s="19"/>
    </row>
    <row r="50" spans="2:36" s="13" customFormat="1" ht="16" thickBot="1">
      <c r="B50" s="212"/>
      <c r="C50" s="76" t="s">
        <v>25</v>
      </c>
      <c r="D50" s="77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9"/>
      <c r="P50" s="80"/>
      <c r="Q50" s="81">
        <f t="shared" si="25"/>
        <v>0</v>
      </c>
      <c r="S50" s="13" t="b">
        <f>S48</f>
        <v>1</v>
      </c>
      <c r="T50" s="13" t="b">
        <f t="shared" si="24"/>
        <v>1</v>
      </c>
      <c r="U50" s="13" t="b">
        <f>U49</f>
        <v>0</v>
      </c>
      <c r="W50" s="14" t="b">
        <f t="shared" si="23"/>
        <v>0</v>
      </c>
      <c r="AB50" s="14"/>
      <c r="AC50" s="18"/>
      <c r="AD50" s="14"/>
      <c r="AE50" s="18"/>
      <c r="AF50" s="18"/>
      <c r="AG50" s="18"/>
      <c r="AH50" s="19"/>
      <c r="AI50" s="19"/>
      <c r="AJ50" s="19"/>
    </row>
    <row r="51" spans="2:36" s="13" customFormat="1" ht="16" thickBot="1">
      <c r="B51" s="213">
        <f>B49-1</f>
        <v>2019</v>
      </c>
      <c r="C51" s="70" t="s">
        <v>24</v>
      </c>
      <c r="D51" s="58"/>
      <c r="E51" s="59"/>
      <c r="F51" s="59"/>
      <c r="G51" s="59"/>
      <c r="H51" s="59"/>
      <c r="I51" s="60"/>
      <c r="J51" s="59"/>
      <c r="K51" s="59"/>
      <c r="L51" s="59"/>
      <c r="M51" s="59"/>
      <c r="N51" s="59"/>
      <c r="O51" s="61"/>
      <c r="P51" s="62"/>
      <c r="Q51" s="63">
        <f t="shared" si="25"/>
        <v>0</v>
      </c>
      <c r="T51" s="13" t="b">
        <f t="shared" si="24"/>
        <v>1</v>
      </c>
      <c r="U51" s="13" t="b">
        <f>AND(B51&lt;=ReportingYear,B51&gt;=BaselineYear)</f>
        <v>0</v>
      </c>
      <c r="W51" s="14" t="b">
        <f t="shared" si="23"/>
        <v>0</v>
      </c>
      <c r="AB51" s="14"/>
      <c r="AC51" s="18"/>
      <c r="AD51" s="14"/>
      <c r="AE51" s="18"/>
      <c r="AF51" s="18"/>
      <c r="AG51" s="18"/>
      <c r="AH51" s="19"/>
      <c r="AI51" s="19"/>
      <c r="AJ51" s="19"/>
    </row>
    <row r="52" spans="2:36" s="13" customFormat="1" ht="16" thickBot="1">
      <c r="B52" s="213"/>
      <c r="C52" s="76" t="s">
        <v>25</v>
      </c>
      <c r="D52" s="65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7"/>
      <c r="P52" s="68"/>
      <c r="Q52" s="69">
        <f t="shared" si="25"/>
        <v>0</v>
      </c>
      <c r="S52" s="13" t="b">
        <f>S50</f>
        <v>1</v>
      </c>
      <c r="T52" s="13" t="b">
        <f t="shared" si="24"/>
        <v>1</v>
      </c>
      <c r="U52" s="13" t="b">
        <f>U51</f>
        <v>0</v>
      </c>
      <c r="W52" s="14" t="b">
        <f t="shared" si="23"/>
        <v>0</v>
      </c>
      <c r="AB52" s="14"/>
      <c r="AC52" s="18"/>
      <c r="AD52" s="14"/>
      <c r="AE52" s="18"/>
      <c r="AF52" s="18"/>
      <c r="AG52" s="18"/>
      <c r="AH52" s="19"/>
      <c r="AI52" s="19"/>
      <c r="AJ52" s="19"/>
    </row>
    <row r="53" spans="2:36" s="13" customFormat="1" ht="16" thickBot="1">
      <c r="B53" s="213">
        <f>B51-1</f>
        <v>2018</v>
      </c>
      <c r="C53" s="70" t="s">
        <v>24</v>
      </c>
      <c r="D53" s="71"/>
      <c r="E53" s="72"/>
      <c r="F53" s="72"/>
      <c r="G53" s="72"/>
      <c r="H53" s="72"/>
      <c r="I53" s="73"/>
      <c r="J53" s="72"/>
      <c r="K53" s="72"/>
      <c r="L53" s="72"/>
      <c r="M53" s="72"/>
      <c r="N53" s="72"/>
      <c r="O53" s="74"/>
      <c r="P53" s="62"/>
      <c r="Q53" s="75">
        <f t="shared" si="25"/>
        <v>0</v>
      </c>
      <c r="T53" s="13" t="b">
        <f t="shared" si="24"/>
        <v>1</v>
      </c>
      <c r="U53" s="13" t="b">
        <f>AND(B53&lt;=ReportingYear,B53&gt;=BaselineYear)</f>
        <v>0</v>
      </c>
      <c r="W53" s="14" t="b">
        <f t="shared" si="23"/>
        <v>0</v>
      </c>
      <c r="AB53" s="14"/>
      <c r="AC53" s="18"/>
      <c r="AD53" s="14"/>
      <c r="AE53" s="18"/>
      <c r="AF53" s="18"/>
      <c r="AG53" s="18"/>
      <c r="AH53" s="19"/>
      <c r="AI53" s="19"/>
      <c r="AJ53" s="19"/>
    </row>
    <row r="54" spans="2:36" s="13" customFormat="1" ht="16" thickBot="1">
      <c r="B54" s="213"/>
      <c r="C54" s="76" t="s">
        <v>25</v>
      </c>
      <c r="D54" s="77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9"/>
      <c r="P54" s="80"/>
      <c r="Q54" s="81">
        <f t="shared" si="25"/>
        <v>0</v>
      </c>
      <c r="S54" s="13" t="b">
        <f>S52</f>
        <v>1</v>
      </c>
      <c r="T54" s="13" t="b">
        <f t="shared" si="24"/>
        <v>1</v>
      </c>
      <c r="U54" s="13" t="b">
        <f>U53</f>
        <v>0</v>
      </c>
      <c r="W54" s="14" t="b">
        <f t="shared" si="23"/>
        <v>0</v>
      </c>
      <c r="AB54" s="14"/>
      <c r="AC54" s="18"/>
      <c r="AD54" s="14"/>
      <c r="AE54" s="18"/>
      <c r="AF54" s="18"/>
      <c r="AG54" s="18"/>
      <c r="AH54" s="19"/>
      <c r="AI54" s="19"/>
      <c r="AJ54" s="19"/>
    </row>
    <row r="55" spans="2:36" s="13" customFormat="1" ht="16" thickBot="1">
      <c r="B55" s="213">
        <f>B53-1</f>
        <v>2017</v>
      </c>
      <c r="C55" s="70" t="s">
        <v>24</v>
      </c>
      <c r="D55" s="58"/>
      <c r="E55" s="59"/>
      <c r="F55" s="59"/>
      <c r="G55" s="59"/>
      <c r="H55" s="59"/>
      <c r="I55" s="60"/>
      <c r="J55" s="59"/>
      <c r="K55" s="59"/>
      <c r="L55" s="59"/>
      <c r="M55" s="59"/>
      <c r="N55" s="59"/>
      <c r="O55" s="61"/>
      <c r="P55" s="62"/>
      <c r="Q55" s="63">
        <f t="shared" si="25"/>
        <v>0</v>
      </c>
      <c r="T55" s="13" t="b">
        <f t="shared" si="24"/>
        <v>1</v>
      </c>
      <c r="U55" s="13" t="b">
        <f>AND(B55&lt;=ReportingYear,B55&gt;=BaselineYear)</f>
        <v>1</v>
      </c>
      <c r="W55" s="14" t="b">
        <f t="shared" si="23"/>
        <v>1</v>
      </c>
      <c r="AB55" s="14"/>
      <c r="AC55" s="18"/>
      <c r="AD55" s="14"/>
      <c r="AE55" s="18"/>
      <c r="AF55" s="18"/>
      <c r="AG55" s="18"/>
      <c r="AH55" s="19"/>
      <c r="AI55" s="19"/>
      <c r="AJ55" s="19"/>
    </row>
    <row r="56" spans="2:36" s="13" customFormat="1" ht="16" thickBot="1">
      <c r="B56" s="213"/>
      <c r="C56" s="76" t="s">
        <v>25</v>
      </c>
      <c r="D56" s="65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7"/>
      <c r="P56" s="68"/>
      <c r="Q56" s="69">
        <f t="shared" si="25"/>
        <v>0</v>
      </c>
      <c r="S56" s="13" t="b">
        <f>S54</f>
        <v>1</v>
      </c>
      <c r="T56" s="13" t="b">
        <f t="shared" si="24"/>
        <v>1</v>
      </c>
      <c r="U56" s="13" t="b">
        <f>U55</f>
        <v>1</v>
      </c>
      <c r="W56" s="14" t="b">
        <f t="shared" si="23"/>
        <v>1</v>
      </c>
      <c r="AB56" s="14"/>
      <c r="AC56" s="18"/>
      <c r="AD56" s="14"/>
      <c r="AE56" s="18"/>
      <c r="AF56" s="18"/>
      <c r="AG56" s="18"/>
      <c r="AH56" s="19"/>
      <c r="AI56" s="19"/>
      <c r="AJ56" s="19"/>
    </row>
    <row r="57" spans="2:36" s="13" customFormat="1" ht="16" thickBot="1">
      <c r="B57" s="213">
        <f>B55-1</f>
        <v>2016</v>
      </c>
      <c r="C57" s="70" t="s">
        <v>24</v>
      </c>
      <c r="D57" s="71"/>
      <c r="E57" s="72"/>
      <c r="F57" s="72"/>
      <c r="G57" s="72"/>
      <c r="H57" s="72"/>
      <c r="I57" s="73"/>
      <c r="J57" s="72"/>
      <c r="K57" s="72"/>
      <c r="L57" s="72"/>
      <c r="M57" s="72"/>
      <c r="N57" s="72"/>
      <c r="O57" s="74"/>
      <c r="P57" s="62"/>
      <c r="Q57" s="75">
        <f t="shared" si="25"/>
        <v>0</v>
      </c>
      <c r="T57" s="13" t="b">
        <f t="shared" si="24"/>
        <v>1</v>
      </c>
      <c r="U57" s="13" t="b">
        <f>AND(B57&lt;=ReportingYear,B57&gt;=BaselineYear)</f>
        <v>1</v>
      </c>
      <c r="W57" s="14" t="b">
        <f t="shared" si="23"/>
        <v>1</v>
      </c>
      <c r="AB57" s="14"/>
      <c r="AC57" s="18"/>
      <c r="AD57" s="14"/>
      <c r="AE57" s="18"/>
      <c r="AF57" s="18"/>
      <c r="AG57" s="18"/>
      <c r="AH57" s="19"/>
      <c r="AI57" s="19"/>
      <c r="AJ57" s="19"/>
    </row>
    <row r="58" spans="2:36" s="13" customFormat="1" ht="16" thickBot="1">
      <c r="B58" s="213"/>
      <c r="C58" s="76" t="s">
        <v>25</v>
      </c>
      <c r="D58" s="77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80"/>
      <c r="Q58" s="81">
        <f t="shared" si="25"/>
        <v>0</v>
      </c>
      <c r="S58" s="13" t="b">
        <f>S56</f>
        <v>1</v>
      </c>
      <c r="T58" s="13" t="b">
        <f t="shared" si="24"/>
        <v>1</v>
      </c>
      <c r="U58" s="13" t="b">
        <f>U57</f>
        <v>1</v>
      </c>
      <c r="W58" s="14" t="b">
        <f t="shared" si="23"/>
        <v>1</v>
      </c>
      <c r="AB58" s="14"/>
      <c r="AC58" s="18"/>
      <c r="AD58" s="14"/>
      <c r="AE58" s="18"/>
      <c r="AF58" s="18"/>
      <c r="AG58" s="18"/>
      <c r="AH58" s="19"/>
      <c r="AI58" s="19"/>
      <c r="AJ58" s="19"/>
    </row>
    <row r="59" spans="2:36" s="13" customFormat="1">
      <c r="B59" s="211">
        <f>B57-1</f>
        <v>2015</v>
      </c>
      <c r="C59" s="70" t="s">
        <v>24</v>
      </c>
      <c r="D59" s="58"/>
      <c r="E59" s="59"/>
      <c r="F59" s="59"/>
      <c r="G59" s="59"/>
      <c r="H59" s="59"/>
      <c r="I59" s="60"/>
      <c r="J59" s="59"/>
      <c r="K59" s="59"/>
      <c r="L59" s="59"/>
      <c r="M59" s="59"/>
      <c r="N59" s="59"/>
      <c r="O59" s="61"/>
      <c r="P59" s="62"/>
      <c r="Q59" s="63">
        <f t="shared" si="25"/>
        <v>0</v>
      </c>
      <c r="T59" s="13" t="b">
        <f t="shared" si="24"/>
        <v>1</v>
      </c>
      <c r="U59" s="13" t="b">
        <f>AND(B59&lt;=ReportingYear,B59&gt;=BaselineYear)</f>
        <v>1</v>
      </c>
      <c r="W59" s="14" t="b">
        <f t="shared" si="23"/>
        <v>1</v>
      </c>
      <c r="AB59" s="14"/>
      <c r="AC59" s="18"/>
      <c r="AD59" s="14"/>
      <c r="AE59" s="18"/>
      <c r="AF59" s="18"/>
      <c r="AG59" s="18"/>
      <c r="AH59" s="19"/>
      <c r="AI59" s="19"/>
      <c r="AJ59" s="19"/>
    </row>
    <row r="60" spans="2:36" s="13" customFormat="1" ht="16" thickBot="1">
      <c r="B60" s="216"/>
      <c r="C60" s="76" t="s">
        <v>25</v>
      </c>
      <c r="D60" s="65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7"/>
      <c r="P60" s="68"/>
      <c r="Q60" s="69">
        <f t="shared" si="25"/>
        <v>0</v>
      </c>
      <c r="S60" s="13" t="b">
        <f>S58</f>
        <v>1</v>
      </c>
      <c r="T60" s="13" t="b">
        <f t="shared" si="24"/>
        <v>1</v>
      </c>
      <c r="U60" s="13" t="b">
        <f>U59</f>
        <v>1</v>
      </c>
      <c r="W60" s="14" t="b">
        <f t="shared" si="23"/>
        <v>1</v>
      </c>
      <c r="AB60" s="14"/>
      <c r="AC60" s="18"/>
      <c r="AD60" s="14"/>
      <c r="AE60" s="18"/>
      <c r="AF60" s="18"/>
      <c r="AG60" s="18"/>
      <c r="AH60" s="19"/>
      <c r="AI60" s="19"/>
      <c r="AJ60" s="19"/>
    </row>
    <row r="61" spans="2:36" s="13" customFormat="1">
      <c r="B61" s="217">
        <f>B59-1</f>
        <v>2014</v>
      </c>
      <c r="C61" s="70" t="s">
        <v>24</v>
      </c>
      <c r="D61" s="71"/>
      <c r="E61" s="72"/>
      <c r="F61" s="72"/>
      <c r="G61" s="72"/>
      <c r="H61" s="72"/>
      <c r="I61" s="73"/>
      <c r="J61" s="72"/>
      <c r="K61" s="72"/>
      <c r="L61" s="72"/>
      <c r="M61" s="72"/>
      <c r="N61" s="72"/>
      <c r="O61" s="74"/>
      <c r="P61" s="62"/>
      <c r="Q61" s="75">
        <f t="shared" si="25"/>
        <v>0</v>
      </c>
      <c r="T61" s="13" t="b">
        <f t="shared" si="24"/>
        <v>1</v>
      </c>
      <c r="U61" s="13" t="b">
        <f>AND(B61&lt;=ReportingYear,B61&gt;=BaselineYear)</f>
        <v>1</v>
      </c>
      <c r="W61" s="14" t="b">
        <f t="shared" si="23"/>
        <v>1</v>
      </c>
      <c r="AB61" s="14"/>
      <c r="AC61" s="18"/>
      <c r="AD61" s="14"/>
      <c r="AE61" s="18"/>
      <c r="AF61" s="18"/>
      <c r="AG61" s="18"/>
      <c r="AH61" s="19"/>
      <c r="AI61" s="19"/>
      <c r="AJ61" s="19"/>
    </row>
    <row r="62" spans="2:36" s="13" customFormat="1" ht="16" thickBot="1">
      <c r="B62" s="218"/>
      <c r="C62" s="76" t="s">
        <v>25</v>
      </c>
      <c r="D62" s="77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9"/>
      <c r="P62" s="80"/>
      <c r="Q62" s="81">
        <f t="shared" si="25"/>
        <v>0</v>
      </c>
      <c r="S62" s="13" t="b">
        <f>S60</f>
        <v>1</v>
      </c>
      <c r="T62" s="13" t="b">
        <f t="shared" si="24"/>
        <v>1</v>
      </c>
      <c r="U62" s="13" t="b">
        <f>U61</f>
        <v>1</v>
      </c>
      <c r="W62" s="14" t="b">
        <f t="shared" si="23"/>
        <v>1</v>
      </c>
      <c r="AB62" s="14"/>
      <c r="AC62" s="18"/>
      <c r="AD62" s="14"/>
      <c r="AE62" s="18"/>
      <c r="AF62" s="18"/>
      <c r="AG62" s="18"/>
      <c r="AH62" s="19"/>
      <c r="AI62" s="19"/>
      <c r="AJ62" s="19"/>
    </row>
    <row r="63" spans="2:36" s="13" customFormat="1">
      <c r="B63" s="211">
        <f>B61-1</f>
        <v>2013</v>
      </c>
      <c r="C63" s="70" t="s">
        <v>24</v>
      </c>
      <c r="D63" s="58"/>
      <c r="E63" s="59"/>
      <c r="F63" s="59"/>
      <c r="G63" s="59"/>
      <c r="H63" s="59"/>
      <c r="I63" s="60"/>
      <c r="J63" s="59"/>
      <c r="K63" s="59"/>
      <c r="L63" s="59"/>
      <c r="M63" s="59"/>
      <c r="N63" s="59"/>
      <c r="O63" s="61"/>
      <c r="P63" s="62"/>
      <c r="Q63" s="63">
        <f t="shared" si="25"/>
        <v>0</v>
      </c>
      <c r="T63" s="13" t="b">
        <f t="shared" si="24"/>
        <v>1</v>
      </c>
      <c r="U63" s="13" t="b">
        <f>AND(B63&lt;=ReportingYear,B63&gt;=BaselineYear)</f>
        <v>0</v>
      </c>
      <c r="W63" s="14" t="b">
        <f t="shared" si="23"/>
        <v>0</v>
      </c>
      <c r="AB63" s="14"/>
      <c r="AC63" s="18"/>
      <c r="AD63" s="14"/>
      <c r="AE63" s="18"/>
      <c r="AF63" s="18"/>
      <c r="AG63" s="18"/>
      <c r="AH63" s="19"/>
      <c r="AI63" s="19"/>
      <c r="AJ63" s="19"/>
    </row>
    <row r="64" spans="2:36" s="13" customFormat="1" ht="16" thickBot="1">
      <c r="B64" s="212"/>
      <c r="C64" s="76" t="s">
        <v>25</v>
      </c>
      <c r="D64" s="65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7"/>
      <c r="P64" s="68"/>
      <c r="Q64" s="69">
        <f t="shared" si="25"/>
        <v>0</v>
      </c>
      <c r="S64" s="13" t="b">
        <f>S62</f>
        <v>1</v>
      </c>
      <c r="T64" s="13" t="b">
        <f t="shared" si="24"/>
        <v>1</v>
      </c>
      <c r="U64" s="13" t="b">
        <f>U63</f>
        <v>0</v>
      </c>
      <c r="W64" s="14" t="b">
        <f t="shared" si="23"/>
        <v>0</v>
      </c>
      <c r="AB64" s="14"/>
      <c r="AC64" s="18"/>
      <c r="AD64" s="14"/>
      <c r="AE64" s="18"/>
      <c r="AF64" s="18"/>
      <c r="AG64" s="18"/>
      <c r="AH64" s="19"/>
      <c r="AI64" s="19"/>
      <c r="AJ64" s="19"/>
    </row>
    <row r="65" spans="2:36" s="13" customFormat="1">
      <c r="B65" s="211">
        <f>B63-1</f>
        <v>2012</v>
      </c>
      <c r="C65" s="70" t="s">
        <v>24</v>
      </c>
      <c r="D65" s="71"/>
      <c r="E65" s="72"/>
      <c r="F65" s="72"/>
      <c r="G65" s="72"/>
      <c r="H65" s="72"/>
      <c r="I65" s="73"/>
      <c r="J65" s="72"/>
      <c r="K65" s="72"/>
      <c r="L65" s="72"/>
      <c r="M65" s="72"/>
      <c r="N65" s="72"/>
      <c r="O65" s="74"/>
      <c r="P65" s="62"/>
      <c r="Q65" s="75">
        <f t="shared" si="25"/>
        <v>0</v>
      </c>
      <c r="T65" s="13" t="b">
        <f t="shared" si="24"/>
        <v>1</v>
      </c>
      <c r="U65" s="13" t="b">
        <f>AND(B65&lt;=ReportingYear,B65&gt;=BaselineYear)</f>
        <v>0</v>
      </c>
      <c r="W65" s="14" t="b">
        <f t="shared" si="23"/>
        <v>0</v>
      </c>
      <c r="AB65" s="14"/>
      <c r="AC65" s="18"/>
      <c r="AD65" s="14"/>
      <c r="AE65" s="18"/>
      <c r="AF65" s="18"/>
      <c r="AG65" s="18"/>
      <c r="AH65" s="19"/>
      <c r="AI65" s="19"/>
      <c r="AJ65" s="19"/>
    </row>
    <row r="66" spans="2:36" s="13" customFormat="1" ht="16" thickBot="1">
      <c r="B66" s="212"/>
      <c r="C66" s="76" t="s">
        <v>25</v>
      </c>
      <c r="D66" s="77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9"/>
      <c r="P66" s="80"/>
      <c r="Q66" s="81">
        <f t="shared" si="25"/>
        <v>0</v>
      </c>
      <c r="S66" s="13" t="b">
        <f>S64</f>
        <v>1</v>
      </c>
      <c r="T66" s="13" t="b">
        <f t="shared" si="24"/>
        <v>1</v>
      </c>
      <c r="U66" s="13" t="b">
        <f>U65</f>
        <v>0</v>
      </c>
      <c r="W66" s="14" t="b">
        <f t="shared" si="23"/>
        <v>0</v>
      </c>
      <c r="AB66" s="14"/>
      <c r="AC66" s="18"/>
      <c r="AD66" s="14"/>
      <c r="AE66" s="18"/>
      <c r="AF66" s="18"/>
      <c r="AG66" s="18"/>
      <c r="AH66" s="19"/>
      <c r="AI66" s="19"/>
      <c r="AJ66" s="19"/>
    </row>
    <row r="67" spans="2:36" s="13" customFormat="1">
      <c r="B67" s="211">
        <f>B65-1</f>
        <v>2011</v>
      </c>
      <c r="C67" s="70" t="s">
        <v>24</v>
      </c>
      <c r="D67" s="58"/>
      <c r="E67" s="59"/>
      <c r="F67" s="59"/>
      <c r="G67" s="59"/>
      <c r="H67" s="59"/>
      <c r="I67" s="60"/>
      <c r="J67" s="59"/>
      <c r="K67" s="59"/>
      <c r="L67" s="59"/>
      <c r="M67" s="59"/>
      <c r="N67" s="59"/>
      <c r="O67" s="61"/>
      <c r="P67" s="62"/>
      <c r="Q67" s="63">
        <f t="shared" si="25"/>
        <v>0</v>
      </c>
      <c r="T67" s="13" t="b">
        <f t="shared" si="24"/>
        <v>1</v>
      </c>
      <c r="U67" s="13" t="b">
        <f>AND(B67&lt;=ReportingYear,B67&gt;=BaselineYear)</f>
        <v>0</v>
      </c>
      <c r="W67" s="14" t="b">
        <f t="shared" si="23"/>
        <v>0</v>
      </c>
      <c r="AB67" s="14"/>
      <c r="AC67" s="18"/>
      <c r="AD67" s="14"/>
      <c r="AE67" s="18"/>
      <c r="AF67" s="18"/>
      <c r="AG67" s="18"/>
      <c r="AH67" s="19"/>
      <c r="AI67" s="19"/>
      <c r="AJ67" s="19"/>
    </row>
    <row r="68" spans="2:36" s="13" customFormat="1" ht="16" thickBot="1">
      <c r="B68" s="212"/>
      <c r="C68" s="76" t="s">
        <v>25</v>
      </c>
      <c r="D68" s="65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7"/>
      <c r="P68" s="68"/>
      <c r="Q68" s="69">
        <f t="shared" si="25"/>
        <v>0</v>
      </c>
      <c r="S68" s="13" t="b">
        <f>S66</f>
        <v>1</v>
      </c>
      <c r="T68" s="13" t="b">
        <f t="shared" si="24"/>
        <v>1</v>
      </c>
      <c r="U68" s="13" t="b">
        <f>U67</f>
        <v>0</v>
      </c>
      <c r="W68" s="14" t="b">
        <f t="shared" si="23"/>
        <v>0</v>
      </c>
      <c r="AB68" s="14"/>
      <c r="AC68" s="18"/>
      <c r="AD68" s="14"/>
      <c r="AE68" s="18"/>
      <c r="AF68" s="18"/>
      <c r="AG68" s="18"/>
      <c r="AH68" s="19"/>
      <c r="AI68" s="19"/>
      <c r="AJ68" s="19"/>
    </row>
    <row r="69" spans="2:36" s="13" customFormat="1">
      <c r="B69" s="211">
        <f>B67-1</f>
        <v>2010</v>
      </c>
      <c r="C69" s="70" t="s">
        <v>24</v>
      </c>
      <c r="D69" s="71"/>
      <c r="E69" s="72"/>
      <c r="F69" s="72"/>
      <c r="G69" s="72"/>
      <c r="H69" s="72"/>
      <c r="I69" s="73"/>
      <c r="J69" s="72"/>
      <c r="K69" s="72"/>
      <c r="L69" s="72"/>
      <c r="M69" s="72"/>
      <c r="N69" s="72"/>
      <c r="O69" s="74"/>
      <c r="P69" s="62"/>
      <c r="Q69" s="75">
        <f t="shared" si="25"/>
        <v>0</v>
      </c>
      <c r="T69" s="13" t="b">
        <f t="shared" si="24"/>
        <v>1</v>
      </c>
      <c r="U69" s="13" t="b">
        <f>AND(B69&lt;=ReportingYear,B69&gt;=BaselineYear)</f>
        <v>0</v>
      </c>
      <c r="W69" s="14" t="b">
        <f t="shared" si="23"/>
        <v>0</v>
      </c>
      <c r="AB69" s="14"/>
      <c r="AC69" s="18"/>
      <c r="AD69" s="14"/>
      <c r="AE69" s="18"/>
      <c r="AF69" s="18"/>
      <c r="AG69" s="18"/>
      <c r="AH69" s="19"/>
      <c r="AI69" s="19"/>
      <c r="AJ69" s="19"/>
    </row>
    <row r="70" spans="2:36" s="13" customFormat="1" ht="16" thickBot="1">
      <c r="B70" s="212"/>
      <c r="C70" s="76" t="s">
        <v>25</v>
      </c>
      <c r="D70" s="77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9"/>
      <c r="P70" s="80"/>
      <c r="Q70" s="81">
        <f t="shared" si="25"/>
        <v>0</v>
      </c>
      <c r="S70" s="13" t="b">
        <f>S68</f>
        <v>1</v>
      </c>
      <c r="T70" s="13" t="b">
        <f t="shared" si="24"/>
        <v>1</v>
      </c>
      <c r="U70" s="13" t="b">
        <f>U69</f>
        <v>0</v>
      </c>
      <c r="W70" s="14" t="b">
        <f t="shared" si="23"/>
        <v>0</v>
      </c>
      <c r="AB70" s="14"/>
      <c r="AC70" s="18"/>
      <c r="AD70" s="14"/>
      <c r="AE70" s="18"/>
      <c r="AF70" s="18"/>
      <c r="AG70" s="18"/>
      <c r="AH70" s="19"/>
      <c r="AI70" s="19"/>
      <c r="AJ70" s="19"/>
    </row>
    <row r="71" spans="2:36" s="13" customFormat="1" ht="16" hidden="1" thickBot="1">
      <c r="B71" s="213">
        <f>B69-1</f>
        <v>2009</v>
      </c>
      <c r="C71" s="70" t="s">
        <v>24</v>
      </c>
      <c r="D71" s="58"/>
      <c r="E71" s="59"/>
      <c r="F71" s="59"/>
      <c r="G71" s="59"/>
      <c r="H71" s="59"/>
      <c r="I71" s="60"/>
      <c r="J71" s="59"/>
      <c r="K71" s="59"/>
      <c r="L71" s="59"/>
      <c r="M71" s="59"/>
      <c r="N71" s="59"/>
      <c r="O71" s="61"/>
      <c r="P71" s="62"/>
      <c r="Q71" s="63">
        <f t="shared" si="25"/>
        <v>0</v>
      </c>
      <c r="T71" s="13" t="b">
        <f t="shared" si="24"/>
        <v>1</v>
      </c>
      <c r="U71" s="13" t="b">
        <f>AND(B71&lt;=ReportingYear,B71&gt;=BaselineYear)</f>
        <v>0</v>
      </c>
      <c r="W71" s="14" t="b">
        <f t="shared" si="23"/>
        <v>0</v>
      </c>
      <c r="AB71" s="14"/>
      <c r="AC71" s="18"/>
      <c r="AD71" s="14"/>
      <c r="AE71" s="18"/>
      <c r="AF71" s="18"/>
      <c r="AG71" s="18"/>
      <c r="AH71" s="19"/>
      <c r="AI71" s="19"/>
      <c r="AJ71" s="19"/>
    </row>
    <row r="72" spans="2:36" s="13" customFormat="1" ht="16" hidden="1" thickBot="1">
      <c r="B72" s="213"/>
      <c r="C72" s="76" t="s">
        <v>25</v>
      </c>
      <c r="D72" s="65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7"/>
      <c r="P72" s="68"/>
      <c r="Q72" s="69">
        <f t="shared" si="25"/>
        <v>0</v>
      </c>
      <c r="S72" s="13" t="b">
        <f>S70</f>
        <v>1</v>
      </c>
      <c r="T72" s="13" t="b">
        <f t="shared" si="24"/>
        <v>1</v>
      </c>
      <c r="U72" s="13" t="b">
        <f>U71</f>
        <v>0</v>
      </c>
      <c r="W72" s="14" t="b">
        <f t="shared" si="23"/>
        <v>0</v>
      </c>
      <c r="AB72" s="14"/>
      <c r="AC72" s="18"/>
      <c r="AD72" s="14"/>
      <c r="AE72" s="18"/>
      <c r="AF72" s="18"/>
      <c r="AG72" s="18"/>
      <c r="AH72" s="19"/>
      <c r="AI72" s="19"/>
      <c r="AJ72" s="19"/>
    </row>
    <row r="73" spans="2:36" s="13" customFormat="1" ht="16" hidden="1" thickBot="1">
      <c r="B73" s="213">
        <f>B71-1</f>
        <v>2008</v>
      </c>
      <c r="C73" s="70" t="s">
        <v>24</v>
      </c>
      <c r="D73" s="71"/>
      <c r="E73" s="72"/>
      <c r="F73" s="72"/>
      <c r="G73" s="72"/>
      <c r="H73" s="72"/>
      <c r="I73" s="73"/>
      <c r="J73" s="72"/>
      <c r="K73" s="72"/>
      <c r="L73" s="72"/>
      <c r="M73" s="72"/>
      <c r="N73" s="72"/>
      <c r="O73" s="74"/>
      <c r="P73" s="62"/>
      <c r="Q73" s="75">
        <f t="shared" si="25"/>
        <v>0</v>
      </c>
      <c r="T73" s="13" t="b">
        <f t="shared" si="24"/>
        <v>1</v>
      </c>
      <c r="U73" s="13" t="b">
        <f>AND(B73&lt;=ReportingYear,B73&gt;=BaselineYear)</f>
        <v>0</v>
      </c>
      <c r="W73" s="14" t="b">
        <f t="shared" si="23"/>
        <v>0</v>
      </c>
      <c r="AB73" s="14"/>
      <c r="AC73" s="18"/>
      <c r="AD73" s="14"/>
      <c r="AE73" s="18"/>
      <c r="AF73" s="18"/>
      <c r="AG73" s="18"/>
      <c r="AH73" s="19"/>
      <c r="AI73" s="19"/>
      <c r="AJ73" s="19"/>
    </row>
    <row r="74" spans="2:36" s="13" customFormat="1" ht="16" hidden="1" thickBot="1">
      <c r="B74" s="213"/>
      <c r="C74" s="76" t="s">
        <v>25</v>
      </c>
      <c r="D74" s="77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9"/>
      <c r="P74" s="80"/>
      <c r="Q74" s="81">
        <f t="shared" si="25"/>
        <v>0</v>
      </c>
      <c r="S74" s="13" t="b">
        <f>S72</f>
        <v>1</v>
      </c>
      <c r="T74" s="13" t="b">
        <f t="shared" si="24"/>
        <v>1</v>
      </c>
      <c r="U74" s="13" t="b">
        <f>U73</f>
        <v>0</v>
      </c>
      <c r="W74" s="14" t="b">
        <f t="shared" si="23"/>
        <v>0</v>
      </c>
      <c r="AB74" s="14"/>
      <c r="AC74" s="18"/>
      <c r="AD74" s="14"/>
      <c r="AE74" s="18"/>
      <c r="AF74" s="18"/>
      <c r="AG74" s="18"/>
      <c r="AH74" s="19"/>
      <c r="AI74" s="19"/>
      <c r="AJ74" s="19"/>
    </row>
    <row r="75" spans="2:36" s="13" customFormat="1" ht="16" hidden="1" thickBot="1">
      <c r="B75" s="213">
        <f>B73-1</f>
        <v>2007</v>
      </c>
      <c r="C75" s="70" t="s">
        <v>24</v>
      </c>
      <c r="D75" s="58"/>
      <c r="E75" s="59"/>
      <c r="F75" s="59"/>
      <c r="G75" s="59"/>
      <c r="H75" s="59"/>
      <c r="I75" s="60"/>
      <c r="J75" s="59"/>
      <c r="K75" s="59"/>
      <c r="L75" s="59"/>
      <c r="M75" s="59"/>
      <c r="N75" s="59"/>
      <c r="O75" s="61"/>
      <c r="P75" s="62"/>
      <c r="Q75" s="63">
        <f t="shared" si="25"/>
        <v>0</v>
      </c>
      <c r="T75" s="13" t="b">
        <f t="shared" si="24"/>
        <v>1</v>
      </c>
      <c r="U75" s="13" t="b">
        <f>AND(B75&lt;=ReportingYear,B75&gt;=BaselineYear)</f>
        <v>0</v>
      </c>
      <c r="W75" s="14" t="b">
        <f t="shared" si="23"/>
        <v>0</v>
      </c>
      <c r="AB75" s="14"/>
      <c r="AC75" s="18"/>
      <c r="AD75" s="14"/>
      <c r="AE75" s="18"/>
      <c r="AF75" s="18"/>
      <c r="AG75" s="18"/>
      <c r="AH75" s="19"/>
      <c r="AI75" s="19"/>
      <c r="AJ75" s="19"/>
    </row>
    <row r="76" spans="2:36" s="13" customFormat="1" ht="16" hidden="1" thickBot="1">
      <c r="B76" s="213"/>
      <c r="C76" s="76" t="s">
        <v>25</v>
      </c>
      <c r="D76" s="65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7"/>
      <c r="P76" s="68"/>
      <c r="Q76" s="69">
        <f t="shared" si="25"/>
        <v>0</v>
      </c>
      <c r="S76" s="13" t="b">
        <f>S74</f>
        <v>1</v>
      </c>
      <c r="T76" s="13" t="b">
        <f t="shared" si="24"/>
        <v>1</v>
      </c>
      <c r="U76" s="13" t="b">
        <f>U75</f>
        <v>0</v>
      </c>
      <c r="W76" s="14" t="b">
        <f t="shared" si="23"/>
        <v>0</v>
      </c>
      <c r="AB76" s="14"/>
      <c r="AC76" s="18"/>
      <c r="AD76" s="14"/>
      <c r="AE76" s="18"/>
      <c r="AF76" s="18"/>
      <c r="AG76" s="18"/>
      <c r="AH76" s="19"/>
      <c r="AI76" s="19"/>
      <c r="AJ76" s="19"/>
    </row>
    <row r="77" spans="2:36" s="13" customFormat="1" ht="16" hidden="1" thickBot="1">
      <c r="B77" s="213">
        <f>B75-1</f>
        <v>2006</v>
      </c>
      <c r="C77" s="70" t="s">
        <v>24</v>
      </c>
      <c r="D77" s="71"/>
      <c r="E77" s="72"/>
      <c r="F77" s="72"/>
      <c r="G77" s="72"/>
      <c r="H77" s="72"/>
      <c r="I77" s="73"/>
      <c r="J77" s="72"/>
      <c r="K77" s="72"/>
      <c r="L77" s="72"/>
      <c r="M77" s="72"/>
      <c r="N77" s="72"/>
      <c r="O77" s="74"/>
      <c r="P77" s="62"/>
      <c r="Q77" s="75">
        <f t="shared" si="25"/>
        <v>0</v>
      </c>
      <c r="T77" s="13" t="b">
        <f t="shared" si="24"/>
        <v>1</v>
      </c>
      <c r="U77" s="13" t="b">
        <f>AND(B77&lt;=ReportingYear,B77&gt;=BaselineYear)</f>
        <v>0</v>
      </c>
      <c r="W77" s="14" t="b">
        <f t="shared" si="23"/>
        <v>0</v>
      </c>
      <c r="AB77" s="14"/>
      <c r="AC77" s="18"/>
      <c r="AD77" s="14"/>
      <c r="AE77" s="18"/>
      <c r="AF77" s="18"/>
      <c r="AG77" s="18"/>
      <c r="AH77" s="19"/>
      <c r="AI77" s="19"/>
      <c r="AJ77" s="19"/>
    </row>
    <row r="78" spans="2:36" s="13" customFormat="1" ht="16" hidden="1" thickBot="1">
      <c r="B78" s="213"/>
      <c r="C78" s="76" t="s">
        <v>25</v>
      </c>
      <c r="D78" s="77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9"/>
      <c r="P78" s="80"/>
      <c r="Q78" s="81">
        <f t="shared" si="25"/>
        <v>0</v>
      </c>
      <c r="S78" s="13" t="b">
        <f>S76</f>
        <v>1</v>
      </c>
      <c r="T78" s="13" t="b">
        <f t="shared" si="24"/>
        <v>1</v>
      </c>
      <c r="U78" s="13" t="b">
        <f>U77</f>
        <v>0</v>
      </c>
      <c r="W78" s="14" t="b">
        <f t="shared" si="23"/>
        <v>0</v>
      </c>
      <c r="AB78" s="14"/>
      <c r="AC78" s="18"/>
      <c r="AD78" s="14"/>
      <c r="AE78" s="18"/>
      <c r="AF78" s="18"/>
      <c r="AG78" s="18"/>
      <c r="AH78" s="19"/>
      <c r="AI78" s="19"/>
      <c r="AJ78" s="19"/>
    </row>
    <row r="79" spans="2:36" s="13" customFormat="1" hidden="1">
      <c r="B79" s="211">
        <f>B77-1</f>
        <v>2005</v>
      </c>
      <c r="C79" s="70" t="s">
        <v>24</v>
      </c>
      <c r="D79" s="58"/>
      <c r="E79" s="59"/>
      <c r="F79" s="59"/>
      <c r="G79" s="59"/>
      <c r="H79" s="59"/>
      <c r="I79" s="60"/>
      <c r="J79" s="59"/>
      <c r="K79" s="59"/>
      <c r="L79" s="59"/>
      <c r="M79" s="59"/>
      <c r="N79" s="59"/>
      <c r="O79" s="61"/>
      <c r="P79" s="62"/>
      <c r="Q79" s="63">
        <f>SUM(D79:O79)</f>
        <v>0</v>
      </c>
      <c r="T79" s="13" t="b">
        <f t="shared" si="24"/>
        <v>1</v>
      </c>
      <c r="U79" s="13" t="b">
        <f>AND(B79&lt;=ReportingYear,B79&gt;=BaselineYear)</f>
        <v>0</v>
      </c>
      <c r="W79" s="14" t="b">
        <f t="shared" si="23"/>
        <v>0</v>
      </c>
      <c r="AB79" s="14"/>
      <c r="AC79" s="18"/>
      <c r="AD79" s="14"/>
      <c r="AE79" s="18"/>
      <c r="AF79" s="18"/>
      <c r="AG79" s="18"/>
      <c r="AH79" s="19"/>
      <c r="AI79" s="19"/>
      <c r="AJ79" s="19"/>
    </row>
    <row r="80" spans="2:36" s="13" customFormat="1" ht="16" hidden="1" thickBot="1">
      <c r="B80" s="216"/>
      <c r="C80" s="76" t="s">
        <v>25</v>
      </c>
      <c r="D80" s="65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7"/>
      <c r="P80" s="68"/>
      <c r="Q80" s="69">
        <f>SUM(D80:O80)</f>
        <v>0</v>
      </c>
      <c r="S80" s="13" t="b">
        <f>S78</f>
        <v>1</v>
      </c>
      <c r="T80" s="13" t="b">
        <f t="shared" si="24"/>
        <v>1</v>
      </c>
      <c r="U80" s="13" t="b">
        <f>U79</f>
        <v>0</v>
      </c>
      <c r="W80" s="14" t="b">
        <f t="shared" si="23"/>
        <v>0</v>
      </c>
      <c r="AB80" s="14"/>
      <c r="AC80" s="18"/>
      <c r="AD80" s="14"/>
      <c r="AE80" s="18"/>
      <c r="AF80" s="18"/>
      <c r="AG80" s="18"/>
      <c r="AH80" s="19"/>
      <c r="AI80" s="19"/>
      <c r="AJ80" s="19"/>
    </row>
    <row r="81" spans="2:36" s="13" customFormat="1" ht="16" hidden="1" thickBot="1">
      <c r="B81" s="82"/>
      <c r="T81" s="13" t="b">
        <f>T52</f>
        <v>1</v>
      </c>
      <c r="W81" s="14" t="b">
        <f t="shared" si="23"/>
        <v>1</v>
      </c>
      <c r="AB81" s="14"/>
      <c r="AC81" s="18"/>
      <c r="AD81" s="14"/>
      <c r="AE81" s="18"/>
      <c r="AF81" s="18"/>
      <c r="AG81" s="18"/>
      <c r="AH81" s="19"/>
      <c r="AI81" s="19"/>
      <c r="AJ81" s="19"/>
    </row>
    <row r="82" spans="2:36" s="13" customFormat="1" ht="15.75" hidden="1" customHeight="1" thickBot="1">
      <c r="B82" s="219" t="s">
        <v>26</v>
      </c>
      <c r="C82" s="83">
        <f>B31</f>
        <v>2029</v>
      </c>
      <c r="D82" s="84" t="str">
        <f t="shared" ref="D82:O82" si="26">IF(D32&lt;&gt;0,D31/D32,"")</f>
        <v/>
      </c>
      <c r="E82" s="84" t="str">
        <f t="shared" si="26"/>
        <v/>
      </c>
      <c r="F82" s="84" t="str">
        <f t="shared" si="26"/>
        <v/>
      </c>
      <c r="G82" s="84" t="str">
        <f t="shared" si="26"/>
        <v/>
      </c>
      <c r="H82" s="84" t="str">
        <f t="shared" si="26"/>
        <v/>
      </c>
      <c r="I82" s="84" t="str">
        <f t="shared" si="26"/>
        <v/>
      </c>
      <c r="J82" s="84" t="str">
        <f t="shared" si="26"/>
        <v/>
      </c>
      <c r="K82" s="84" t="str">
        <f t="shared" si="26"/>
        <v/>
      </c>
      <c r="L82" s="84" t="str">
        <f t="shared" si="26"/>
        <v/>
      </c>
      <c r="M82" s="84" t="str">
        <f t="shared" si="26"/>
        <v/>
      </c>
      <c r="N82" s="84" t="str">
        <f t="shared" si="26"/>
        <v/>
      </c>
      <c r="O82" s="85" t="str">
        <f t="shared" si="26"/>
        <v/>
      </c>
      <c r="Q82" s="86" t="str">
        <f>IF(Q32&lt;&gt;0,Q31/Q32,"")</f>
        <v/>
      </c>
      <c r="S82" s="13" t="b">
        <f>S60</f>
        <v>1</v>
      </c>
      <c r="T82" s="13" t="b">
        <f>T81</f>
        <v>1</v>
      </c>
      <c r="U82" s="13" t="b">
        <f t="shared" ref="U82:U106" si="27">AND(C82&lt;=ReportingYear,C82&gt;=BaselineYear)</f>
        <v>0</v>
      </c>
      <c r="V82" s="13" t="b">
        <f>UnitCostStatus</f>
        <v>0</v>
      </c>
      <c r="W82" s="14" t="b">
        <f t="shared" si="23"/>
        <v>0</v>
      </c>
      <c r="AB82" s="14"/>
      <c r="AC82" s="18"/>
      <c r="AD82" s="14"/>
      <c r="AE82" s="18"/>
      <c r="AF82" s="18"/>
      <c r="AG82" s="18"/>
      <c r="AH82" s="19"/>
      <c r="AI82" s="19"/>
      <c r="AJ82" s="19"/>
    </row>
    <row r="83" spans="2:36" s="13" customFormat="1" ht="16" hidden="1" thickBot="1">
      <c r="B83" s="219"/>
      <c r="C83" s="83">
        <f>C82-1</f>
        <v>2028</v>
      </c>
      <c r="D83" s="84" t="str">
        <f t="shared" ref="D83:O83" si="28">IF(D34&lt;&gt;0,D33/D34,"")</f>
        <v/>
      </c>
      <c r="E83" s="84" t="str">
        <f t="shared" si="28"/>
        <v/>
      </c>
      <c r="F83" s="84" t="str">
        <f t="shared" si="28"/>
        <v/>
      </c>
      <c r="G83" s="84" t="str">
        <f t="shared" si="28"/>
        <v/>
      </c>
      <c r="H83" s="84" t="str">
        <f t="shared" si="28"/>
        <v/>
      </c>
      <c r="I83" s="84" t="str">
        <f t="shared" si="28"/>
        <v/>
      </c>
      <c r="J83" s="84" t="str">
        <f t="shared" si="28"/>
        <v/>
      </c>
      <c r="K83" s="84" t="str">
        <f t="shared" si="28"/>
        <v/>
      </c>
      <c r="L83" s="84" t="str">
        <f t="shared" si="28"/>
        <v/>
      </c>
      <c r="M83" s="84" t="str">
        <f t="shared" si="28"/>
        <v/>
      </c>
      <c r="N83" s="84" t="str">
        <f t="shared" si="28"/>
        <v/>
      </c>
      <c r="O83" s="85" t="str">
        <f t="shared" si="28"/>
        <v/>
      </c>
      <c r="Q83" s="86" t="str">
        <f>IF(Q34&lt;&gt;0,Q33/Q34,"")</f>
        <v/>
      </c>
      <c r="S83" s="13" t="b">
        <f t="shared" ref="S83:T98" si="29">S82</f>
        <v>1</v>
      </c>
      <c r="T83" s="13" t="b">
        <f t="shared" si="24"/>
        <v>1</v>
      </c>
      <c r="U83" s="13" t="b">
        <f t="shared" si="27"/>
        <v>0</v>
      </c>
      <c r="V83" s="13" t="b">
        <f>V82</f>
        <v>0</v>
      </c>
      <c r="W83" s="14" t="b">
        <f t="shared" si="23"/>
        <v>0</v>
      </c>
      <c r="AB83" s="14"/>
      <c r="AC83" s="18"/>
      <c r="AD83" s="14"/>
      <c r="AE83" s="18"/>
      <c r="AF83" s="18"/>
      <c r="AG83" s="18"/>
      <c r="AH83" s="19"/>
      <c r="AI83" s="19"/>
      <c r="AJ83" s="19"/>
    </row>
    <row r="84" spans="2:36" s="13" customFormat="1" ht="16" hidden="1" thickBot="1">
      <c r="B84" s="219"/>
      <c r="C84" s="83">
        <f t="shared" ref="C84:C106" si="30">C83-1</f>
        <v>2027</v>
      </c>
      <c r="D84" s="84" t="str">
        <f t="shared" ref="D84:O84" si="31">IF(D36&lt;&gt;0,D35/D36,"")</f>
        <v/>
      </c>
      <c r="E84" s="84" t="str">
        <f t="shared" si="31"/>
        <v/>
      </c>
      <c r="F84" s="84" t="str">
        <f t="shared" si="31"/>
        <v/>
      </c>
      <c r="G84" s="84" t="str">
        <f t="shared" si="31"/>
        <v/>
      </c>
      <c r="H84" s="84" t="str">
        <f t="shared" si="31"/>
        <v/>
      </c>
      <c r="I84" s="84" t="str">
        <f t="shared" si="31"/>
        <v/>
      </c>
      <c r="J84" s="84" t="str">
        <f t="shared" si="31"/>
        <v/>
      </c>
      <c r="K84" s="84" t="str">
        <f t="shared" si="31"/>
        <v/>
      </c>
      <c r="L84" s="84" t="str">
        <f t="shared" si="31"/>
        <v/>
      </c>
      <c r="M84" s="84" t="str">
        <f t="shared" si="31"/>
        <v/>
      </c>
      <c r="N84" s="84" t="str">
        <f t="shared" si="31"/>
        <v/>
      </c>
      <c r="O84" s="85" t="str">
        <f t="shared" si="31"/>
        <v/>
      </c>
      <c r="Q84" s="86" t="str">
        <f>IF(Q36&lt;&gt;0,Q35/Q36,"")</f>
        <v/>
      </c>
      <c r="S84" s="13" t="b">
        <f t="shared" si="29"/>
        <v>1</v>
      </c>
      <c r="T84" s="13" t="b">
        <f t="shared" si="24"/>
        <v>1</v>
      </c>
      <c r="U84" s="13" t="b">
        <f t="shared" si="27"/>
        <v>0</v>
      </c>
      <c r="V84" s="13" t="b">
        <f>V83</f>
        <v>0</v>
      </c>
      <c r="W84" s="14" t="b">
        <f t="shared" si="23"/>
        <v>0</v>
      </c>
      <c r="AB84" s="14"/>
      <c r="AC84" s="18"/>
      <c r="AD84" s="14"/>
      <c r="AE84" s="18"/>
      <c r="AF84" s="18"/>
      <c r="AG84" s="18"/>
      <c r="AH84" s="19"/>
      <c r="AI84" s="19"/>
      <c r="AJ84" s="19"/>
    </row>
    <row r="85" spans="2:36" s="13" customFormat="1" ht="16" hidden="1" thickBot="1">
      <c r="B85" s="219"/>
      <c r="C85" s="83">
        <f t="shared" si="30"/>
        <v>2026</v>
      </c>
      <c r="D85" s="84" t="str">
        <f t="shared" ref="D85:O85" si="32">IF(D38&lt;&gt;0,D37/D38,"")</f>
        <v/>
      </c>
      <c r="E85" s="84" t="str">
        <f t="shared" si="32"/>
        <v/>
      </c>
      <c r="F85" s="84" t="str">
        <f t="shared" si="32"/>
        <v/>
      </c>
      <c r="G85" s="84" t="str">
        <f t="shared" si="32"/>
        <v/>
      </c>
      <c r="H85" s="84" t="str">
        <f t="shared" si="32"/>
        <v/>
      </c>
      <c r="I85" s="84" t="str">
        <f t="shared" si="32"/>
        <v/>
      </c>
      <c r="J85" s="84" t="str">
        <f t="shared" si="32"/>
        <v/>
      </c>
      <c r="K85" s="84" t="str">
        <f t="shared" si="32"/>
        <v/>
      </c>
      <c r="L85" s="84" t="str">
        <f t="shared" si="32"/>
        <v/>
      </c>
      <c r="M85" s="84" t="str">
        <f t="shared" si="32"/>
        <v/>
      </c>
      <c r="N85" s="84" t="str">
        <f t="shared" si="32"/>
        <v/>
      </c>
      <c r="O85" s="85" t="str">
        <f t="shared" si="32"/>
        <v/>
      </c>
      <c r="Q85" s="86" t="str">
        <f>IF(Q38&lt;&gt;0,Q37/Q38,"")</f>
        <v/>
      </c>
      <c r="S85" s="13" t="b">
        <f t="shared" si="29"/>
        <v>1</v>
      </c>
      <c r="T85" s="13" t="b">
        <f t="shared" si="24"/>
        <v>1</v>
      </c>
      <c r="U85" s="13" t="b">
        <f t="shared" si="27"/>
        <v>0</v>
      </c>
      <c r="V85" s="13" t="b">
        <f t="shared" ref="V85:V106" si="33">V84</f>
        <v>0</v>
      </c>
      <c r="W85" s="14" t="b">
        <f t="shared" si="23"/>
        <v>0</v>
      </c>
      <c r="AB85" s="14"/>
      <c r="AC85" s="18"/>
      <c r="AD85" s="14"/>
      <c r="AE85" s="18"/>
      <c r="AF85" s="18"/>
      <c r="AG85" s="18"/>
      <c r="AH85" s="19"/>
      <c r="AI85" s="19"/>
      <c r="AJ85" s="19"/>
    </row>
    <row r="86" spans="2:36" s="13" customFormat="1" ht="16" hidden="1" thickBot="1">
      <c r="B86" s="219"/>
      <c r="C86" s="83">
        <f t="shared" si="30"/>
        <v>2025</v>
      </c>
      <c r="D86" s="84" t="str">
        <f t="shared" ref="D86:O86" si="34">IF(D40&lt;&gt;0,D39/D40,"")</f>
        <v/>
      </c>
      <c r="E86" s="84" t="str">
        <f t="shared" si="34"/>
        <v/>
      </c>
      <c r="F86" s="84" t="str">
        <f t="shared" si="34"/>
        <v/>
      </c>
      <c r="G86" s="84" t="str">
        <f t="shared" si="34"/>
        <v/>
      </c>
      <c r="H86" s="84" t="str">
        <f t="shared" si="34"/>
        <v/>
      </c>
      <c r="I86" s="84" t="str">
        <f t="shared" si="34"/>
        <v/>
      </c>
      <c r="J86" s="84" t="str">
        <f t="shared" si="34"/>
        <v/>
      </c>
      <c r="K86" s="84" t="str">
        <f t="shared" si="34"/>
        <v/>
      </c>
      <c r="L86" s="84" t="str">
        <f t="shared" si="34"/>
        <v/>
      </c>
      <c r="M86" s="84" t="str">
        <f t="shared" si="34"/>
        <v/>
      </c>
      <c r="N86" s="84" t="str">
        <f t="shared" si="34"/>
        <v/>
      </c>
      <c r="O86" s="85" t="str">
        <f t="shared" si="34"/>
        <v/>
      </c>
      <c r="Q86" s="86" t="str">
        <f>IF(Q40&lt;&gt;0,Q39/Q40,"")</f>
        <v/>
      </c>
      <c r="S86" s="13" t="b">
        <f t="shared" si="29"/>
        <v>1</v>
      </c>
      <c r="T86" s="13" t="b">
        <f t="shared" si="24"/>
        <v>1</v>
      </c>
      <c r="U86" s="13" t="b">
        <f t="shared" si="27"/>
        <v>0</v>
      </c>
      <c r="V86" s="13" t="b">
        <f t="shared" si="33"/>
        <v>0</v>
      </c>
      <c r="W86" s="14" t="b">
        <f t="shared" si="23"/>
        <v>0</v>
      </c>
      <c r="AB86" s="14"/>
      <c r="AC86" s="18"/>
      <c r="AD86" s="14"/>
      <c r="AE86" s="18"/>
      <c r="AF86" s="18"/>
      <c r="AG86" s="18"/>
      <c r="AH86" s="19"/>
      <c r="AI86" s="19"/>
      <c r="AJ86" s="19"/>
    </row>
    <row r="87" spans="2:36" s="13" customFormat="1" ht="16" hidden="1" thickBot="1">
      <c r="B87" s="219"/>
      <c r="C87" s="83">
        <f t="shared" si="30"/>
        <v>2024</v>
      </c>
      <c r="D87" s="84" t="str">
        <f t="shared" ref="D87:O87" si="35">IF(D42&lt;&gt;0,D41/D42,"")</f>
        <v/>
      </c>
      <c r="E87" s="84" t="str">
        <f t="shared" si="35"/>
        <v/>
      </c>
      <c r="F87" s="84" t="str">
        <f t="shared" si="35"/>
        <v/>
      </c>
      <c r="G87" s="84" t="str">
        <f t="shared" si="35"/>
        <v/>
      </c>
      <c r="H87" s="84" t="str">
        <f t="shared" si="35"/>
        <v/>
      </c>
      <c r="I87" s="84" t="str">
        <f t="shared" si="35"/>
        <v/>
      </c>
      <c r="J87" s="84" t="str">
        <f t="shared" si="35"/>
        <v/>
      </c>
      <c r="K87" s="84" t="str">
        <f t="shared" si="35"/>
        <v/>
      </c>
      <c r="L87" s="84" t="str">
        <f t="shared" si="35"/>
        <v/>
      </c>
      <c r="M87" s="84" t="str">
        <f t="shared" si="35"/>
        <v/>
      </c>
      <c r="N87" s="84" t="str">
        <f t="shared" si="35"/>
        <v/>
      </c>
      <c r="O87" s="85" t="str">
        <f t="shared" si="35"/>
        <v/>
      </c>
      <c r="Q87" s="86" t="str">
        <f>IF(Q42&lt;&gt;0,Q41/Q42,"")</f>
        <v/>
      </c>
      <c r="S87" s="13" t="b">
        <f t="shared" si="29"/>
        <v>1</v>
      </c>
      <c r="T87" s="13" t="b">
        <f t="shared" si="24"/>
        <v>1</v>
      </c>
      <c r="U87" s="13" t="b">
        <f t="shared" si="27"/>
        <v>0</v>
      </c>
      <c r="V87" s="13" t="b">
        <f t="shared" si="33"/>
        <v>0</v>
      </c>
      <c r="W87" s="14" t="b">
        <f t="shared" si="23"/>
        <v>0</v>
      </c>
      <c r="AB87" s="14"/>
      <c r="AC87" s="18"/>
      <c r="AD87" s="14"/>
      <c r="AE87" s="18"/>
      <c r="AF87" s="18"/>
      <c r="AG87" s="18"/>
      <c r="AH87" s="19"/>
      <c r="AI87" s="19"/>
      <c r="AJ87" s="19"/>
    </row>
    <row r="88" spans="2:36" s="13" customFormat="1" ht="16" hidden="1" thickBot="1">
      <c r="B88" s="219"/>
      <c r="C88" s="83">
        <f t="shared" si="30"/>
        <v>2023</v>
      </c>
      <c r="D88" s="84" t="str">
        <f t="shared" ref="D88:O88" si="36">IF(D44&lt;&gt;0,D43/D44,"")</f>
        <v/>
      </c>
      <c r="E88" s="84" t="str">
        <f t="shared" si="36"/>
        <v/>
      </c>
      <c r="F88" s="84" t="str">
        <f t="shared" si="36"/>
        <v/>
      </c>
      <c r="G88" s="84" t="str">
        <f t="shared" si="36"/>
        <v/>
      </c>
      <c r="H88" s="84" t="str">
        <f t="shared" si="36"/>
        <v/>
      </c>
      <c r="I88" s="84" t="str">
        <f t="shared" si="36"/>
        <v/>
      </c>
      <c r="J88" s="84" t="str">
        <f t="shared" si="36"/>
        <v/>
      </c>
      <c r="K88" s="84" t="str">
        <f t="shared" si="36"/>
        <v/>
      </c>
      <c r="L88" s="84" t="str">
        <f t="shared" si="36"/>
        <v/>
      </c>
      <c r="M88" s="84" t="str">
        <f t="shared" si="36"/>
        <v/>
      </c>
      <c r="N88" s="84" t="str">
        <f t="shared" si="36"/>
        <v/>
      </c>
      <c r="O88" s="85" t="str">
        <f t="shared" si="36"/>
        <v/>
      </c>
      <c r="Q88" s="86" t="str">
        <f>IF(Q44&lt;&gt;0,Q43/Q44,"")</f>
        <v/>
      </c>
      <c r="S88" s="13" t="b">
        <f t="shared" si="29"/>
        <v>1</v>
      </c>
      <c r="T88" s="13" t="b">
        <f t="shared" si="24"/>
        <v>1</v>
      </c>
      <c r="U88" s="13" t="b">
        <f t="shared" si="27"/>
        <v>0</v>
      </c>
      <c r="V88" s="13" t="b">
        <f t="shared" si="33"/>
        <v>0</v>
      </c>
      <c r="W88" s="14" t="b">
        <f t="shared" si="23"/>
        <v>0</v>
      </c>
      <c r="AB88" s="14"/>
      <c r="AC88" s="18"/>
      <c r="AD88" s="14"/>
      <c r="AE88" s="18"/>
      <c r="AF88" s="18"/>
      <c r="AG88" s="18"/>
      <c r="AH88" s="19"/>
      <c r="AI88" s="19"/>
      <c r="AJ88" s="19"/>
    </row>
    <row r="89" spans="2:36" s="13" customFormat="1" ht="16" hidden="1" thickBot="1">
      <c r="B89" s="219"/>
      <c r="C89" s="83">
        <f t="shared" si="30"/>
        <v>2022</v>
      </c>
      <c r="D89" s="84" t="str">
        <f t="shared" ref="D89:O89" si="37">IF(D46&lt;&gt;0,D45/D46,"")</f>
        <v/>
      </c>
      <c r="E89" s="84" t="str">
        <f t="shared" si="37"/>
        <v/>
      </c>
      <c r="F89" s="84" t="str">
        <f t="shared" si="37"/>
        <v/>
      </c>
      <c r="G89" s="84" t="str">
        <f t="shared" si="37"/>
        <v/>
      </c>
      <c r="H89" s="84" t="str">
        <f t="shared" si="37"/>
        <v/>
      </c>
      <c r="I89" s="84" t="str">
        <f t="shared" si="37"/>
        <v/>
      </c>
      <c r="J89" s="84" t="str">
        <f t="shared" si="37"/>
        <v/>
      </c>
      <c r="K89" s="84" t="str">
        <f t="shared" si="37"/>
        <v/>
      </c>
      <c r="L89" s="84" t="str">
        <f t="shared" si="37"/>
        <v/>
      </c>
      <c r="M89" s="84" t="str">
        <f t="shared" si="37"/>
        <v/>
      </c>
      <c r="N89" s="84" t="str">
        <f t="shared" si="37"/>
        <v/>
      </c>
      <c r="O89" s="85" t="str">
        <f t="shared" si="37"/>
        <v/>
      </c>
      <c r="Q89" s="86" t="str">
        <f>IF(Q46&lt;&gt;0,Q45/Q46,"")</f>
        <v/>
      </c>
      <c r="S89" s="13" t="b">
        <f t="shared" si="29"/>
        <v>1</v>
      </c>
      <c r="T89" s="13" t="b">
        <f t="shared" si="24"/>
        <v>1</v>
      </c>
      <c r="U89" s="13" t="b">
        <f t="shared" si="27"/>
        <v>0</v>
      </c>
      <c r="V89" s="13" t="b">
        <f t="shared" si="33"/>
        <v>0</v>
      </c>
      <c r="W89" s="14" t="b">
        <f t="shared" si="23"/>
        <v>0</v>
      </c>
      <c r="AB89" s="14"/>
      <c r="AC89" s="18"/>
      <c r="AD89" s="14"/>
      <c r="AE89" s="18"/>
      <c r="AF89" s="18"/>
      <c r="AG89" s="18"/>
      <c r="AH89" s="19"/>
      <c r="AI89" s="19"/>
      <c r="AJ89" s="19"/>
    </row>
    <row r="90" spans="2:36" s="13" customFormat="1" ht="16" hidden="1" thickBot="1">
      <c r="B90" s="219"/>
      <c r="C90" s="83">
        <f t="shared" si="30"/>
        <v>2021</v>
      </c>
      <c r="D90" s="84" t="str">
        <f t="shared" ref="D90:O90" si="38">IF(D48&lt;&gt;0,D47/D48,"")</f>
        <v/>
      </c>
      <c r="E90" s="84" t="str">
        <f t="shared" si="38"/>
        <v/>
      </c>
      <c r="F90" s="84" t="str">
        <f t="shared" si="38"/>
        <v/>
      </c>
      <c r="G90" s="84" t="str">
        <f t="shared" si="38"/>
        <v/>
      </c>
      <c r="H90" s="84" t="str">
        <f t="shared" si="38"/>
        <v/>
      </c>
      <c r="I90" s="84" t="str">
        <f t="shared" si="38"/>
        <v/>
      </c>
      <c r="J90" s="84" t="str">
        <f t="shared" si="38"/>
        <v/>
      </c>
      <c r="K90" s="84" t="str">
        <f t="shared" si="38"/>
        <v/>
      </c>
      <c r="L90" s="84" t="str">
        <f t="shared" si="38"/>
        <v/>
      </c>
      <c r="M90" s="84" t="str">
        <f t="shared" si="38"/>
        <v/>
      </c>
      <c r="N90" s="84" t="str">
        <f t="shared" si="38"/>
        <v/>
      </c>
      <c r="O90" s="85" t="str">
        <f t="shared" si="38"/>
        <v/>
      </c>
      <c r="Q90" s="86" t="str">
        <f>IF(Q48&lt;&gt;0,Q47/Q48,"")</f>
        <v/>
      </c>
      <c r="S90" s="13" t="b">
        <f t="shared" si="29"/>
        <v>1</v>
      </c>
      <c r="T90" s="13" t="b">
        <f t="shared" si="24"/>
        <v>1</v>
      </c>
      <c r="U90" s="13" t="b">
        <f t="shared" si="27"/>
        <v>0</v>
      </c>
      <c r="V90" s="13" t="b">
        <f t="shared" si="33"/>
        <v>0</v>
      </c>
      <c r="W90" s="14" t="b">
        <f t="shared" si="23"/>
        <v>0</v>
      </c>
      <c r="AB90" s="14"/>
      <c r="AC90" s="18"/>
      <c r="AD90" s="14"/>
      <c r="AE90" s="18"/>
      <c r="AF90" s="18"/>
      <c r="AG90" s="18"/>
      <c r="AH90" s="19"/>
      <c r="AI90" s="19"/>
      <c r="AJ90" s="19"/>
    </row>
    <row r="91" spans="2:36" s="13" customFormat="1" ht="16" hidden="1" thickBot="1">
      <c r="B91" s="219"/>
      <c r="C91" s="83">
        <f t="shared" si="30"/>
        <v>2020</v>
      </c>
      <c r="D91" s="84" t="str">
        <f t="shared" ref="D91:O91" si="39">IF(D50&lt;&gt;0,D49/D50,"")</f>
        <v/>
      </c>
      <c r="E91" s="84" t="str">
        <f t="shared" si="39"/>
        <v/>
      </c>
      <c r="F91" s="84" t="str">
        <f t="shared" si="39"/>
        <v/>
      </c>
      <c r="G91" s="84" t="str">
        <f t="shared" si="39"/>
        <v/>
      </c>
      <c r="H91" s="84" t="str">
        <f t="shared" si="39"/>
        <v/>
      </c>
      <c r="I91" s="84" t="str">
        <f t="shared" si="39"/>
        <v/>
      </c>
      <c r="J91" s="84" t="str">
        <f t="shared" si="39"/>
        <v/>
      </c>
      <c r="K91" s="84" t="str">
        <f t="shared" si="39"/>
        <v/>
      </c>
      <c r="L91" s="84" t="str">
        <f t="shared" si="39"/>
        <v/>
      </c>
      <c r="M91" s="84" t="str">
        <f t="shared" si="39"/>
        <v/>
      </c>
      <c r="N91" s="84" t="str">
        <f t="shared" si="39"/>
        <v/>
      </c>
      <c r="O91" s="85" t="str">
        <f t="shared" si="39"/>
        <v/>
      </c>
      <c r="P91" s="87"/>
      <c r="Q91" s="86" t="str">
        <f>IF(Q50&lt;&gt;0,Q49/Q50,"")</f>
        <v/>
      </c>
      <c r="S91" s="13" t="b">
        <f t="shared" si="29"/>
        <v>1</v>
      </c>
      <c r="T91" s="13" t="b">
        <f t="shared" si="24"/>
        <v>1</v>
      </c>
      <c r="U91" s="13" t="b">
        <f t="shared" si="27"/>
        <v>0</v>
      </c>
      <c r="V91" s="13" t="b">
        <f t="shared" si="33"/>
        <v>0</v>
      </c>
      <c r="W91" s="14" t="b">
        <f t="shared" ref="W91:W154" si="40">AND(S91:V91)</f>
        <v>0</v>
      </c>
      <c r="AB91" s="14"/>
      <c r="AC91" s="18"/>
      <c r="AD91" s="14"/>
      <c r="AE91" s="18"/>
      <c r="AF91" s="18"/>
      <c r="AG91" s="18"/>
      <c r="AH91" s="19"/>
      <c r="AI91" s="19"/>
      <c r="AJ91" s="19"/>
    </row>
    <row r="92" spans="2:36" s="13" customFormat="1" ht="16" hidden="1" thickBot="1">
      <c r="B92" s="219"/>
      <c r="C92" s="83">
        <f t="shared" si="30"/>
        <v>2019</v>
      </c>
      <c r="D92" s="84" t="str">
        <f t="shared" ref="D92:O92" si="41">IF(D52&lt;&gt;0,D51/D52,"")</f>
        <v/>
      </c>
      <c r="E92" s="84" t="str">
        <f t="shared" si="41"/>
        <v/>
      </c>
      <c r="F92" s="84" t="str">
        <f t="shared" si="41"/>
        <v/>
      </c>
      <c r="G92" s="84" t="str">
        <f t="shared" si="41"/>
        <v/>
      </c>
      <c r="H92" s="84" t="str">
        <f t="shared" si="41"/>
        <v/>
      </c>
      <c r="I92" s="84" t="str">
        <f t="shared" si="41"/>
        <v/>
      </c>
      <c r="J92" s="84" t="str">
        <f t="shared" si="41"/>
        <v/>
      </c>
      <c r="K92" s="84" t="str">
        <f t="shared" si="41"/>
        <v/>
      </c>
      <c r="L92" s="84" t="str">
        <f t="shared" si="41"/>
        <v/>
      </c>
      <c r="M92" s="84" t="str">
        <f t="shared" si="41"/>
        <v/>
      </c>
      <c r="N92" s="84" t="str">
        <f t="shared" si="41"/>
        <v/>
      </c>
      <c r="O92" s="85" t="str">
        <f t="shared" si="41"/>
        <v/>
      </c>
      <c r="Q92" s="86" t="str">
        <f>IF(Q52&lt;&gt;0,Q51/Q52,"")</f>
        <v/>
      </c>
      <c r="S92" s="13" t="b">
        <f t="shared" si="29"/>
        <v>1</v>
      </c>
      <c r="T92" s="13" t="b">
        <f t="shared" si="24"/>
        <v>1</v>
      </c>
      <c r="U92" s="13" t="b">
        <f t="shared" si="27"/>
        <v>0</v>
      </c>
      <c r="V92" s="13" t="b">
        <f t="shared" si="33"/>
        <v>0</v>
      </c>
      <c r="W92" s="14" t="b">
        <f t="shared" si="40"/>
        <v>0</v>
      </c>
      <c r="AB92" s="14"/>
      <c r="AC92" s="18"/>
      <c r="AD92" s="14"/>
      <c r="AE92" s="18"/>
      <c r="AF92" s="18"/>
      <c r="AG92" s="18"/>
      <c r="AH92" s="19"/>
      <c r="AI92" s="19"/>
      <c r="AJ92" s="19"/>
    </row>
    <row r="93" spans="2:36" s="13" customFormat="1" ht="16" hidden="1" thickBot="1">
      <c r="B93" s="219"/>
      <c r="C93" s="83">
        <f t="shared" si="30"/>
        <v>2018</v>
      </c>
      <c r="D93" s="84" t="str">
        <f t="shared" ref="D93:O93" si="42">IF(D54&lt;&gt;0,D53/D54,"")</f>
        <v/>
      </c>
      <c r="E93" s="84" t="str">
        <f t="shared" si="42"/>
        <v/>
      </c>
      <c r="F93" s="84" t="str">
        <f t="shared" si="42"/>
        <v/>
      </c>
      <c r="G93" s="84" t="str">
        <f t="shared" si="42"/>
        <v/>
      </c>
      <c r="H93" s="84" t="str">
        <f t="shared" si="42"/>
        <v/>
      </c>
      <c r="I93" s="84" t="str">
        <f t="shared" si="42"/>
        <v/>
      </c>
      <c r="J93" s="84" t="str">
        <f t="shared" si="42"/>
        <v/>
      </c>
      <c r="K93" s="84" t="str">
        <f t="shared" si="42"/>
        <v/>
      </c>
      <c r="L93" s="84" t="str">
        <f t="shared" si="42"/>
        <v/>
      </c>
      <c r="M93" s="84" t="str">
        <f t="shared" si="42"/>
        <v/>
      </c>
      <c r="N93" s="84" t="str">
        <f t="shared" si="42"/>
        <v/>
      </c>
      <c r="O93" s="85" t="str">
        <f t="shared" si="42"/>
        <v/>
      </c>
      <c r="Q93" s="86" t="str">
        <f>IF(Q54&lt;&gt;0,Q53/Q54,"")</f>
        <v/>
      </c>
      <c r="S93" s="13" t="b">
        <f t="shared" si="29"/>
        <v>1</v>
      </c>
      <c r="T93" s="13" t="b">
        <f t="shared" si="24"/>
        <v>1</v>
      </c>
      <c r="U93" s="13" t="b">
        <f t="shared" si="27"/>
        <v>0</v>
      </c>
      <c r="V93" s="13" t="b">
        <f t="shared" si="33"/>
        <v>0</v>
      </c>
      <c r="W93" s="14" t="b">
        <f t="shared" si="40"/>
        <v>0</v>
      </c>
      <c r="AB93" s="14"/>
      <c r="AC93" s="18"/>
      <c r="AD93" s="14"/>
      <c r="AE93" s="18"/>
      <c r="AF93" s="18"/>
      <c r="AG93" s="18"/>
      <c r="AH93" s="19"/>
      <c r="AI93" s="19"/>
      <c r="AJ93" s="19"/>
    </row>
    <row r="94" spans="2:36" s="13" customFormat="1" ht="16" hidden="1" thickBot="1">
      <c r="B94" s="219"/>
      <c r="C94" s="83">
        <f t="shared" si="30"/>
        <v>2017</v>
      </c>
      <c r="D94" s="84" t="str">
        <f t="shared" ref="D94:O94" si="43">IF(D56&lt;&gt;0,D55/D56,"")</f>
        <v/>
      </c>
      <c r="E94" s="84" t="str">
        <f t="shared" si="43"/>
        <v/>
      </c>
      <c r="F94" s="84" t="str">
        <f t="shared" si="43"/>
        <v/>
      </c>
      <c r="G94" s="84" t="str">
        <f t="shared" si="43"/>
        <v/>
      </c>
      <c r="H94" s="84" t="str">
        <f t="shared" si="43"/>
        <v/>
      </c>
      <c r="I94" s="84" t="str">
        <f t="shared" si="43"/>
        <v/>
      </c>
      <c r="J94" s="84" t="str">
        <f t="shared" si="43"/>
        <v/>
      </c>
      <c r="K94" s="84" t="str">
        <f t="shared" si="43"/>
        <v/>
      </c>
      <c r="L94" s="84" t="str">
        <f t="shared" si="43"/>
        <v/>
      </c>
      <c r="M94" s="84" t="str">
        <f t="shared" si="43"/>
        <v/>
      </c>
      <c r="N94" s="84" t="str">
        <f t="shared" si="43"/>
        <v/>
      </c>
      <c r="O94" s="85" t="str">
        <f t="shared" si="43"/>
        <v/>
      </c>
      <c r="Q94" s="86" t="str">
        <f>IF(Q56&lt;&gt;0,Q55/Q56,"")</f>
        <v/>
      </c>
      <c r="S94" s="13" t="b">
        <f t="shared" si="29"/>
        <v>1</v>
      </c>
      <c r="T94" s="13" t="b">
        <f t="shared" si="29"/>
        <v>1</v>
      </c>
      <c r="U94" s="13" t="b">
        <f t="shared" si="27"/>
        <v>1</v>
      </c>
      <c r="V94" s="13" t="b">
        <f t="shared" si="33"/>
        <v>0</v>
      </c>
      <c r="W94" s="14" t="b">
        <f t="shared" si="40"/>
        <v>0</v>
      </c>
      <c r="AB94" s="14"/>
      <c r="AC94" s="18"/>
      <c r="AD94" s="14"/>
      <c r="AE94" s="18"/>
      <c r="AF94" s="18"/>
      <c r="AG94" s="18"/>
      <c r="AH94" s="19"/>
      <c r="AI94" s="19"/>
      <c r="AJ94" s="19"/>
    </row>
    <row r="95" spans="2:36" s="13" customFormat="1" ht="16" hidden="1" thickBot="1">
      <c r="B95" s="219"/>
      <c r="C95" s="83">
        <f t="shared" si="30"/>
        <v>2016</v>
      </c>
      <c r="D95" s="84" t="str">
        <f t="shared" ref="D95:O95" si="44">IF(D58&lt;&gt;0,D57/D58,"")</f>
        <v/>
      </c>
      <c r="E95" s="84" t="str">
        <f t="shared" si="44"/>
        <v/>
      </c>
      <c r="F95" s="84" t="str">
        <f t="shared" si="44"/>
        <v/>
      </c>
      <c r="G95" s="84" t="str">
        <f t="shared" si="44"/>
        <v/>
      </c>
      <c r="H95" s="84" t="str">
        <f t="shared" si="44"/>
        <v/>
      </c>
      <c r="I95" s="84" t="str">
        <f t="shared" si="44"/>
        <v/>
      </c>
      <c r="J95" s="84" t="str">
        <f t="shared" si="44"/>
        <v/>
      </c>
      <c r="K95" s="84" t="str">
        <f t="shared" si="44"/>
        <v/>
      </c>
      <c r="L95" s="84" t="str">
        <f t="shared" si="44"/>
        <v/>
      </c>
      <c r="M95" s="84" t="str">
        <f t="shared" si="44"/>
        <v/>
      </c>
      <c r="N95" s="84" t="str">
        <f t="shared" si="44"/>
        <v/>
      </c>
      <c r="O95" s="85" t="str">
        <f t="shared" si="44"/>
        <v/>
      </c>
      <c r="P95" s="87"/>
      <c r="Q95" s="86" t="str">
        <f>IF(Q58&lt;&gt;0,Q57/Q58,"")</f>
        <v/>
      </c>
      <c r="S95" s="13" t="b">
        <f t="shared" si="29"/>
        <v>1</v>
      </c>
      <c r="T95" s="13" t="b">
        <f t="shared" si="29"/>
        <v>1</v>
      </c>
      <c r="U95" s="13" t="b">
        <f t="shared" si="27"/>
        <v>1</v>
      </c>
      <c r="V95" s="13" t="b">
        <f t="shared" si="33"/>
        <v>0</v>
      </c>
      <c r="W95" s="14" t="b">
        <f t="shared" si="40"/>
        <v>0</v>
      </c>
      <c r="AB95" s="14"/>
      <c r="AC95" s="18"/>
      <c r="AD95" s="14"/>
      <c r="AE95" s="18"/>
      <c r="AF95" s="18"/>
      <c r="AG95" s="18"/>
      <c r="AH95" s="19"/>
      <c r="AI95" s="19"/>
      <c r="AJ95" s="19"/>
    </row>
    <row r="96" spans="2:36" s="13" customFormat="1" ht="16" hidden="1" thickBot="1">
      <c r="B96" s="219"/>
      <c r="C96" s="83">
        <f t="shared" si="30"/>
        <v>2015</v>
      </c>
      <c r="D96" s="84" t="str">
        <f>IF(D60&lt;&gt;0,D59/D60,"")</f>
        <v/>
      </c>
      <c r="E96" s="84" t="str">
        <f t="shared" ref="E96:O96" si="45">IF(E60&lt;&gt;0,E59/E60,"")</f>
        <v/>
      </c>
      <c r="F96" s="84" t="str">
        <f t="shared" si="45"/>
        <v/>
      </c>
      <c r="G96" s="84" t="str">
        <f t="shared" si="45"/>
        <v/>
      </c>
      <c r="H96" s="84" t="str">
        <f t="shared" si="45"/>
        <v/>
      </c>
      <c r="I96" s="84" t="str">
        <f t="shared" si="45"/>
        <v/>
      </c>
      <c r="J96" s="84" t="str">
        <f t="shared" si="45"/>
        <v/>
      </c>
      <c r="K96" s="84" t="str">
        <f t="shared" si="45"/>
        <v/>
      </c>
      <c r="L96" s="84" t="str">
        <f t="shared" si="45"/>
        <v/>
      </c>
      <c r="M96" s="84" t="str">
        <f t="shared" si="45"/>
        <v/>
      </c>
      <c r="N96" s="84" t="str">
        <f t="shared" si="45"/>
        <v/>
      </c>
      <c r="O96" s="84" t="str">
        <f t="shared" si="45"/>
        <v/>
      </c>
      <c r="Q96" s="84" t="str">
        <f>IF(Q60&lt;&gt;0,Q59/Q60,"")</f>
        <v/>
      </c>
      <c r="S96" s="13" t="b">
        <f t="shared" si="29"/>
        <v>1</v>
      </c>
      <c r="T96" s="13" t="b">
        <f t="shared" si="29"/>
        <v>1</v>
      </c>
      <c r="U96" s="13" t="b">
        <f t="shared" si="27"/>
        <v>1</v>
      </c>
      <c r="V96" s="13" t="b">
        <f t="shared" si="33"/>
        <v>0</v>
      </c>
      <c r="W96" s="14" t="b">
        <f t="shared" si="40"/>
        <v>0</v>
      </c>
      <c r="AB96" s="14"/>
      <c r="AC96" s="18"/>
      <c r="AD96" s="14"/>
      <c r="AE96" s="18"/>
      <c r="AF96" s="18"/>
      <c r="AG96" s="18"/>
      <c r="AH96" s="19"/>
      <c r="AI96" s="19"/>
      <c r="AJ96" s="19"/>
    </row>
    <row r="97" spans="1:36" s="13" customFormat="1" ht="16" hidden="1" thickBot="1">
      <c r="B97" s="219"/>
      <c r="C97" s="83">
        <f t="shared" si="30"/>
        <v>2014</v>
      </c>
      <c r="D97" s="84" t="str">
        <f>IF(D62&lt;&gt;0,D61/D62,"")</f>
        <v/>
      </c>
      <c r="E97" s="84" t="str">
        <f t="shared" ref="E97:O97" si="46">IF(E62&lt;&gt;0,E61/E62,"")</f>
        <v/>
      </c>
      <c r="F97" s="84" t="str">
        <f t="shared" si="46"/>
        <v/>
      </c>
      <c r="G97" s="84" t="str">
        <f t="shared" si="46"/>
        <v/>
      </c>
      <c r="H97" s="84" t="str">
        <f t="shared" si="46"/>
        <v/>
      </c>
      <c r="I97" s="84" t="str">
        <f t="shared" si="46"/>
        <v/>
      </c>
      <c r="J97" s="84" t="str">
        <f t="shared" si="46"/>
        <v/>
      </c>
      <c r="K97" s="84" t="str">
        <f t="shared" si="46"/>
        <v/>
      </c>
      <c r="L97" s="84" t="str">
        <f t="shared" si="46"/>
        <v/>
      </c>
      <c r="M97" s="84" t="str">
        <f t="shared" si="46"/>
        <v/>
      </c>
      <c r="N97" s="84" t="str">
        <f t="shared" si="46"/>
        <v/>
      </c>
      <c r="O97" s="84" t="str">
        <f t="shared" si="46"/>
        <v/>
      </c>
      <c r="Q97" s="84" t="str">
        <f>IF(Q62&lt;&gt;0,Q61/Q62,"")</f>
        <v/>
      </c>
      <c r="S97" s="13" t="b">
        <f t="shared" si="29"/>
        <v>1</v>
      </c>
      <c r="T97" s="13" t="b">
        <f t="shared" si="29"/>
        <v>1</v>
      </c>
      <c r="U97" s="13" t="b">
        <f t="shared" si="27"/>
        <v>1</v>
      </c>
      <c r="V97" s="13" t="b">
        <f t="shared" si="33"/>
        <v>0</v>
      </c>
      <c r="W97" s="14" t="b">
        <f t="shared" si="40"/>
        <v>0</v>
      </c>
      <c r="AB97" s="14"/>
      <c r="AC97" s="18"/>
      <c r="AD97" s="14"/>
      <c r="AE97" s="18"/>
      <c r="AF97" s="18"/>
      <c r="AG97" s="18"/>
      <c r="AH97" s="19"/>
      <c r="AI97" s="19"/>
      <c r="AJ97" s="19"/>
    </row>
    <row r="98" spans="1:36" s="13" customFormat="1" ht="16" hidden="1" thickBot="1">
      <c r="B98" s="219"/>
      <c r="C98" s="83">
        <f t="shared" si="30"/>
        <v>2013</v>
      </c>
      <c r="D98" s="84" t="str">
        <f>IF(D64&lt;&gt;0,D63/D64,"")</f>
        <v/>
      </c>
      <c r="E98" s="84" t="str">
        <f t="shared" ref="E98:O98" si="47">IF(E64&lt;&gt;0,E63/E64,"")</f>
        <v/>
      </c>
      <c r="F98" s="84" t="str">
        <f t="shared" si="47"/>
        <v/>
      </c>
      <c r="G98" s="84" t="str">
        <f t="shared" si="47"/>
        <v/>
      </c>
      <c r="H98" s="84" t="str">
        <f t="shared" si="47"/>
        <v/>
      </c>
      <c r="I98" s="84" t="str">
        <f t="shared" si="47"/>
        <v/>
      </c>
      <c r="J98" s="84" t="str">
        <f t="shared" si="47"/>
        <v/>
      </c>
      <c r="K98" s="84" t="str">
        <f t="shared" si="47"/>
        <v/>
      </c>
      <c r="L98" s="84" t="str">
        <f t="shared" si="47"/>
        <v/>
      </c>
      <c r="M98" s="84" t="str">
        <f t="shared" si="47"/>
        <v/>
      </c>
      <c r="N98" s="84" t="str">
        <f t="shared" si="47"/>
        <v/>
      </c>
      <c r="O98" s="84" t="str">
        <f t="shared" si="47"/>
        <v/>
      </c>
      <c r="Q98" s="84" t="str">
        <f>IF(Q64&lt;&gt;0,Q63/Q64,"")</f>
        <v/>
      </c>
      <c r="S98" s="13" t="b">
        <f t="shared" si="29"/>
        <v>1</v>
      </c>
      <c r="T98" s="13" t="b">
        <f t="shared" si="29"/>
        <v>1</v>
      </c>
      <c r="U98" s="13" t="b">
        <f t="shared" si="27"/>
        <v>0</v>
      </c>
      <c r="V98" s="13" t="b">
        <f t="shared" si="33"/>
        <v>0</v>
      </c>
      <c r="W98" s="14" t="b">
        <f t="shared" si="40"/>
        <v>0</v>
      </c>
      <c r="AB98" s="14"/>
      <c r="AC98" s="18"/>
      <c r="AD98" s="14"/>
      <c r="AE98" s="18"/>
      <c r="AF98" s="18"/>
      <c r="AG98" s="18"/>
      <c r="AH98" s="19"/>
      <c r="AI98" s="19"/>
      <c r="AJ98" s="19"/>
    </row>
    <row r="99" spans="1:36" s="13" customFormat="1" ht="16" hidden="1" thickBot="1">
      <c r="B99" s="219"/>
      <c r="C99" s="83">
        <f t="shared" si="30"/>
        <v>2012</v>
      </c>
      <c r="D99" s="84" t="str">
        <f>IF(D66&lt;&gt;0,D65/D66,"")</f>
        <v/>
      </c>
      <c r="E99" s="84" t="str">
        <f t="shared" ref="E99:O99" si="48">IF(E66&lt;&gt;0,E65/E66,"")</f>
        <v/>
      </c>
      <c r="F99" s="84" t="str">
        <f t="shared" si="48"/>
        <v/>
      </c>
      <c r="G99" s="84" t="str">
        <f t="shared" si="48"/>
        <v/>
      </c>
      <c r="H99" s="84" t="str">
        <f t="shared" si="48"/>
        <v/>
      </c>
      <c r="I99" s="84" t="str">
        <f t="shared" si="48"/>
        <v/>
      </c>
      <c r="J99" s="84" t="str">
        <f t="shared" si="48"/>
        <v/>
      </c>
      <c r="K99" s="84" t="str">
        <f t="shared" si="48"/>
        <v/>
      </c>
      <c r="L99" s="84" t="str">
        <f t="shared" si="48"/>
        <v/>
      </c>
      <c r="M99" s="84" t="str">
        <f t="shared" si="48"/>
        <v/>
      </c>
      <c r="N99" s="84" t="str">
        <f t="shared" si="48"/>
        <v/>
      </c>
      <c r="O99" s="84" t="str">
        <f t="shared" si="48"/>
        <v/>
      </c>
      <c r="Q99" s="84" t="str">
        <f>IF(Q66&lt;&gt;0,Q65/Q66,"")</f>
        <v/>
      </c>
      <c r="S99" s="13" t="b">
        <f t="shared" ref="S99:T106" si="49">S98</f>
        <v>1</v>
      </c>
      <c r="T99" s="13" t="b">
        <f t="shared" si="49"/>
        <v>1</v>
      </c>
      <c r="U99" s="13" t="b">
        <f t="shared" si="27"/>
        <v>0</v>
      </c>
      <c r="V99" s="13" t="b">
        <f t="shared" si="33"/>
        <v>0</v>
      </c>
      <c r="W99" s="14" t="b">
        <f t="shared" si="40"/>
        <v>0</v>
      </c>
      <c r="AB99" s="14"/>
      <c r="AC99" s="18"/>
      <c r="AD99" s="14"/>
      <c r="AE99" s="18"/>
      <c r="AF99" s="18"/>
      <c r="AG99" s="18"/>
      <c r="AH99" s="19"/>
      <c r="AI99" s="19"/>
      <c r="AJ99" s="19"/>
    </row>
    <row r="100" spans="1:36" s="13" customFormat="1" ht="16" hidden="1" thickBot="1">
      <c r="B100" s="219"/>
      <c r="C100" s="83">
        <f t="shared" si="30"/>
        <v>2011</v>
      </c>
      <c r="D100" s="84" t="str">
        <f>IF(D68&lt;&gt;0,D67/D68,"")</f>
        <v/>
      </c>
      <c r="E100" s="84" t="str">
        <f t="shared" ref="E100:O100" si="50">IF(E68&lt;&gt;0,E67/E68,"")</f>
        <v/>
      </c>
      <c r="F100" s="84" t="str">
        <f t="shared" si="50"/>
        <v/>
      </c>
      <c r="G100" s="84" t="str">
        <f t="shared" si="50"/>
        <v/>
      </c>
      <c r="H100" s="84" t="str">
        <f t="shared" si="50"/>
        <v/>
      </c>
      <c r="I100" s="84" t="str">
        <f t="shared" si="50"/>
        <v/>
      </c>
      <c r="J100" s="84" t="str">
        <f t="shared" si="50"/>
        <v/>
      </c>
      <c r="K100" s="84" t="str">
        <f t="shared" si="50"/>
        <v/>
      </c>
      <c r="L100" s="84" t="str">
        <f t="shared" si="50"/>
        <v/>
      </c>
      <c r="M100" s="84" t="str">
        <f t="shared" si="50"/>
        <v/>
      </c>
      <c r="N100" s="84" t="str">
        <f t="shared" si="50"/>
        <v/>
      </c>
      <c r="O100" s="84" t="str">
        <f t="shared" si="50"/>
        <v/>
      </c>
      <c r="Q100" s="84" t="str">
        <f>IF(Q68&lt;&gt;0,Q67/Q68,"")</f>
        <v/>
      </c>
      <c r="S100" s="13" t="b">
        <f t="shared" si="49"/>
        <v>1</v>
      </c>
      <c r="T100" s="13" t="b">
        <f t="shared" si="49"/>
        <v>1</v>
      </c>
      <c r="U100" s="13" t="b">
        <f t="shared" si="27"/>
        <v>0</v>
      </c>
      <c r="V100" s="13" t="b">
        <f t="shared" si="33"/>
        <v>0</v>
      </c>
      <c r="W100" s="14" t="b">
        <f t="shared" si="40"/>
        <v>0</v>
      </c>
      <c r="AB100" s="14"/>
      <c r="AC100" s="18"/>
      <c r="AD100" s="14"/>
      <c r="AE100" s="18"/>
      <c r="AF100" s="18"/>
      <c r="AG100" s="18"/>
      <c r="AH100" s="19"/>
      <c r="AI100" s="19"/>
      <c r="AJ100" s="19"/>
    </row>
    <row r="101" spans="1:36" s="13" customFormat="1" ht="16" hidden="1" thickBot="1">
      <c r="B101" s="219"/>
      <c r="C101" s="83">
        <f t="shared" si="30"/>
        <v>2010</v>
      </c>
      <c r="D101" s="84" t="str">
        <f>IF(D70&lt;&gt;0,D69/D70,"")</f>
        <v/>
      </c>
      <c r="E101" s="84" t="str">
        <f t="shared" ref="E101:O101" si="51">IF(E70&lt;&gt;0,E69/E70,"")</f>
        <v/>
      </c>
      <c r="F101" s="84" t="str">
        <f t="shared" si="51"/>
        <v/>
      </c>
      <c r="G101" s="84" t="str">
        <f t="shared" si="51"/>
        <v/>
      </c>
      <c r="H101" s="84" t="str">
        <f t="shared" si="51"/>
        <v/>
      </c>
      <c r="I101" s="84" t="str">
        <f t="shared" si="51"/>
        <v/>
      </c>
      <c r="J101" s="84" t="str">
        <f t="shared" si="51"/>
        <v/>
      </c>
      <c r="K101" s="84" t="str">
        <f t="shared" si="51"/>
        <v/>
      </c>
      <c r="L101" s="84" t="str">
        <f t="shared" si="51"/>
        <v/>
      </c>
      <c r="M101" s="84" t="str">
        <f t="shared" si="51"/>
        <v/>
      </c>
      <c r="N101" s="84" t="str">
        <f t="shared" si="51"/>
        <v/>
      </c>
      <c r="O101" s="84" t="str">
        <f t="shared" si="51"/>
        <v/>
      </c>
      <c r="P101" s="87"/>
      <c r="Q101" s="84" t="str">
        <f>IF(Q70&lt;&gt;0,Q69/Q70,"")</f>
        <v/>
      </c>
      <c r="S101" s="13" t="b">
        <f t="shared" si="49"/>
        <v>1</v>
      </c>
      <c r="T101" s="13" t="b">
        <f t="shared" si="49"/>
        <v>1</v>
      </c>
      <c r="U101" s="13" t="b">
        <f t="shared" si="27"/>
        <v>0</v>
      </c>
      <c r="V101" s="13" t="b">
        <f t="shared" si="33"/>
        <v>0</v>
      </c>
      <c r="W101" s="14" t="b">
        <f t="shared" si="40"/>
        <v>0</v>
      </c>
      <c r="AB101" s="14"/>
      <c r="AC101" s="18"/>
      <c r="AD101" s="14"/>
      <c r="AE101" s="18"/>
      <c r="AF101" s="18"/>
      <c r="AG101" s="18"/>
      <c r="AH101" s="19"/>
      <c r="AI101" s="19"/>
      <c r="AJ101" s="19"/>
    </row>
    <row r="102" spans="1:36" s="13" customFormat="1" ht="16" hidden="1" thickBot="1">
      <c r="B102" s="219"/>
      <c r="C102" s="83">
        <f t="shared" si="30"/>
        <v>2009</v>
      </c>
      <c r="D102" s="84" t="str">
        <f>IF(D72&lt;&gt;0,D71/D72,"")</f>
        <v/>
      </c>
      <c r="E102" s="84" t="str">
        <f t="shared" ref="E102:O102" si="52">IF(E72&lt;&gt;0,E71/E72,"")</f>
        <v/>
      </c>
      <c r="F102" s="84" t="str">
        <f t="shared" si="52"/>
        <v/>
      </c>
      <c r="G102" s="84" t="str">
        <f t="shared" si="52"/>
        <v/>
      </c>
      <c r="H102" s="84" t="str">
        <f t="shared" si="52"/>
        <v/>
      </c>
      <c r="I102" s="84" t="str">
        <f t="shared" si="52"/>
        <v/>
      </c>
      <c r="J102" s="84" t="str">
        <f t="shared" si="52"/>
        <v/>
      </c>
      <c r="K102" s="84" t="str">
        <f t="shared" si="52"/>
        <v/>
      </c>
      <c r="L102" s="84" t="str">
        <f t="shared" si="52"/>
        <v/>
      </c>
      <c r="M102" s="84" t="str">
        <f t="shared" si="52"/>
        <v/>
      </c>
      <c r="N102" s="84" t="str">
        <f t="shared" si="52"/>
        <v/>
      </c>
      <c r="O102" s="84" t="str">
        <f t="shared" si="52"/>
        <v/>
      </c>
      <c r="Q102" s="84" t="str">
        <f>IF(Q72&lt;&gt;0,Q71/Q72,"")</f>
        <v/>
      </c>
      <c r="S102" s="13" t="b">
        <f t="shared" si="49"/>
        <v>1</v>
      </c>
      <c r="T102" s="13" t="b">
        <f t="shared" si="49"/>
        <v>1</v>
      </c>
      <c r="U102" s="13" t="b">
        <f t="shared" si="27"/>
        <v>0</v>
      </c>
      <c r="V102" s="13" t="b">
        <f t="shared" si="33"/>
        <v>0</v>
      </c>
      <c r="W102" s="14" t="b">
        <f t="shared" si="40"/>
        <v>0</v>
      </c>
      <c r="AB102" s="14"/>
      <c r="AC102" s="18"/>
      <c r="AD102" s="14"/>
      <c r="AE102" s="18"/>
      <c r="AF102" s="18"/>
      <c r="AG102" s="18"/>
      <c r="AH102" s="19"/>
      <c r="AI102" s="19"/>
      <c r="AJ102" s="19"/>
    </row>
    <row r="103" spans="1:36" s="13" customFormat="1" ht="16" hidden="1" thickBot="1">
      <c r="B103" s="219"/>
      <c r="C103" s="83">
        <f t="shared" si="30"/>
        <v>2008</v>
      </c>
      <c r="D103" s="84" t="str">
        <f>IF(D74&lt;&gt;0,D73/D74,"")</f>
        <v/>
      </c>
      <c r="E103" s="84" t="str">
        <f t="shared" ref="E103:O103" si="53">IF(E74&lt;&gt;0,E73/E74,"")</f>
        <v/>
      </c>
      <c r="F103" s="84" t="str">
        <f t="shared" si="53"/>
        <v/>
      </c>
      <c r="G103" s="84" t="str">
        <f t="shared" si="53"/>
        <v/>
      </c>
      <c r="H103" s="84" t="str">
        <f t="shared" si="53"/>
        <v/>
      </c>
      <c r="I103" s="84" t="str">
        <f t="shared" si="53"/>
        <v/>
      </c>
      <c r="J103" s="84" t="str">
        <f t="shared" si="53"/>
        <v/>
      </c>
      <c r="K103" s="84" t="str">
        <f t="shared" si="53"/>
        <v/>
      </c>
      <c r="L103" s="84" t="str">
        <f t="shared" si="53"/>
        <v/>
      </c>
      <c r="M103" s="84" t="str">
        <f t="shared" si="53"/>
        <v/>
      </c>
      <c r="N103" s="84" t="str">
        <f t="shared" si="53"/>
        <v/>
      </c>
      <c r="O103" s="84" t="str">
        <f t="shared" si="53"/>
        <v/>
      </c>
      <c r="Q103" s="84" t="str">
        <f>IF(Q74&lt;&gt;0,Q73/Q74,"")</f>
        <v/>
      </c>
      <c r="S103" s="13" t="b">
        <f t="shared" si="49"/>
        <v>1</v>
      </c>
      <c r="T103" s="13" t="b">
        <f t="shared" si="49"/>
        <v>1</v>
      </c>
      <c r="U103" s="13" t="b">
        <f t="shared" si="27"/>
        <v>0</v>
      </c>
      <c r="V103" s="13" t="b">
        <f t="shared" si="33"/>
        <v>0</v>
      </c>
      <c r="W103" s="14" t="b">
        <f t="shared" si="40"/>
        <v>0</v>
      </c>
      <c r="AB103" s="14"/>
      <c r="AC103" s="18"/>
      <c r="AD103" s="14"/>
      <c r="AE103" s="18"/>
      <c r="AF103" s="18"/>
      <c r="AG103" s="18"/>
      <c r="AH103" s="19"/>
      <c r="AI103" s="19"/>
      <c r="AJ103" s="19"/>
    </row>
    <row r="104" spans="1:36" s="13" customFormat="1" ht="16" hidden="1" thickBot="1">
      <c r="B104" s="219"/>
      <c r="C104" s="83">
        <f t="shared" si="30"/>
        <v>2007</v>
      </c>
      <c r="D104" s="84" t="str">
        <f>IF(D76&lt;&gt;0,D75/D76,"")</f>
        <v/>
      </c>
      <c r="E104" s="84" t="str">
        <f t="shared" ref="E104:O104" si="54">IF(E76&lt;&gt;0,E75/E76,"")</f>
        <v/>
      </c>
      <c r="F104" s="84" t="str">
        <f t="shared" si="54"/>
        <v/>
      </c>
      <c r="G104" s="84" t="str">
        <f t="shared" si="54"/>
        <v/>
      </c>
      <c r="H104" s="84" t="str">
        <f t="shared" si="54"/>
        <v/>
      </c>
      <c r="I104" s="84" t="str">
        <f t="shared" si="54"/>
        <v/>
      </c>
      <c r="J104" s="84" t="str">
        <f t="shared" si="54"/>
        <v/>
      </c>
      <c r="K104" s="84" t="str">
        <f t="shared" si="54"/>
        <v/>
      </c>
      <c r="L104" s="84" t="str">
        <f t="shared" si="54"/>
        <v/>
      </c>
      <c r="M104" s="84" t="str">
        <f t="shared" si="54"/>
        <v/>
      </c>
      <c r="N104" s="84" t="str">
        <f t="shared" si="54"/>
        <v/>
      </c>
      <c r="O104" s="84" t="str">
        <f t="shared" si="54"/>
        <v/>
      </c>
      <c r="Q104" s="84" t="str">
        <f>IF(Q76&lt;&gt;0,Q75/Q76,"")</f>
        <v/>
      </c>
      <c r="S104" s="13" t="b">
        <f t="shared" si="49"/>
        <v>1</v>
      </c>
      <c r="T104" s="13" t="b">
        <f t="shared" si="49"/>
        <v>1</v>
      </c>
      <c r="U104" s="13" t="b">
        <f t="shared" si="27"/>
        <v>0</v>
      </c>
      <c r="V104" s="13" t="b">
        <f t="shared" si="33"/>
        <v>0</v>
      </c>
      <c r="W104" s="14" t="b">
        <f t="shared" si="40"/>
        <v>0</v>
      </c>
      <c r="AB104" s="14"/>
      <c r="AC104" s="18"/>
      <c r="AD104" s="14"/>
      <c r="AE104" s="18"/>
      <c r="AF104" s="18"/>
      <c r="AG104" s="18"/>
      <c r="AH104" s="19"/>
      <c r="AI104" s="19"/>
      <c r="AJ104" s="19"/>
    </row>
    <row r="105" spans="1:36" s="13" customFormat="1" ht="16" hidden="1" thickBot="1">
      <c r="B105" s="219"/>
      <c r="C105" s="83">
        <f t="shared" si="30"/>
        <v>2006</v>
      </c>
      <c r="D105" s="84" t="str">
        <f>IF(D78&lt;&gt;0,D77/D78,"")</f>
        <v/>
      </c>
      <c r="E105" s="84" t="str">
        <f t="shared" ref="E105:O105" si="55">IF(E78&lt;&gt;0,E77/E78,"")</f>
        <v/>
      </c>
      <c r="F105" s="84" t="str">
        <f t="shared" si="55"/>
        <v/>
      </c>
      <c r="G105" s="84" t="str">
        <f t="shared" si="55"/>
        <v/>
      </c>
      <c r="H105" s="84" t="str">
        <f t="shared" si="55"/>
        <v/>
      </c>
      <c r="I105" s="84" t="str">
        <f t="shared" si="55"/>
        <v/>
      </c>
      <c r="J105" s="84" t="str">
        <f t="shared" si="55"/>
        <v/>
      </c>
      <c r="K105" s="84" t="str">
        <f t="shared" si="55"/>
        <v/>
      </c>
      <c r="L105" s="84" t="str">
        <f t="shared" si="55"/>
        <v/>
      </c>
      <c r="M105" s="84" t="str">
        <f t="shared" si="55"/>
        <v/>
      </c>
      <c r="N105" s="84" t="str">
        <f t="shared" si="55"/>
        <v/>
      </c>
      <c r="O105" s="84" t="str">
        <f t="shared" si="55"/>
        <v/>
      </c>
      <c r="P105" s="87"/>
      <c r="Q105" s="84" t="str">
        <f>IF(Q78&lt;&gt;0,Q77/Q78,"")</f>
        <v/>
      </c>
      <c r="S105" s="13" t="b">
        <f t="shared" si="49"/>
        <v>1</v>
      </c>
      <c r="T105" s="13" t="b">
        <f t="shared" si="49"/>
        <v>1</v>
      </c>
      <c r="U105" s="13" t="b">
        <f t="shared" si="27"/>
        <v>0</v>
      </c>
      <c r="V105" s="13" t="b">
        <f t="shared" si="33"/>
        <v>0</v>
      </c>
      <c r="W105" s="14" t="b">
        <f t="shared" si="40"/>
        <v>0</v>
      </c>
      <c r="AB105" s="14"/>
      <c r="AC105" s="18"/>
      <c r="AD105" s="14"/>
      <c r="AE105" s="18"/>
      <c r="AF105" s="18"/>
      <c r="AG105" s="18"/>
      <c r="AH105" s="19"/>
      <c r="AI105" s="19"/>
      <c r="AJ105" s="19"/>
    </row>
    <row r="106" spans="1:36" s="13" customFormat="1" ht="16" hidden="1" thickBot="1">
      <c r="B106" s="219"/>
      <c r="C106" s="83">
        <f t="shared" si="30"/>
        <v>2005</v>
      </c>
      <c r="D106" s="84" t="str">
        <f>IF(D80&lt;&gt;0,D79/D80,"")</f>
        <v/>
      </c>
      <c r="E106" s="84" t="str">
        <f t="shared" ref="E106:O106" si="56">IF(E80&lt;&gt;0,E79/E80,"")</f>
        <v/>
      </c>
      <c r="F106" s="84" t="str">
        <f t="shared" si="56"/>
        <v/>
      </c>
      <c r="G106" s="84" t="str">
        <f t="shared" si="56"/>
        <v/>
      </c>
      <c r="H106" s="84" t="str">
        <f t="shared" si="56"/>
        <v/>
      </c>
      <c r="I106" s="84" t="str">
        <f t="shared" si="56"/>
        <v/>
      </c>
      <c r="J106" s="84" t="str">
        <f t="shared" si="56"/>
        <v/>
      </c>
      <c r="K106" s="84" t="str">
        <f t="shared" si="56"/>
        <v/>
      </c>
      <c r="L106" s="84" t="str">
        <f t="shared" si="56"/>
        <v/>
      </c>
      <c r="M106" s="84" t="str">
        <f t="shared" si="56"/>
        <v/>
      </c>
      <c r="N106" s="84" t="str">
        <f t="shared" si="56"/>
        <v/>
      </c>
      <c r="O106" s="84" t="str">
        <f t="shared" si="56"/>
        <v/>
      </c>
      <c r="Q106" s="84" t="str">
        <f>IF(Q80&lt;&gt;0,Q79/Q80,"")</f>
        <v/>
      </c>
      <c r="S106" s="13" t="b">
        <f t="shared" si="49"/>
        <v>1</v>
      </c>
      <c r="T106" s="13" t="b">
        <f t="shared" si="49"/>
        <v>1</v>
      </c>
      <c r="U106" s="13" t="b">
        <f t="shared" si="27"/>
        <v>0</v>
      </c>
      <c r="V106" s="13" t="b">
        <f t="shared" si="33"/>
        <v>0</v>
      </c>
      <c r="W106" s="14" t="b">
        <f t="shared" si="40"/>
        <v>0</v>
      </c>
      <c r="AB106" s="14"/>
      <c r="AC106" s="18"/>
      <c r="AD106" s="14"/>
      <c r="AE106" s="18"/>
      <c r="AF106" s="18"/>
      <c r="AG106" s="18"/>
      <c r="AH106" s="19"/>
      <c r="AI106" s="19"/>
      <c r="AJ106" s="19"/>
    </row>
    <row r="107" spans="1:36" s="13" customFormat="1" hidden="1">
      <c r="S107" s="13" t="b">
        <f>S92</f>
        <v>1</v>
      </c>
      <c r="T107" s="13" t="b">
        <f>T92</f>
        <v>1</v>
      </c>
      <c r="V107" s="13" t="b">
        <f>V92</f>
        <v>0</v>
      </c>
      <c r="W107" s="14" t="b">
        <f t="shared" si="40"/>
        <v>0</v>
      </c>
      <c r="AB107" s="14"/>
      <c r="AC107" s="18"/>
      <c r="AD107" s="14"/>
      <c r="AE107" s="18"/>
      <c r="AF107" s="18"/>
      <c r="AG107" s="18"/>
      <c r="AH107" s="19"/>
      <c r="AI107" s="19"/>
      <c r="AJ107" s="19"/>
    </row>
    <row r="108" spans="1:36" s="13" customFormat="1">
      <c r="T108" s="13" t="b">
        <f>T107</f>
        <v>1</v>
      </c>
      <c r="W108" s="14" t="b">
        <f t="shared" si="40"/>
        <v>1</v>
      </c>
      <c r="AB108" s="14"/>
      <c r="AC108" s="18"/>
      <c r="AD108" s="14"/>
      <c r="AE108" s="18"/>
      <c r="AF108" s="18"/>
      <c r="AG108" s="18"/>
      <c r="AH108" s="19"/>
      <c r="AI108" s="19"/>
      <c r="AJ108" s="19"/>
    </row>
    <row r="109" spans="1:36" s="13" customFormat="1" ht="16" thickBot="1">
      <c r="B109" s="206" t="s">
        <v>19</v>
      </c>
      <c r="C109" s="206"/>
      <c r="D109" s="206"/>
      <c r="E109" s="206"/>
      <c r="F109" s="41" t="s">
        <v>20</v>
      </c>
      <c r="G109" s="42" t="s">
        <v>21</v>
      </c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T109" s="13" t="b">
        <f>VLOOKUP(B110,$T$5:$U$24,2,)</f>
        <v>0</v>
      </c>
      <c r="W109" s="14" t="b">
        <f t="shared" si="40"/>
        <v>0</v>
      </c>
      <c r="AB109" s="14"/>
      <c r="AC109" s="18"/>
      <c r="AD109" s="14"/>
      <c r="AE109" s="18"/>
      <c r="AF109" s="18"/>
      <c r="AG109" s="18"/>
      <c r="AH109" s="19"/>
      <c r="AI109" s="19"/>
      <c r="AJ109" s="19"/>
    </row>
    <row r="110" spans="1:36" s="13" customFormat="1" ht="32.25" customHeight="1" thickTop="1" thickBot="1">
      <c r="A110" s="44" t="s">
        <v>22</v>
      </c>
      <c r="B110" s="45">
        <f>B28+1</f>
        <v>2</v>
      </c>
      <c r="C110" s="220" t="str">
        <f>VLOOKUP(B110,$B$5:$F$24,2,)</f>
        <v/>
      </c>
      <c r="D110" s="221"/>
      <c r="E110" s="222"/>
      <c r="F110" s="46" t="str">
        <f>VLOOKUP(B110,$B$5:$G$24,5,)</f>
        <v/>
      </c>
      <c r="G110" s="210" t="str">
        <f>VLOOKUP(B110,$B$5:$G$24,6,)</f>
        <v/>
      </c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T110" s="13" t="b">
        <f>T109</f>
        <v>0</v>
      </c>
      <c r="W110" s="14" t="b">
        <f t="shared" si="40"/>
        <v>0</v>
      </c>
      <c r="AB110" s="14"/>
      <c r="AC110" s="18"/>
      <c r="AD110" s="14"/>
      <c r="AE110" s="18"/>
      <c r="AF110" s="18"/>
      <c r="AG110" s="18"/>
      <c r="AH110" s="19"/>
      <c r="AI110" s="19"/>
      <c r="AJ110" s="19"/>
    </row>
    <row r="111" spans="1:36" s="13" customFormat="1">
      <c r="T111" s="13" t="b">
        <f>T110</f>
        <v>0</v>
      </c>
      <c r="W111" s="14" t="b">
        <f t="shared" si="40"/>
        <v>0</v>
      </c>
      <c r="AB111" s="14"/>
      <c r="AC111" s="18"/>
      <c r="AD111" s="14"/>
      <c r="AE111" s="18"/>
      <c r="AF111" s="18"/>
      <c r="AG111" s="18"/>
      <c r="AH111" s="19"/>
      <c r="AI111" s="19"/>
      <c r="AJ111" s="19"/>
    </row>
    <row r="112" spans="1:36" s="13" customFormat="1" ht="16" thickBot="1">
      <c r="B112" s="53"/>
      <c r="C112" s="53"/>
      <c r="D112" s="54" t="str">
        <f>D30</f>
        <v>Jan</v>
      </c>
      <c r="E112" s="54" t="str">
        <f t="shared" ref="E112:O112" si="57">E30</f>
        <v>Feb</v>
      </c>
      <c r="F112" s="54" t="str">
        <f t="shared" si="57"/>
        <v>Mar</v>
      </c>
      <c r="G112" s="54" t="str">
        <f t="shared" si="57"/>
        <v>Apr</v>
      </c>
      <c r="H112" s="54" t="str">
        <f t="shared" si="57"/>
        <v>May</v>
      </c>
      <c r="I112" s="54" t="str">
        <f t="shared" si="57"/>
        <v>Jun</v>
      </c>
      <c r="J112" s="54" t="str">
        <f t="shared" si="57"/>
        <v>Jul</v>
      </c>
      <c r="K112" s="54" t="str">
        <f t="shared" si="57"/>
        <v>Aug</v>
      </c>
      <c r="L112" s="54" t="str">
        <f t="shared" si="57"/>
        <v>Sep</v>
      </c>
      <c r="M112" s="54" t="str">
        <f t="shared" si="57"/>
        <v>Oct</v>
      </c>
      <c r="N112" s="54" t="str">
        <f t="shared" si="57"/>
        <v>Nov</v>
      </c>
      <c r="O112" s="54" t="str">
        <f t="shared" si="57"/>
        <v>Dec</v>
      </c>
      <c r="P112" s="55"/>
      <c r="Q112" s="56" t="s">
        <v>23</v>
      </c>
      <c r="T112" s="13" t="b">
        <f t="shared" ref="T112:T175" si="58">T111</f>
        <v>0</v>
      </c>
      <c r="W112" s="14" t="b">
        <f t="shared" si="40"/>
        <v>0</v>
      </c>
      <c r="AB112" s="14"/>
      <c r="AC112" s="18"/>
      <c r="AD112" s="14"/>
      <c r="AE112" s="18"/>
      <c r="AF112" s="18"/>
      <c r="AG112" s="18"/>
      <c r="AH112" s="19"/>
      <c r="AI112" s="19"/>
      <c r="AJ112" s="19"/>
    </row>
    <row r="113" spans="2:36" s="13" customFormat="1" hidden="1">
      <c r="B113" s="214">
        <f>FinalYear</f>
        <v>2029</v>
      </c>
      <c r="C113" s="57" t="s">
        <v>24</v>
      </c>
      <c r="D113" s="58"/>
      <c r="E113" s="59"/>
      <c r="F113" s="59"/>
      <c r="G113" s="59"/>
      <c r="H113" s="59"/>
      <c r="I113" s="60"/>
      <c r="J113" s="59"/>
      <c r="K113" s="59"/>
      <c r="L113" s="59"/>
      <c r="M113" s="59"/>
      <c r="N113" s="59"/>
      <c r="O113" s="61"/>
      <c r="P113" s="62"/>
      <c r="Q113" s="63">
        <f t="shared" ref="Q113:Q162" si="59">SUM(D113:O113)</f>
        <v>0</v>
      </c>
      <c r="T113" s="13" t="b">
        <f t="shared" si="58"/>
        <v>0</v>
      </c>
      <c r="U113" s="13" t="b">
        <f>AND(B113&lt;=ReportingYear,B113&gt;=BaselineYear)</f>
        <v>0</v>
      </c>
      <c r="W113" s="14" t="b">
        <f t="shared" si="40"/>
        <v>0</v>
      </c>
      <c r="AB113" s="14"/>
      <c r="AC113" s="18"/>
      <c r="AD113" s="14"/>
      <c r="AE113" s="18"/>
      <c r="AF113" s="18"/>
      <c r="AG113" s="18"/>
      <c r="AH113" s="19"/>
      <c r="AI113" s="19"/>
      <c r="AJ113" s="19"/>
    </row>
    <row r="114" spans="2:36" s="13" customFormat="1" ht="16" hidden="1" thickBot="1">
      <c r="B114" s="215"/>
      <c r="C114" s="64" t="s">
        <v>25</v>
      </c>
      <c r="D114" s="65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7"/>
      <c r="P114" s="68"/>
      <c r="Q114" s="69">
        <f t="shared" si="59"/>
        <v>0</v>
      </c>
      <c r="S114" s="13" t="b">
        <f>IF(F110="none",FALSE,TRUE)</f>
        <v>1</v>
      </c>
      <c r="T114" s="13" t="b">
        <f t="shared" si="58"/>
        <v>0</v>
      </c>
      <c r="U114" s="13" t="b">
        <f>U113</f>
        <v>0</v>
      </c>
      <c r="W114" s="14" t="b">
        <f t="shared" si="40"/>
        <v>0</v>
      </c>
      <c r="AB114" s="14"/>
      <c r="AC114" s="18"/>
      <c r="AD114" s="14"/>
      <c r="AE114" s="18"/>
      <c r="AF114" s="18"/>
      <c r="AG114" s="18"/>
      <c r="AH114" s="19"/>
      <c r="AI114" s="19"/>
      <c r="AJ114" s="19"/>
    </row>
    <row r="115" spans="2:36" s="13" customFormat="1" hidden="1">
      <c r="B115" s="211">
        <f>B113-1</f>
        <v>2028</v>
      </c>
      <c r="C115" s="70" t="s">
        <v>24</v>
      </c>
      <c r="D115" s="71"/>
      <c r="E115" s="72"/>
      <c r="F115" s="72"/>
      <c r="G115" s="72"/>
      <c r="H115" s="72"/>
      <c r="I115" s="73"/>
      <c r="J115" s="72"/>
      <c r="K115" s="72"/>
      <c r="L115" s="72"/>
      <c r="M115" s="72"/>
      <c r="N115" s="72"/>
      <c r="O115" s="74"/>
      <c r="P115" s="62"/>
      <c r="Q115" s="75">
        <f t="shared" si="59"/>
        <v>0</v>
      </c>
      <c r="T115" s="13" t="b">
        <f t="shared" si="58"/>
        <v>0</v>
      </c>
      <c r="U115" s="13" t="b">
        <f>AND(B115&lt;=ReportingYear,B115&gt;=BaselineYear)</f>
        <v>0</v>
      </c>
      <c r="W115" s="14" t="b">
        <f t="shared" si="40"/>
        <v>0</v>
      </c>
      <c r="AB115" s="14"/>
      <c r="AC115" s="18"/>
      <c r="AD115" s="14"/>
      <c r="AE115" s="18"/>
      <c r="AF115" s="18"/>
      <c r="AG115" s="18"/>
      <c r="AH115" s="19"/>
      <c r="AI115" s="19"/>
      <c r="AJ115" s="19"/>
    </row>
    <row r="116" spans="2:36" s="13" customFormat="1" ht="16" hidden="1" thickBot="1">
      <c r="B116" s="212"/>
      <c r="C116" s="76" t="s">
        <v>25</v>
      </c>
      <c r="D116" s="77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9"/>
      <c r="P116" s="80"/>
      <c r="Q116" s="81">
        <f t="shared" si="59"/>
        <v>0</v>
      </c>
      <c r="S116" s="13" t="b">
        <f>S114</f>
        <v>1</v>
      </c>
      <c r="T116" s="13" t="b">
        <f t="shared" si="58"/>
        <v>0</v>
      </c>
      <c r="U116" s="13" t="b">
        <f>U115</f>
        <v>0</v>
      </c>
      <c r="W116" s="14" t="b">
        <f t="shared" si="40"/>
        <v>0</v>
      </c>
      <c r="AB116" s="14"/>
      <c r="AC116" s="18"/>
      <c r="AD116" s="14"/>
      <c r="AE116" s="18"/>
      <c r="AF116" s="18"/>
      <c r="AG116" s="18"/>
      <c r="AH116" s="19"/>
      <c r="AI116" s="19"/>
      <c r="AJ116" s="19"/>
    </row>
    <row r="117" spans="2:36" s="13" customFormat="1" hidden="1">
      <c r="B117" s="211">
        <f>B115-1</f>
        <v>2027</v>
      </c>
      <c r="C117" s="70" t="s">
        <v>24</v>
      </c>
      <c r="D117" s="58"/>
      <c r="E117" s="59"/>
      <c r="F117" s="59"/>
      <c r="G117" s="59"/>
      <c r="H117" s="59"/>
      <c r="I117" s="60"/>
      <c r="J117" s="59"/>
      <c r="K117" s="59"/>
      <c r="L117" s="59"/>
      <c r="M117" s="59"/>
      <c r="N117" s="59"/>
      <c r="O117" s="61"/>
      <c r="P117" s="62"/>
      <c r="Q117" s="63">
        <f t="shared" si="59"/>
        <v>0</v>
      </c>
      <c r="T117" s="13" t="b">
        <f t="shared" si="58"/>
        <v>0</v>
      </c>
      <c r="U117" s="13" t="b">
        <f>AND(B117&lt;=ReportingYear,B117&gt;=BaselineYear)</f>
        <v>0</v>
      </c>
      <c r="W117" s="14" t="b">
        <f t="shared" si="40"/>
        <v>0</v>
      </c>
      <c r="AB117" s="14"/>
      <c r="AC117" s="18"/>
      <c r="AD117" s="14"/>
      <c r="AE117" s="18"/>
      <c r="AF117" s="18"/>
      <c r="AG117" s="18"/>
      <c r="AH117" s="19"/>
      <c r="AI117" s="19"/>
      <c r="AJ117" s="19"/>
    </row>
    <row r="118" spans="2:36" s="13" customFormat="1" ht="16" hidden="1" thickBot="1">
      <c r="B118" s="212"/>
      <c r="C118" s="76" t="s">
        <v>25</v>
      </c>
      <c r="D118" s="65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7"/>
      <c r="P118" s="68"/>
      <c r="Q118" s="69">
        <f t="shared" si="59"/>
        <v>0</v>
      </c>
      <c r="S118" s="13" t="b">
        <f>S116</f>
        <v>1</v>
      </c>
      <c r="T118" s="13" t="b">
        <f t="shared" si="58"/>
        <v>0</v>
      </c>
      <c r="U118" s="13" t="b">
        <f>U117</f>
        <v>0</v>
      </c>
      <c r="W118" s="14" t="b">
        <f t="shared" si="40"/>
        <v>0</v>
      </c>
      <c r="AB118" s="14"/>
      <c r="AC118" s="18"/>
      <c r="AD118" s="14"/>
      <c r="AE118" s="18"/>
      <c r="AF118" s="18"/>
      <c r="AG118" s="18"/>
      <c r="AH118" s="19"/>
      <c r="AI118" s="19"/>
      <c r="AJ118" s="19"/>
    </row>
    <row r="119" spans="2:36" s="13" customFormat="1" hidden="1">
      <c r="B119" s="211">
        <f>B117-1</f>
        <v>2026</v>
      </c>
      <c r="C119" s="70" t="s">
        <v>24</v>
      </c>
      <c r="D119" s="71"/>
      <c r="E119" s="72"/>
      <c r="F119" s="72"/>
      <c r="G119" s="72"/>
      <c r="H119" s="72"/>
      <c r="I119" s="73"/>
      <c r="J119" s="72"/>
      <c r="K119" s="72"/>
      <c r="L119" s="72"/>
      <c r="M119" s="72"/>
      <c r="N119" s="72"/>
      <c r="O119" s="74"/>
      <c r="P119" s="62"/>
      <c r="Q119" s="75">
        <f t="shared" si="59"/>
        <v>0</v>
      </c>
      <c r="T119" s="13" t="b">
        <f t="shared" si="58"/>
        <v>0</v>
      </c>
      <c r="U119" s="13" t="b">
        <f>AND(B119&lt;=ReportingYear,B119&gt;=BaselineYear)</f>
        <v>0</v>
      </c>
      <c r="W119" s="14" t="b">
        <f t="shared" si="40"/>
        <v>0</v>
      </c>
      <c r="AB119" s="14"/>
      <c r="AC119" s="18"/>
      <c r="AD119" s="14"/>
      <c r="AE119" s="18"/>
      <c r="AF119" s="18"/>
      <c r="AG119" s="18"/>
      <c r="AH119" s="19"/>
      <c r="AI119" s="19"/>
      <c r="AJ119" s="19"/>
    </row>
    <row r="120" spans="2:36" s="13" customFormat="1" ht="16" hidden="1" thickBot="1">
      <c r="B120" s="212"/>
      <c r="C120" s="76" t="s">
        <v>25</v>
      </c>
      <c r="D120" s="77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9"/>
      <c r="P120" s="80"/>
      <c r="Q120" s="81">
        <f t="shared" si="59"/>
        <v>0</v>
      </c>
      <c r="S120" s="13" t="b">
        <f>S118</f>
        <v>1</v>
      </c>
      <c r="T120" s="13" t="b">
        <f t="shared" si="58"/>
        <v>0</v>
      </c>
      <c r="U120" s="13" t="b">
        <f>U119</f>
        <v>0</v>
      </c>
      <c r="W120" s="14" t="b">
        <f t="shared" si="40"/>
        <v>0</v>
      </c>
      <c r="AB120" s="14"/>
      <c r="AC120" s="18"/>
      <c r="AD120" s="14"/>
      <c r="AE120" s="18"/>
      <c r="AF120" s="18"/>
      <c r="AG120" s="18"/>
      <c r="AH120" s="19"/>
      <c r="AI120" s="19"/>
      <c r="AJ120" s="19"/>
    </row>
    <row r="121" spans="2:36" s="13" customFormat="1" hidden="1">
      <c r="B121" s="211">
        <f>B119-1</f>
        <v>2025</v>
      </c>
      <c r="C121" s="70" t="s">
        <v>24</v>
      </c>
      <c r="D121" s="58"/>
      <c r="E121" s="59"/>
      <c r="F121" s="59"/>
      <c r="G121" s="59"/>
      <c r="H121" s="59"/>
      <c r="I121" s="60"/>
      <c r="J121" s="59"/>
      <c r="K121" s="59"/>
      <c r="L121" s="59"/>
      <c r="M121" s="59"/>
      <c r="N121" s="59"/>
      <c r="O121" s="61"/>
      <c r="P121" s="62"/>
      <c r="Q121" s="63">
        <f t="shared" si="59"/>
        <v>0</v>
      </c>
      <c r="T121" s="13" t="b">
        <f t="shared" si="58"/>
        <v>0</v>
      </c>
      <c r="U121" s="13" t="b">
        <f>AND(B121&lt;=ReportingYear,B121&gt;=BaselineYear)</f>
        <v>0</v>
      </c>
      <c r="W121" s="14" t="b">
        <f t="shared" si="40"/>
        <v>0</v>
      </c>
      <c r="AB121" s="14"/>
      <c r="AC121" s="18"/>
      <c r="AD121" s="14"/>
      <c r="AE121" s="18"/>
      <c r="AF121" s="18"/>
      <c r="AG121" s="18"/>
      <c r="AH121" s="19"/>
      <c r="AI121" s="19"/>
      <c r="AJ121" s="19"/>
    </row>
    <row r="122" spans="2:36" s="13" customFormat="1" ht="16" hidden="1" thickBot="1">
      <c r="B122" s="212"/>
      <c r="C122" s="76" t="s">
        <v>25</v>
      </c>
      <c r="D122" s="65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7"/>
      <c r="P122" s="68"/>
      <c r="Q122" s="69">
        <f t="shared" si="59"/>
        <v>0</v>
      </c>
      <c r="S122" s="13" t="b">
        <f>S120</f>
        <v>1</v>
      </c>
      <c r="T122" s="13" t="b">
        <f t="shared" si="58"/>
        <v>0</v>
      </c>
      <c r="U122" s="13" t="b">
        <f>U121</f>
        <v>0</v>
      </c>
      <c r="W122" s="14" t="b">
        <f t="shared" si="40"/>
        <v>0</v>
      </c>
      <c r="AB122" s="14"/>
      <c r="AC122" s="18"/>
      <c r="AD122" s="14"/>
      <c r="AE122" s="18"/>
      <c r="AF122" s="18"/>
      <c r="AG122" s="18"/>
      <c r="AH122" s="19"/>
      <c r="AI122" s="19"/>
      <c r="AJ122" s="19"/>
    </row>
    <row r="123" spans="2:36" s="13" customFormat="1" hidden="1">
      <c r="B123" s="211">
        <f>B121-1</f>
        <v>2024</v>
      </c>
      <c r="C123" s="70" t="s">
        <v>24</v>
      </c>
      <c r="D123" s="71"/>
      <c r="E123" s="72"/>
      <c r="F123" s="72"/>
      <c r="G123" s="72"/>
      <c r="H123" s="72"/>
      <c r="I123" s="73"/>
      <c r="J123" s="72"/>
      <c r="K123" s="72"/>
      <c r="L123" s="72"/>
      <c r="M123" s="72"/>
      <c r="N123" s="72"/>
      <c r="O123" s="74"/>
      <c r="P123" s="62"/>
      <c r="Q123" s="75">
        <f t="shared" si="59"/>
        <v>0</v>
      </c>
      <c r="T123" s="13" t="b">
        <f t="shared" si="58"/>
        <v>0</v>
      </c>
      <c r="U123" s="13" t="b">
        <f>AND(B123&lt;=ReportingYear,B123&gt;=BaselineYear)</f>
        <v>0</v>
      </c>
      <c r="W123" s="14" t="b">
        <f t="shared" si="40"/>
        <v>0</v>
      </c>
      <c r="AB123" s="14"/>
      <c r="AC123" s="18"/>
      <c r="AD123" s="14"/>
      <c r="AE123" s="18"/>
      <c r="AF123" s="18"/>
      <c r="AG123" s="18"/>
      <c r="AH123" s="19"/>
      <c r="AI123" s="19"/>
      <c r="AJ123" s="19"/>
    </row>
    <row r="124" spans="2:36" s="13" customFormat="1" ht="16" hidden="1" thickBot="1">
      <c r="B124" s="212"/>
      <c r="C124" s="76" t="s">
        <v>25</v>
      </c>
      <c r="D124" s="77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9"/>
      <c r="P124" s="80"/>
      <c r="Q124" s="81">
        <f t="shared" si="59"/>
        <v>0</v>
      </c>
      <c r="S124" s="13" t="b">
        <f>S122</f>
        <v>1</v>
      </c>
      <c r="T124" s="13" t="b">
        <f t="shared" si="58"/>
        <v>0</v>
      </c>
      <c r="U124" s="13" t="b">
        <f>U123</f>
        <v>0</v>
      </c>
      <c r="W124" s="14" t="b">
        <f t="shared" si="40"/>
        <v>0</v>
      </c>
      <c r="AB124" s="14"/>
      <c r="AC124" s="18"/>
      <c r="AD124" s="14"/>
      <c r="AE124" s="18"/>
      <c r="AF124" s="18"/>
      <c r="AG124" s="18"/>
      <c r="AH124" s="19"/>
      <c r="AI124" s="19"/>
      <c r="AJ124" s="19"/>
    </row>
    <row r="125" spans="2:36" s="13" customFormat="1" hidden="1">
      <c r="B125" s="211">
        <f>B123-1</f>
        <v>2023</v>
      </c>
      <c r="C125" s="70" t="s">
        <v>24</v>
      </c>
      <c r="D125" s="58"/>
      <c r="E125" s="59"/>
      <c r="F125" s="59"/>
      <c r="G125" s="59"/>
      <c r="H125" s="59"/>
      <c r="I125" s="60"/>
      <c r="J125" s="59"/>
      <c r="K125" s="59"/>
      <c r="L125" s="59"/>
      <c r="M125" s="59"/>
      <c r="N125" s="59"/>
      <c r="O125" s="61"/>
      <c r="P125" s="62"/>
      <c r="Q125" s="63">
        <f t="shared" si="59"/>
        <v>0</v>
      </c>
      <c r="T125" s="13" t="b">
        <f t="shared" si="58"/>
        <v>0</v>
      </c>
      <c r="U125" s="13" t="b">
        <f>AND(B125&lt;=ReportingYear,B125&gt;=BaselineYear)</f>
        <v>0</v>
      </c>
      <c r="W125" s="14" t="b">
        <f t="shared" si="40"/>
        <v>0</v>
      </c>
      <c r="AB125" s="14"/>
      <c r="AC125" s="18"/>
      <c r="AD125" s="14"/>
      <c r="AE125" s="18"/>
      <c r="AF125" s="18"/>
      <c r="AG125" s="18"/>
      <c r="AH125" s="19"/>
      <c r="AI125" s="19"/>
      <c r="AJ125" s="19"/>
    </row>
    <row r="126" spans="2:36" s="13" customFormat="1" ht="16" hidden="1" thickBot="1">
      <c r="B126" s="212"/>
      <c r="C126" s="76" t="s">
        <v>25</v>
      </c>
      <c r="D126" s="65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7"/>
      <c r="P126" s="68"/>
      <c r="Q126" s="69">
        <f t="shared" si="59"/>
        <v>0</v>
      </c>
      <c r="S126" s="13" t="b">
        <f>S124</f>
        <v>1</v>
      </c>
      <c r="T126" s="13" t="b">
        <f t="shared" si="58"/>
        <v>0</v>
      </c>
      <c r="U126" s="13" t="b">
        <f>U125</f>
        <v>0</v>
      </c>
      <c r="W126" s="14" t="b">
        <f t="shared" si="40"/>
        <v>0</v>
      </c>
      <c r="AB126" s="14"/>
      <c r="AC126" s="18"/>
      <c r="AD126" s="14"/>
      <c r="AE126" s="18"/>
      <c r="AF126" s="18"/>
      <c r="AG126" s="18"/>
      <c r="AH126" s="19"/>
      <c r="AI126" s="19"/>
      <c r="AJ126" s="19"/>
    </row>
    <row r="127" spans="2:36" s="13" customFormat="1">
      <c r="B127" s="211">
        <f>B125-1</f>
        <v>2022</v>
      </c>
      <c r="C127" s="70" t="s">
        <v>24</v>
      </c>
      <c r="D127" s="71"/>
      <c r="E127" s="72"/>
      <c r="F127" s="72"/>
      <c r="G127" s="72"/>
      <c r="H127" s="72"/>
      <c r="I127" s="73"/>
      <c r="J127" s="72"/>
      <c r="K127" s="72"/>
      <c r="L127" s="72"/>
      <c r="M127" s="72"/>
      <c r="N127" s="72"/>
      <c r="O127" s="74"/>
      <c r="P127" s="62"/>
      <c r="Q127" s="75">
        <f t="shared" si="59"/>
        <v>0</v>
      </c>
      <c r="T127" s="13" t="b">
        <f t="shared" si="58"/>
        <v>0</v>
      </c>
      <c r="U127" s="13" t="b">
        <f>AND(B127&lt;=ReportingYear,B127&gt;=BaselineYear)</f>
        <v>0</v>
      </c>
      <c r="W127" s="14" t="b">
        <f t="shared" si="40"/>
        <v>0</v>
      </c>
      <c r="AB127" s="14"/>
      <c r="AC127" s="18"/>
      <c r="AD127" s="14"/>
      <c r="AE127" s="18"/>
      <c r="AF127" s="18"/>
      <c r="AG127" s="18"/>
      <c r="AH127" s="19"/>
      <c r="AI127" s="19"/>
      <c r="AJ127" s="19"/>
    </row>
    <row r="128" spans="2:36" s="13" customFormat="1" ht="16" thickBot="1">
      <c r="B128" s="212"/>
      <c r="C128" s="76" t="s">
        <v>25</v>
      </c>
      <c r="D128" s="77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9"/>
      <c r="P128" s="80"/>
      <c r="Q128" s="81">
        <f t="shared" si="59"/>
        <v>0</v>
      </c>
      <c r="S128" s="13" t="b">
        <f>S126</f>
        <v>1</v>
      </c>
      <c r="T128" s="13" t="b">
        <f t="shared" si="58"/>
        <v>0</v>
      </c>
      <c r="U128" s="13" t="b">
        <f>U127</f>
        <v>0</v>
      </c>
      <c r="W128" s="14" t="b">
        <f t="shared" si="40"/>
        <v>0</v>
      </c>
      <c r="AB128" s="14"/>
      <c r="AC128" s="18"/>
      <c r="AD128" s="14"/>
      <c r="AE128" s="18"/>
      <c r="AF128" s="18"/>
      <c r="AG128" s="18"/>
      <c r="AH128" s="19"/>
      <c r="AI128" s="19"/>
      <c r="AJ128" s="19"/>
    </row>
    <row r="129" spans="2:36" s="13" customFormat="1">
      <c r="B129" s="211">
        <f>B127-1</f>
        <v>2021</v>
      </c>
      <c r="C129" s="70" t="s">
        <v>24</v>
      </c>
      <c r="D129" s="58"/>
      <c r="E129" s="59"/>
      <c r="F129" s="59"/>
      <c r="G129" s="59"/>
      <c r="H129" s="59"/>
      <c r="I129" s="60"/>
      <c r="J129" s="59"/>
      <c r="K129" s="59"/>
      <c r="L129" s="59"/>
      <c r="M129" s="59"/>
      <c r="N129" s="59"/>
      <c r="O129" s="61"/>
      <c r="P129" s="62"/>
      <c r="Q129" s="63">
        <f t="shared" si="59"/>
        <v>0</v>
      </c>
      <c r="T129" s="13" t="b">
        <f t="shared" si="58"/>
        <v>0</v>
      </c>
      <c r="U129" s="13" t="b">
        <f>AND(B129&lt;=ReportingYear,B129&gt;=BaselineYear)</f>
        <v>0</v>
      </c>
      <c r="W129" s="14" t="b">
        <f t="shared" si="40"/>
        <v>0</v>
      </c>
      <c r="AB129" s="14"/>
      <c r="AC129" s="18"/>
      <c r="AD129" s="14"/>
      <c r="AE129" s="18"/>
      <c r="AF129" s="18"/>
      <c r="AG129" s="18"/>
      <c r="AH129" s="19"/>
      <c r="AI129" s="19"/>
      <c r="AJ129" s="19"/>
    </row>
    <row r="130" spans="2:36" s="13" customFormat="1" ht="16" thickBot="1">
      <c r="B130" s="212"/>
      <c r="C130" s="76" t="s">
        <v>25</v>
      </c>
      <c r="D130" s="65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7"/>
      <c r="P130" s="68"/>
      <c r="Q130" s="69">
        <f t="shared" si="59"/>
        <v>0</v>
      </c>
      <c r="S130" s="13" t="b">
        <f>S128</f>
        <v>1</v>
      </c>
      <c r="T130" s="13" t="b">
        <f t="shared" si="58"/>
        <v>0</v>
      </c>
      <c r="U130" s="13" t="b">
        <f>U129</f>
        <v>0</v>
      </c>
      <c r="W130" s="14" t="b">
        <f t="shared" si="40"/>
        <v>0</v>
      </c>
      <c r="AB130" s="14"/>
      <c r="AC130" s="18"/>
      <c r="AD130" s="14"/>
      <c r="AE130" s="18"/>
      <c r="AF130" s="18"/>
      <c r="AG130" s="18"/>
      <c r="AH130" s="19"/>
      <c r="AI130" s="19"/>
      <c r="AJ130" s="19"/>
    </row>
    <row r="131" spans="2:36" s="13" customFormat="1">
      <c r="B131" s="211">
        <f>B129-1</f>
        <v>2020</v>
      </c>
      <c r="C131" s="70" t="s">
        <v>24</v>
      </c>
      <c r="D131" s="71"/>
      <c r="E131" s="72"/>
      <c r="F131" s="72"/>
      <c r="G131" s="72"/>
      <c r="H131" s="72"/>
      <c r="I131" s="73"/>
      <c r="J131" s="72"/>
      <c r="K131" s="72"/>
      <c r="L131" s="72"/>
      <c r="M131" s="72"/>
      <c r="N131" s="72"/>
      <c r="O131" s="74"/>
      <c r="P131" s="62"/>
      <c r="Q131" s="75">
        <f t="shared" si="59"/>
        <v>0</v>
      </c>
      <c r="T131" s="13" t="b">
        <f t="shared" si="58"/>
        <v>0</v>
      </c>
      <c r="U131" s="13" t="b">
        <f>AND(B131&lt;=ReportingYear,B131&gt;=BaselineYear)</f>
        <v>0</v>
      </c>
      <c r="W131" s="14" t="b">
        <f t="shared" si="40"/>
        <v>0</v>
      </c>
      <c r="AB131" s="14"/>
      <c r="AC131" s="18"/>
      <c r="AD131" s="14"/>
      <c r="AE131" s="18"/>
      <c r="AF131" s="18"/>
      <c r="AG131" s="18"/>
      <c r="AH131" s="19"/>
      <c r="AI131" s="19"/>
      <c r="AJ131" s="19"/>
    </row>
    <row r="132" spans="2:36" s="13" customFormat="1" ht="16" thickBot="1">
      <c r="B132" s="212"/>
      <c r="C132" s="76" t="s">
        <v>25</v>
      </c>
      <c r="D132" s="77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9"/>
      <c r="P132" s="80"/>
      <c r="Q132" s="81">
        <f t="shared" si="59"/>
        <v>0</v>
      </c>
      <c r="S132" s="13" t="b">
        <f>S130</f>
        <v>1</v>
      </c>
      <c r="T132" s="13" t="b">
        <f t="shared" si="58"/>
        <v>0</v>
      </c>
      <c r="U132" s="13" t="b">
        <f>U131</f>
        <v>0</v>
      </c>
      <c r="W132" s="14" t="b">
        <f t="shared" si="40"/>
        <v>0</v>
      </c>
      <c r="AB132" s="14"/>
      <c r="AC132" s="18"/>
      <c r="AD132" s="14"/>
      <c r="AE132" s="18"/>
      <c r="AF132" s="18"/>
      <c r="AG132" s="18"/>
      <c r="AH132" s="19"/>
      <c r="AI132" s="19"/>
      <c r="AJ132" s="19"/>
    </row>
    <row r="133" spans="2:36" s="13" customFormat="1" ht="16" thickBot="1">
      <c r="B133" s="213">
        <f>B131-1</f>
        <v>2019</v>
      </c>
      <c r="C133" s="70" t="s">
        <v>24</v>
      </c>
      <c r="D133" s="58"/>
      <c r="E133" s="59"/>
      <c r="F133" s="59"/>
      <c r="G133" s="59"/>
      <c r="H133" s="59"/>
      <c r="I133" s="60"/>
      <c r="J133" s="59"/>
      <c r="K133" s="59"/>
      <c r="L133" s="59"/>
      <c r="M133" s="59"/>
      <c r="N133" s="59"/>
      <c r="O133" s="61"/>
      <c r="P133" s="62"/>
      <c r="Q133" s="63">
        <f t="shared" si="59"/>
        <v>0</v>
      </c>
      <c r="T133" s="13" t="b">
        <f t="shared" si="58"/>
        <v>0</v>
      </c>
      <c r="U133" s="13" t="b">
        <f>AND(B133&lt;=ReportingYear,B133&gt;=BaselineYear)</f>
        <v>0</v>
      </c>
      <c r="W133" s="14" t="b">
        <f t="shared" si="40"/>
        <v>0</v>
      </c>
      <c r="AB133" s="14"/>
      <c r="AC133" s="18"/>
      <c r="AD133" s="14"/>
      <c r="AE133" s="18"/>
      <c r="AF133" s="18"/>
      <c r="AG133" s="18"/>
      <c r="AH133" s="19"/>
      <c r="AI133" s="19"/>
      <c r="AJ133" s="19"/>
    </row>
    <row r="134" spans="2:36" s="13" customFormat="1" ht="16" thickBot="1">
      <c r="B134" s="213"/>
      <c r="C134" s="76" t="s">
        <v>25</v>
      </c>
      <c r="D134" s="65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7"/>
      <c r="P134" s="68"/>
      <c r="Q134" s="69">
        <f t="shared" si="59"/>
        <v>0</v>
      </c>
      <c r="S134" s="13" t="b">
        <f>S132</f>
        <v>1</v>
      </c>
      <c r="T134" s="13" t="b">
        <f t="shared" si="58"/>
        <v>0</v>
      </c>
      <c r="U134" s="13" t="b">
        <f>U133</f>
        <v>0</v>
      </c>
      <c r="W134" s="14" t="b">
        <f t="shared" si="40"/>
        <v>0</v>
      </c>
      <c r="AB134" s="14"/>
      <c r="AC134" s="18"/>
      <c r="AD134" s="14"/>
      <c r="AE134" s="18"/>
      <c r="AF134" s="18"/>
      <c r="AG134" s="18"/>
      <c r="AH134" s="19"/>
      <c r="AI134" s="19"/>
      <c r="AJ134" s="19"/>
    </row>
    <row r="135" spans="2:36" s="13" customFormat="1" ht="16" thickBot="1">
      <c r="B135" s="213">
        <f>B133-1</f>
        <v>2018</v>
      </c>
      <c r="C135" s="70" t="s">
        <v>24</v>
      </c>
      <c r="D135" s="71"/>
      <c r="E135" s="72"/>
      <c r="F135" s="72"/>
      <c r="G135" s="72"/>
      <c r="H135" s="72"/>
      <c r="I135" s="73"/>
      <c r="J135" s="72"/>
      <c r="K135" s="72"/>
      <c r="L135" s="72"/>
      <c r="M135" s="72"/>
      <c r="N135" s="72"/>
      <c r="O135" s="74"/>
      <c r="P135" s="62"/>
      <c r="Q135" s="75">
        <f t="shared" si="59"/>
        <v>0</v>
      </c>
      <c r="T135" s="13" t="b">
        <f t="shared" si="58"/>
        <v>0</v>
      </c>
      <c r="U135" s="13" t="b">
        <f>AND(B135&lt;=ReportingYear,B135&gt;=BaselineYear)</f>
        <v>0</v>
      </c>
      <c r="W135" s="14" t="b">
        <f t="shared" si="40"/>
        <v>0</v>
      </c>
      <c r="AB135" s="14"/>
      <c r="AC135" s="18"/>
      <c r="AD135" s="14"/>
      <c r="AE135" s="18"/>
      <c r="AF135" s="18"/>
      <c r="AG135" s="18"/>
      <c r="AH135" s="19"/>
      <c r="AI135" s="19"/>
      <c r="AJ135" s="19"/>
    </row>
    <row r="136" spans="2:36" s="13" customFormat="1" ht="16" thickBot="1">
      <c r="B136" s="213"/>
      <c r="C136" s="76" t="s">
        <v>25</v>
      </c>
      <c r="D136" s="77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9"/>
      <c r="P136" s="80"/>
      <c r="Q136" s="81">
        <f t="shared" si="59"/>
        <v>0</v>
      </c>
      <c r="S136" s="13" t="b">
        <f>S134</f>
        <v>1</v>
      </c>
      <c r="T136" s="13" t="b">
        <f t="shared" si="58"/>
        <v>0</v>
      </c>
      <c r="U136" s="13" t="b">
        <f>U135</f>
        <v>0</v>
      </c>
      <c r="W136" s="14" t="b">
        <f t="shared" si="40"/>
        <v>0</v>
      </c>
      <c r="AB136" s="14"/>
      <c r="AC136" s="18"/>
      <c r="AD136" s="14"/>
      <c r="AE136" s="18"/>
      <c r="AF136" s="18"/>
      <c r="AG136" s="18"/>
      <c r="AH136" s="19"/>
      <c r="AI136" s="19"/>
      <c r="AJ136" s="19"/>
    </row>
    <row r="137" spans="2:36" s="13" customFormat="1" ht="16" thickBot="1">
      <c r="B137" s="213">
        <f>B135-1</f>
        <v>2017</v>
      </c>
      <c r="C137" s="70" t="s">
        <v>24</v>
      </c>
      <c r="D137" s="58"/>
      <c r="E137" s="59"/>
      <c r="F137" s="59"/>
      <c r="G137" s="59"/>
      <c r="H137" s="59"/>
      <c r="I137" s="60"/>
      <c r="J137" s="59"/>
      <c r="K137" s="59"/>
      <c r="L137" s="59"/>
      <c r="M137" s="59"/>
      <c r="N137" s="59"/>
      <c r="O137" s="61"/>
      <c r="P137" s="62"/>
      <c r="Q137" s="63">
        <f t="shared" si="59"/>
        <v>0</v>
      </c>
      <c r="T137" s="13" t="b">
        <f t="shared" si="58"/>
        <v>0</v>
      </c>
      <c r="U137" s="13" t="b">
        <f>AND(B137&lt;=ReportingYear,B137&gt;=BaselineYear)</f>
        <v>1</v>
      </c>
      <c r="W137" s="14" t="b">
        <f t="shared" si="40"/>
        <v>0</v>
      </c>
      <c r="AB137" s="14"/>
      <c r="AC137" s="18"/>
      <c r="AD137" s="14"/>
      <c r="AE137" s="18"/>
      <c r="AF137" s="18"/>
      <c r="AG137" s="18"/>
      <c r="AH137" s="19"/>
      <c r="AI137" s="19"/>
      <c r="AJ137" s="19"/>
    </row>
    <row r="138" spans="2:36" s="13" customFormat="1" ht="16" thickBot="1">
      <c r="B138" s="213"/>
      <c r="C138" s="76" t="s">
        <v>25</v>
      </c>
      <c r="D138" s="65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7"/>
      <c r="P138" s="68"/>
      <c r="Q138" s="69">
        <f t="shared" si="59"/>
        <v>0</v>
      </c>
      <c r="S138" s="13" t="b">
        <f>S136</f>
        <v>1</v>
      </c>
      <c r="T138" s="13" t="b">
        <f t="shared" si="58"/>
        <v>0</v>
      </c>
      <c r="U138" s="13" t="b">
        <f>U137</f>
        <v>1</v>
      </c>
      <c r="W138" s="14" t="b">
        <f t="shared" si="40"/>
        <v>0</v>
      </c>
      <c r="AB138" s="14"/>
      <c r="AC138" s="18"/>
      <c r="AD138" s="14"/>
      <c r="AE138" s="18"/>
      <c r="AF138" s="18"/>
      <c r="AG138" s="18"/>
      <c r="AH138" s="19"/>
      <c r="AI138" s="19"/>
      <c r="AJ138" s="19"/>
    </row>
    <row r="139" spans="2:36" s="13" customFormat="1" ht="16" thickBot="1">
      <c r="B139" s="213">
        <f>B137-1</f>
        <v>2016</v>
      </c>
      <c r="C139" s="70" t="s">
        <v>24</v>
      </c>
      <c r="D139" s="71"/>
      <c r="E139" s="72"/>
      <c r="F139" s="72"/>
      <c r="G139" s="72"/>
      <c r="H139" s="72"/>
      <c r="I139" s="73"/>
      <c r="J139" s="72"/>
      <c r="K139" s="72"/>
      <c r="L139" s="72"/>
      <c r="M139" s="72"/>
      <c r="N139" s="72"/>
      <c r="O139" s="74"/>
      <c r="P139" s="62"/>
      <c r="Q139" s="75">
        <f t="shared" si="59"/>
        <v>0</v>
      </c>
      <c r="T139" s="13" t="b">
        <f t="shared" si="58"/>
        <v>0</v>
      </c>
      <c r="U139" s="13" t="b">
        <f>AND(B139&lt;=ReportingYear,B139&gt;=BaselineYear)</f>
        <v>1</v>
      </c>
      <c r="W139" s="14" t="b">
        <f t="shared" si="40"/>
        <v>0</v>
      </c>
      <c r="AB139" s="14"/>
      <c r="AC139" s="18"/>
      <c r="AD139" s="14"/>
      <c r="AE139" s="18"/>
      <c r="AF139" s="18"/>
      <c r="AG139" s="18"/>
      <c r="AH139" s="19"/>
      <c r="AI139" s="19"/>
      <c r="AJ139" s="19"/>
    </row>
    <row r="140" spans="2:36" s="13" customFormat="1" ht="16" thickBot="1">
      <c r="B140" s="213"/>
      <c r="C140" s="76" t="s">
        <v>25</v>
      </c>
      <c r="D140" s="77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9"/>
      <c r="P140" s="80"/>
      <c r="Q140" s="81">
        <f t="shared" si="59"/>
        <v>0</v>
      </c>
      <c r="S140" s="13" t="b">
        <f>S138</f>
        <v>1</v>
      </c>
      <c r="T140" s="13" t="b">
        <f t="shared" si="58"/>
        <v>0</v>
      </c>
      <c r="U140" s="13" t="b">
        <f>U139</f>
        <v>1</v>
      </c>
      <c r="W140" s="14" t="b">
        <f t="shared" si="40"/>
        <v>0</v>
      </c>
      <c r="AB140" s="14"/>
      <c r="AC140" s="18"/>
      <c r="AD140" s="14"/>
      <c r="AE140" s="18"/>
      <c r="AF140" s="18"/>
      <c r="AG140" s="18"/>
      <c r="AH140" s="19"/>
      <c r="AI140" s="19"/>
      <c r="AJ140" s="19"/>
    </row>
    <row r="141" spans="2:36" s="13" customFormat="1">
      <c r="B141" s="211">
        <f>B139-1</f>
        <v>2015</v>
      </c>
      <c r="C141" s="70" t="s">
        <v>24</v>
      </c>
      <c r="D141" s="58"/>
      <c r="E141" s="59"/>
      <c r="F141" s="59"/>
      <c r="G141" s="59"/>
      <c r="H141" s="59"/>
      <c r="I141" s="60"/>
      <c r="J141" s="59"/>
      <c r="K141" s="59"/>
      <c r="L141" s="59"/>
      <c r="M141" s="59"/>
      <c r="N141" s="59"/>
      <c r="O141" s="61"/>
      <c r="P141" s="62"/>
      <c r="Q141" s="63">
        <f t="shared" si="59"/>
        <v>0</v>
      </c>
      <c r="T141" s="13" t="b">
        <f t="shared" si="58"/>
        <v>0</v>
      </c>
      <c r="U141" s="13" t="b">
        <f>AND(B141&lt;=ReportingYear,B141&gt;=BaselineYear)</f>
        <v>1</v>
      </c>
      <c r="W141" s="14" t="b">
        <f t="shared" si="40"/>
        <v>0</v>
      </c>
      <c r="AB141" s="14"/>
      <c r="AC141" s="18"/>
      <c r="AD141" s="14"/>
      <c r="AE141" s="18"/>
      <c r="AF141" s="18"/>
      <c r="AG141" s="18"/>
      <c r="AH141" s="19"/>
      <c r="AI141" s="19"/>
      <c r="AJ141" s="19"/>
    </row>
    <row r="142" spans="2:36" s="13" customFormat="1" ht="16" thickBot="1">
      <c r="B142" s="216"/>
      <c r="C142" s="76" t="s">
        <v>25</v>
      </c>
      <c r="D142" s="65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7"/>
      <c r="P142" s="68"/>
      <c r="Q142" s="69">
        <f t="shared" si="59"/>
        <v>0</v>
      </c>
      <c r="S142" s="13" t="b">
        <f>S140</f>
        <v>1</v>
      </c>
      <c r="T142" s="13" t="b">
        <f t="shared" si="58"/>
        <v>0</v>
      </c>
      <c r="U142" s="13" t="b">
        <f>U141</f>
        <v>1</v>
      </c>
      <c r="W142" s="14" t="b">
        <f t="shared" si="40"/>
        <v>0</v>
      </c>
      <c r="AB142" s="14"/>
      <c r="AC142" s="18"/>
      <c r="AD142" s="14"/>
      <c r="AE142" s="18"/>
      <c r="AF142" s="18"/>
      <c r="AG142" s="18"/>
      <c r="AH142" s="19"/>
      <c r="AI142" s="19"/>
      <c r="AJ142" s="19"/>
    </row>
    <row r="143" spans="2:36" s="13" customFormat="1">
      <c r="B143" s="217">
        <f>B141-1</f>
        <v>2014</v>
      </c>
      <c r="C143" s="70" t="s">
        <v>24</v>
      </c>
      <c r="D143" s="71"/>
      <c r="E143" s="72"/>
      <c r="F143" s="72"/>
      <c r="G143" s="72"/>
      <c r="H143" s="72"/>
      <c r="I143" s="73"/>
      <c r="J143" s="72"/>
      <c r="K143" s="72"/>
      <c r="L143" s="72"/>
      <c r="M143" s="72"/>
      <c r="N143" s="72"/>
      <c r="O143" s="74"/>
      <c r="P143" s="62"/>
      <c r="Q143" s="75">
        <f t="shared" si="59"/>
        <v>0</v>
      </c>
      <c r="T143" s="13" t="b">
        <f t="shared" si="58"/>
        <v>0</v>
      </c>
      <c r="U143" s="13" t="b">
        <f>AND(B143&lt;=ReportingYear,B143&gt;=BaselineYear)</f>
        <v>1</v>
      </c>
      <c r="W143" s="14" t="b">
        <f t="shared" si="40"/>
        <v>0</v>
      </c>
      <c r="AB143" s="14"/>
      <c r="AC143" s="18"/>
      <c r="AD143" s="14"/>
      <c r="AE143" s="18"/>
      <c r="AF143" s="18"/>
      <c r="AG143" s="18"/>
      <c r="AH143" s="19"/>
      <c r="AI143" s="19"/>
      <c r="AJ143" s="19"/>
    </row>
    <row r="144" spans="2:36" s="13" customFormat="1" ht="16" thickBot="1">
      <c r="B144" s="218"/>
      <c r="C144" s="76" t="s">
        <v>25</v>
      </c>
      <c r="D144" s="77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9"/>
      <c r="P144" s="80"/>
      <c r="Q144" s="81">
        <f t="shared" si="59"/>
        <v>0</v>
      </c>
      <c r="S144" s="13" t="b">
        <f>S142</f>
        <v>1</v>
      </c>
      <c r="T144" s="13" t="b">
        <f t="shared" si="58"/>
        <v>0</v>
      </c>
      <c r="U144" s="13" t="b">
        <f>U143</f>
        <v>1</v>
      </c>
      <c r="W144" s="14" t="b">
        <f t="shared" si="40"/>
        <v>0</v>
      </c>
      <c r="AB144" s="14"/>
      <c r="AC144" s="18"/>
      <c r="AD144" s="14"/>
      <c r="AE144" s="18"/>
      <c r="AF144" s="18"/>
      <c r="AG144" s="18"/>
      <c r="AH144" s="19"/>
      <c r="AI144" s="19"/>
      <c r="AJ144" s="19"/>
    </row>
    <row r="145" spans="2:36" s="13" customFormat="1">
      <c r="B145" s="211">
        <f>B143-1</f>
        <v>2013</v>
      </c>
      <c r="C145" s="70" t="s">
        <v>24</v>
      </c>
      <c r="D145" s="58"/>
      <c r="E145" s="59"/>
      <c r="F145" s="59"/>
      <c r="G145" s="59"/>
      <c r="H145" s="59"/>
      <c r="I145" s="60"/>
      <c r="J145" s="59"/>
      <c r="K145" s="59"/>
      <c r="L145" s="59"/>
      <c r="M145" s="59"/>
      <c r="N145" s="59"/>
      <c r="O145" s="61"/>
      <c r="P145" s="62"/>
      <c r="Q145" s="63">
        <f t="shared" si="59"/>
        <v>0</v>
      </c>
      <c r="T145" s="13" t="b">
        <f t="shared" si="58"/>
        <v>0</v>
      </c>
      <c r="U145" s="13" t="b">
        <f>AND(B145&lt;=ReportingYear,B145&gt;=BaselineYear)</f>
        <v>0</v>
      </c>
      <c r="W145" s="14" t="b">
        <f t="shared" si="40"/>
        <v>0</v>
      </c>
      <c r="AB145" s="14"/>
      <c r="AC145" s="18"/>
      <c r="AD145" s="14"/>
      <c r="AE145" s="18"/>
      <c r="AF145" s="18"/>
      <c r="AG145" s="18"/>
      <c r="AH145" s="19"/>
      <c r="AI145" s="19"/>
      <c r="AJ145" s="19"/>
    </row>
    <row r="146" spans="2:36" s="13" customFormat="1" ht="16" thickBot="1">
      <c r="B146" s="212"/>
      <c r="C146" s="76" t="s">
        <v>25</v>
      </c>
      <c r="D146" s="65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7"/>
      <c r="P146" s="68"/>
      <c r="Q146" s="69">
        <f t="shared" si="59"/>
        <v>0</v>
      </c>
      <c r="S146" s="13" t="b">
        <f>S144</f>
        <v>1</v>
      </c>
      <c r="T146" s="13" t="b">
        <f t="shared" si="58"/>
        <v>0</v>
      </c>
      <c r="U146" s="13" t="b">
        <f>U145</f>
        <v>0</v>
      </c>
      <c r="W146" s="14" t="b">
        <f t="shared" si="40"/>
        <v>0</v>
      </c>
      <c r="AB146" s="14"/>
      <c r="AC146" s="18"/>
      <c r="AD146" s="14"/>
      <c r="AE146" s="18"/>
      <c r="AF146" s="18"/>
      <c r="AG146" s="18"/>
      <c r="AH146" s="19"/>
      <c r="AI146" s="19"/>
      <c r="AJ146" s="19"/>
    </row>
    <row r="147" spans="2:36" s="13" customFormat="1">
      <c r="B147" s="211">
        <f>B145-1</f>
        <v>2012</v>
      </c>
      <c r="C147" s="70" t="s">
        <v>24</v>
      </c>
      <c r="D147" s="71"/>
      <c r="E147" s="72"/>
      <c r="F147" s="72"/>
      <c r="G147" s="72"/>
      <c r="H147" s="72"/>
      <c r="I147" s="73"/>
      <c r="J147" s="72"/>
      <c r="K147" s="72"/>
      <c r="L147" s="72"/>
      <c r="M147" s="72"/>
      <c r="N147" s="72"/>
      <c r="O147" s="74"/>
      <c r="P147" s="62"/>
      <c r="Q147" s="75">
        <f t="shared" si="59"/>
        <v>0</v>
      </c>
      <c r="T147" s="13" t="b">
        <f t="shared" si="58"/>
        <v>0</v>
      </c>
      <c r="U147" s="13" t="b">
        <f>AND(B147&lt;=ReportingYear,B147&gt;=BaselineYear)</f>
        <v>0</v>
      </c>
      <c r="W147" s="14" t="b">
        <f t="shared" si="40"/>
        <v>0</v>
      </c>
      <c r="AB147" s="14"/>
      <c r="AC147" s="18"/>
      <c r="AD147" s="14"/>
      <c r="AE147" s="18"/>
      <c r="AF147" s="18"/>
      <c r="AG147" s="18"/>
      <c r="AH147" s="19"/>
      <c r="AI147" s="19"/>
      <c r="AJ147" s="19"/>
    </row>
    <row r="148" spans="2:36" s="13" customFormat="1" ht="16" thickBot="1">
      <c r="B148" s="212"/>
      <c r="C148" s="76" t="s">
        <v>25</v>
      </c>
      <c r="D148" s="77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9"/>
      <c r="P148" s="80"/>
      <c r="Q148" s="81">
        <f t="shared" si="59"/>
        <v>0</v>
      </c>
      <c r="S148" s="13" t="b">
        <f>S146</f>
        <v>1</v>
      </c>
      <c r="T148" s="13" t="b">
        <f t="shared" si="58"/>
        <v>0</v>
      </c>
      <c r="U148" s="13" t="b">
        <f>U147</f>
        <v>0</v>
      </c>
      <c r="W148" s="14" t="b">
        <f t="shared" si="40"/>
        <v>0</v>
      </c>
      <c r="AB148" s="14"/>
      <c r="AC148" s="18"/>
      <c r="AD148" s="14"/>
      <c r="AE148" s="18"/>
      <c r="AF148" s="18"/>
      <c r="AG148" s="18"/>
      <c r="AH148" s="19"/>
      <c r="AI148" s="19"/>
      <c r="AJ148" s="19"/>
    </row>
    <row r="149" spans="2:36" s="13" customFormat="1">
      <c r="B149" s="211">
        <f>B147-1</f>
        <v>2011</v>
      </c>
      <c r="C149" s="70" t="s">
        <v>24</v>
      </c>
      <c r="D149" s="58"/>
      <c r="E149" s="59"/>
      <c r="F149" s="59"/>
      <c r="G149" s="59"/>
      <c r="H149" s="59"/>
      <c r="I149" s="60"/>
      <c r="J149" s="59"/>
      <c r="K149" s="59"/>
      <c r="L149" s="59"/>
      <c r="M149" s="59"/>
      <c r="N149" s="59"/>
      <c r="O149" s="61"/>
      <c r="P149" s="62"/>
      <c r="Q149" s="63">
        <f t="shared" si="59"/>
        <v>0</v>
      </c>
      <c r="T149" s="13" t="b">
        <f t="shared" si="58"/>
        <v>0</v>
      </c>
      <c r="U149" s="13" t="b">
        <f>AND(B149&lt;=ReportingYear,B149&gt;=BaselineYear)</f>
        <v>0</v>
      </c>
      <c r="W149" s="14" t="b">
        <f t="shared" si="40"/>
        <v>0</v>
      </c>
      <c r="AB149" s="14"/>
      <c r="AC149" s="18"/>
      <c r="AD149" s="14"/>
      <c r="AE149" s="18"/>
      <c r="AF149" s="18"/>
      <c r="AG149" s="18"/>
      <c r="AH149" s="19"/>
      <c r="AI149" s="19"/>
      <c r="AJ149" s="19"/>
    </row>
    <row r="150" spans="2:36" s="13" customFormat="1" ht="16" thickBot="1">
      <c r="B150" s="212"/>
      <c r="C150" s="76" t="s">
        <v>25</v>
      </c>
      <c r="D150" s="65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7"/>
      <c r="P150" s="68"/>
      <c r="Q150" s="69">
        <f t="shared" si="59"/>
        <v>0</v>
      </c>
      <c r="S150" s="13" t="b">
        <f>S148</f>
        <v>1</v>
      </c>
      <c r="T150" s="13" t="b">
        <f t="shared" si="58"/>
        <v>0</v>
      </c>
      <c r="U150" s="13" t="b">
        <f>U149</f>
        <v>0</v>
      </c>
      <c r="W150" s="14" t="b">
        <f t="shared" si="40"/>
        <v>0</v>
      </c>
      <c r="AB150" s="14"/>
      <c r="AC150" s="18"/>
      <c r="AD150" s="14"/>
      <c r="AE150" s="18"/>
      <c r="AF150" s="18"/>
      <c r="AG150" s="18"/>
      <c r="AH150" s="19"/>
      <c r="AI150" s="19"/>
      <c r="AJ150" s="19"/>
    </row>
    <row r="151" spans="2:36" s="13" customFormat="1">
      <c r="B151" s="211">
        <f>B149-1</f>
        <v>2010</v>
      </c>
      <c r="C151" s="70" t="s">
        <v>24</v>
      </c>
      <c r="D151" s="71"/>
      <c r="E151" s="72"/>
      <c r="F151" s="72"/>
      <c r="G151" s="72"/>
      <c r="H151" s="72"/>
      <c r="I151" s="73"/>
      <c r="J151" s="72"/>
      <c r="K151" s="72"/>
      <c r="L151" s="72"/>
      <c r="M151" s="72"/>
      <c r="N151" s="72"/>
      <c r="O151" s="74"/>
      <c r="P151" s="62"/>
      <c r="Q151" s="75">
        <f t="shared" si="59"/>
        <v>0</v>
      </c>
      <c r="T151" s="13" t="b">
        <f t="shared" si="58"/>
        <v>0</v>
      </c>
      <c r="U151" s="13" t="b">
        <f>AND(B151&lt;=ReportingYear,B151&gt;=BaselineYear)</f>
        <v>0</v>
      </c>
      <c r="W151" s="14" t="b">
        <f t="shared" si="40"/>
        <v>0</v>
      </c>
      <c r="AB151" s="14"/>
      <c r="AC151" s="18"/>
      <c r="AD151" s="14"/>
      <c r="AE151" s="18"/>
      <c r="AF151" s="18"/>
      <c r="AG151" s="18"/>
      <c r="AH151" s="19"/>
      <c r="AI151" s="19"/>
      <c r="AJ151" s="19"/>
    </row>
    <row r="152" spans="2:36" s="13" customFormat="1" ht="16" thickBot="1">
      <c r="B152" s="212"/>
      <c r="C152" s="76" t="s">
        <v>25</v>
      </c>
      <c r="D152" s="77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9"/>
      <c r="P152" s="80"/>
      <c r="Q152" s="81">
        <f t="shared" si="59"/>
        <v>0</v>
      </c>
      <c r="S152" s="13" t="b">
        <f>S150</f>
        <v>1</v>
      </c>
      <c r="T152" s="13" t="b">
        <f t="shared" si="58"/>
        <v>0</v>
      </c>
      <c r="U152" s="13" t="b">
        <f>U151</f>
        <v>0</v>
      </c>
      <c r="W152" s="14" t="b">
        <f t="shared" si="40"/>
        <v>0</v>
      </c>
      <c r="AB152" s="14"/>
      <c r="AC152" s="18"/>
      <c r="AD152" s="14"/>
      <c r="AE152" s="18"/>
      <c r="AF152" s="18"/>
      <c r="AG152" s="18"/>
      <c r="AH152" s="19"/>
      <c r="AI152" s="19"/>
      <c r="AJ152" s="19"/>
    </row>
    <row r="153" spans="2:36" s="13" customFormat="1" ht="16" hidden="1" thickBot="1">
      <c r="B153" s="213">
        <f>B151-1</f>
        <v>2009</v>
      </c>
      <c r="C153" s="70" t="s">
        <v>24</v>
      </c>
      <c r="D153" s="58"/>
      <c r="E153" s="59"/>
      <c r="F153" s="59"/>
      <c r="G153" s="59"/>
      <c r="H153" s="59"/>
      <c r="I153" s="60"/>
      <c r="J153" s="59"/>
      <c r="K153" s="59"/>
      <c r="L153" s="59"/>
      <c r="M153" s="59"/>
      <c r="N153" s="59"/>
      <c r="O153" s="61"/>
      <c r="P153" s="62"/>
      <c r="Q153" s="63">
        <f t="shared" si="59"/>
        <v>0</v>
      </c>
      <c r="T153" s="13" t="b">
        <f t="shared" si="58"/>
        <v>0</v>
      </c>
      <c r="U153" s="13" t="b">
        <f>AND(B153&lt;=ReportingYear,B153&gt;=BaselineYear)</f>
        <v>0</v>
      </c>
      <c r="W153" s="14" t="b">
        <f t="shared" si="40"/>
        <v>0</v>
      </c>
      <c r="AB153" s="14"/>
      <c r="AC153" s="18"/>
      <c r="AD153" s="14"/>
      <c r="AE153" s="18"/>
      <c r="AF153" s="18"/>
      <c r="AG153" s="18"/>
      <c r="AH153" s="19"/>
      <c r="AI153" s="19"/>
      <c r="AJ153" s="19"/>
    </row>
    <row r="154" spans="2:36" s="13" customFormat="1" ht="16" hidden="1" thickBot="1">
      <c r="B154" s="213"/>
      <c r="C154" s="76" t="s">
        <v>25</v>
      </c>
      <c r="D154" s="65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7"/>
      <c r="P154" s="68"/>
      <c r="Q154" s="69">
        <f t="shared" si="59"/>
        <v>0</v>
      </c>
      <c r="S154" s="13" t="b">
        <f>S152</f>
        <v>1</v>
      </c>
      <c r="T154" s="13" t="b">
        <f t="shared" si="58"/>
        <v>0</v>
      </c>
      <c r="U154" s="13" t="b">
        <f>U153</f>
        <v>0</v>
      </c>
      <c r="W154" s="14" t="b">
        <f t="shared" si="40"/>
        <v>0</v>
      </c>
      <c r="AB154" s="14"/>
      <c r="AC154" s="18"/>
      <c r="AD154" s="14"/>
      <c r="AE154" s="18"/>
      <c r="AF154" s="18"/>
      <c r="AG154" s="18"/>
      <c r="AH154" s="19"/>
      <c r="AI154" s="19"/>
      <c r="AJ154" s="19"/>
    </row>
    <row r="155" spans="2:36" s="13" customFormat="1" ht="16" hidden="1" thickBot="1">
      <c r="B155" s="213">
        <f>B153-1</f>
        <v>2008</v>
      </c>
      <c r="C155" s="70" t="s">
        <v>24</v>
      </c>
      <c r="D155" s="71"/>
      <c r="E155" s="72"/>
      <c r="F155" s="72"/>
      <c r="G155" s="72"/>
      <c r="H155" s="72"/>
      <c r="I155" s="73"/>
      <c r="J155" s="72"/>
      <c r="K155" s="72"/>
      <c r="L155" s="72"/>
      <c r="M155" s="72"/>
      <c r="N155" s="72"/>
      <c r="O155" s="74"/>
      <c r="P155" s="62"/>
      <c r="Q155" s="75">
        <f t="shared" si="59"/>
        <v>0</v>
      </c>
      <c r="T155" s="13" t="b">
        <f t="shared" si="58"/>
        <v>0</v>
      </c>
      <c r="U155" s="13" t="b">
        <f>AND(B155&lt;=ReportingYear,B155&gt;=BaselineYear)</f>
        <v>0</v>
      </c>
      <c r="W155" s="14" t="b">
        <f t="shared" ref="W155:W190" si="60">AND(S155:V155)</f>
        <v>0</v>
      </c>
      <c r="AB155" s="14"/>
      <c r="AC155" s="18"/>
      <c r="AD155" s="14"/>
      <c r="AE155" s="18"/>
      <c r="AF155" s="18"/>
      <c r="AG155" s="18"/>
      <c r="AH155" s="19"/>
      <c r="AI155" s="19"/>
      <c r="AJ155" s="19"/>
    </row>
    <row r="156" spans="2:36" s="13" customFormat="1" ht="16" hidden="1" thickBot="1">
      <c r="B156" s="213"/>
      <c r="C156" s="76" t="s">
        <v>25</v>
      </c>
      <c r="D156" s="77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9"/>
      <c r="P156" s="80"/>
      <c r="Q156" s="81">
        <f t="shared" si="59"/>
        <v>0</v>
      </c>
      <c r="S156" s="13" t="b">
        <f>S154</f>
        <v>1</v>
      </c>
      <c r="T156" s="13" t="b">
        <f t="shared" si="58"/>
        <v>0</v>
      </c>
      <c r="U156" s="13" t="b">
        <f>U155</f>
        <v>0</v>
      </c>
      <c r="W156" s="14" t="b">
        <f t="shared" si="60"/>
        <v>0</v>
      </c>
      <c r="AB156" s="14"/>
      <c r="AC156" s="18"/>
      <c r="AD156" s="14"/>
      <c r="AE156" s="18"/>
      <c r="AF156" s="18"/>
      <c r="AG156" s="18"/>
      <c r="AH156" s="19"/>
      <c r="AI156" s="19"/>
      <c r="AJ156" s="19"/>
    </row>
    <row r="157" spans="2:36" s="13" customFormat="1" ht="16" hidden="1" thickBot="1">
      <c r="B157" s="213">
        <f>B155-1</f>
        <v>2007</v>
      </c>
      <c r="C157" s="70" t="s">
        <v>24</v>
      </c>
      <c r="D157" s="58"/>
      <c r="E157" s="59"/>
      <c r="F157" s="59"/>
      <c r="G157" s="59"/>
      <c r="H157" s="59"/>
      <c r="I157" s="60"/>
      <c r="J157" s="59"/>
      <c r="K157" s="59"/>
      <c r="L157" s="59"/>
      <c r="M157" s="59"/>
      <c r="N157" s="59"/>
      <c r="O157" s="61"/>
      <c r="P157" s="62"/>
      <c r="Q157" s="63">
        <f t="shared" si="59"/>
        <v>0</v>
      </c>
      <c r="T157" s="13" t="b">
        <f t="shared" si="58"/>
        <v>0</v>
      </c>
      <c r="U157" s="13" t="b">
        <f>AND(B157&lt;=ReportingYear,B157&gt;=BaselineYear)</f>
        <v>0</v>
      </c>
      <c r="W157" s="14" t="b">
        <f t="shared" si="60"/>
        <v>0</v>
      </c>
      <c r="AB157" s="14"/>
      <c r="AC157" s="18"/>
      <c r="AD157" s="14"/>
      <c r="AE157" s="18"/>
      <c r="AF157" s="18"/>
      <c r="AG157" s="18"/>
      <c r="AH157" s="19"/>
      <c r="AI157" s="19"/>
      <c r="AJ157" s="19"/>
    </row>
    <row r="158" spans="2:36" s="13" customFormat="1" ht="16" hidden="1" thickBot="1">
      <c r="B158" s="213"/>
      <c r="C158" s="76" t="s">
        <v>25</v>
      </c>
      <c r="D158" s="65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7"/>
      <c r="P158" s="68"/>
      <c r="Q158" s="69">
        <f t="shared" si="59"/>
        <v>0</v>
      </c>
      <c r="S158" s="13" t="b">
        <f>S156</f>
        <v>1</v>
      </c>
      <c r="T158" s="13" t="b">
        <f t="shared" si="58"/>
        <v>0</v>
      </c>
      <c r="U158" s="13" t="b">
        <f>U157</f>
        <v>0</v>
      </c>
      <c r="W158" s="14" t="b">
        <f t="shared" si="60"/>
        <v>0</v>
      </c>
      <c r="AB158" s="14"/>
      <c r="AC158" s="18"/>
      <c r="AD158" s="14"/>
      <c r="AE158" s="18"/>
      <c r="AF158" s="18"/>
      <c r="AG158" s="18"/>
      <c r="AH158" s="19"/>
      <c r="AI158" s="19"/>
      <c r="AJ158" s="19"/>
    </row>
    <row r="159" spans="2:36" s="13" customFormat="1" ht="16" hidden="1" thickBot="1">
      <c r="B159" s="213">
        <f>B157-1</f>
        <v>2006</v>
      </c>
      <c r="C159" s="70" t="s">
        <v>24</v>
      </c>
      <c r="D159" s="71"/>
      <c r="E159" s="72"/>
      <c r="F159" s="72"/>
      <c r="G159" s="72"/>
      <c r="H159" s="72"/>
      <c r="I159" s="73"/>
      <c r="J159" s="72"/>
      <c r="K159" s="72"/>
      <c r="L159" s="72"/>
      <c r="M159" s="72"/>
      <c r="N159" s="72"/>
      <c r="O159" s="74"/>
      <c r="P159" s="62"/>
      <c r="Q159" s="75">
        <f t="shared" si="59"/>
        <v>0</v>
      </c>
      <c r="T159" s="13" t="b">
        <f t="shared" si="58"/>
        <v>0</v>
      </c>
      <c r="U159" s="13" t="b">
        <f>AND(B159&lt;=ReportingYear,B159&gt;=BaselineYear)</f>
        <v>0</v>
      </c>
      <c r="W159" s="14" t="b">
        <f t="shared" si="60"/>
        <v>0</v>
      </c>
      <c r="AB159" s="14"/>
      <c r="AC159" s="18"/>
      <c r="AD159" s="14"/>
      <c r="AE159" s="18"/>
      <c r="AF159" s="18"/>
      <c r="AG159" s="18"/>
      <c r="AH159" s="19"/>
      <c r="AI159" s="19"/>
      <c r="AJ159" s="19"/>
    </row>
    <row r="160" spans="2:36" s="13" customFormat="1" ht="16" hidden="1" thickBot="1">
      <c r="B160" s="213"/>
      <c r="C160" s="76" t="s">
        <v>25</v>
      </c>
      <c r="D160" s="77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9"/>
      <c r="P160" s="80"/>
      <c r="Q160" s="81">
        <f t="shared" si="59"/>
        <v>0</v>
      </c>
      <c r="S160" s="13" t="b">
        <f>S158</f>
        <v>1</v>
      </c>
      <c r="T160" s="13" t="b">
        <f t="shared" si="58"/>
        <v>0</v>
      </c>
      <c r="U160" s="13" t="b">
        <f>U159</f>
        <v>0</v>
      </c>
      <c r="W160" s="14" t="b">
        <f t="shared" si="60"/>
        <v>0</v>
      </c>
      <c r="AB160" s="14"/>
      <c r="AC160" s="18"/>
      <c r="AD160" s="14"/>
      <c r="AE160" s="18"/>
      <c r="AF160" s="18"/>
      <c r="AG160" s="18"/>
      <c r="AH160" s="19"/>
      <c r="AI160" s="19"/>
      <c r="AJ160" s="19"/>
    </row>
    <row r="161" spans="2:36" s="13" customFormat="1" hidden="1">
      <c r="B161" s="211">
        <f>B159-1</f>
        <v>2005</v>
      </c>
      <c r="C161" s="70" t="s">
        <v>24</v>
      </c>
      <c r="D161" s="58"/>
      <c r="E161" s="59"/>
      <c r="F161" s="59"/>
      <c r="G161" s="59"/>
      <c r="H161" s="59"/>
      <c r="I161" s="60"/>
      <c r="J161" s="59"/>
      <c r="K161" s="59"/>
      <c r="L161" s="59"/>
      <c r="M161" s="59"/>
      <c r="N161" s="59"/>
      <c r="O161" s="61"/>
      <c r="P161" s="62"/>
      <c r="Q161" s="63">
        <f t="shared" si="59"/>
        <v>0</v>
      </c>
      <c r="T161" s="13" t="b">
        <f t="shared" si="58"/>
        <v>0</v>
      </c>
      <c r="U161" s="13" t="b">
        <f>AND(B161&lt;=ReportingYear,B161&gt;=BaselineYear)</f>
        <v>0</v>
      </c>
      <c r="W161" s="14" t="b">
        <f t="shared" si="60"/>
        <v>0</v>
      </c>
      <c r="AB161" s="14"/>
      <c r="AC161" s="18"/>
      <c r="AD161" s="14"/>
      <c r="AE161" s="18"/>
      <c r="AF161" s="18"/>
      <c r="AG161" s="18"/>
      <c r="AH161" s="19"/>
      <c r="AI161" s="19"/>
      <c r="AJ161" s="19"/>
    </row>
    <row r="162" spans="2:36" s="13" customFormat="1" ht="16" hidden="1" thickBot="1">
      <c r="B162" s="216"/>
      <c r="C162" s="76" t="s">
        <v>25</v>
      </c>
      <c r="D162" s="65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7"/>
      <c r="P162" s="68"/>
      <c r="Q162" s="69">
        <f t="shared" si="59"/>
        <v>0</v>
      </c>
      <c r="S162" s="13" t="b">
        <f>S160</f>
        <v>1</v>
      </c>
      <c r="T162" s="13" t="b">
        <f t="shared" si="58"/>
        <v>0</v>
      </c>
      <c r="U162" s="13" t="b">
        <f>U161</f>
        <v>0</v>
      </c>
      <c r="W162" s="14" t="b">
        <f t="shared" si="60"/>
        <v>0</v>
      </c>
      <c r="AB162" s="14"/>
      <c r="AC162" s="18"/>
      <c r="AD162" s="14"/>
      <c r="AE162" s="18"/>
      <c r="AF162" s="18"/>
      <c r="AG162" s="18"/>
      <c r="AH162" s="19"/>
      <c r="AI162" s="19"/>
      <c r="AJ162" s="19"/>
    </row>
    <row r="163" spans="2:36" s="13" customFormat="1" ht="16" hidden="1" thickBot="1">
      <c r="B163" s="82"/>
      <c r="T163" s="13" t="b">
        <f>T134</f>
        <v>0</v>
      </c>
      <c r="W163" s="14" t="b">
        <f t="shared" si="60"/>
        <v>0</v>
      </c>
      <c r="AB163" s="14"/>
      <c r="AC163" s="18"/>
      <c r="AD163" s="14"/>
      <c r="AE163" s="18"/>
      <c r="AF163" s="18"/>
      <c r="AG163" s="18"/>
      <c r="AH163" s="19"/>
      <c r="AI163" s="19"/>
      <c r="AJ163" s="19"/>
    </row>
    <row r="164" spans="2:36" s="13" customFormat="1" ht="15.75" hidden="1" customHeight="1" thickBot="1">
      <c r="B164" s="219" t="s">
        <v>26</v>
      </c>
      <c r="C164" s="83">
        <f>B113</f>
        <v>2029</v>
      </c>
      <c r="D164" s="84" t="str">
        <f t="shared" ref="D164:O164" si="61">IF(D114&lt;&gt;0,D113/D114,"")</f>
        <v/>
      </c>
      <c r="E164" s="84" t="str">
        <f t="shared" si="61"/>
        <v/>
      </c>
      <c r="F164" s="84" t="str">
        <f t="shared" si="61"/>
        <v/>
      </c>
      <c r="G164" s="84" t="str">
        <f t="shared" si="61"/>
        <v/>
      </c>
      <c r="H164" s="84" t="str">
        <f t="shared" si="61"/>
        <v/>
      </c>
      <c r="I164" s="84" t="str">
        <f t="shared" si="61"/>
        <v/>
      </c>
      <c r="J164" s="84" t="str">
        <f t="shared" si="61"/>
        <v/>
      </c>
      <c r="K164" s="84" t="str">
        <f t="shared" si="61"/>
        <v/>
      </c>
      <c r="L164" s="84" t="str">
        <f t="shared" si="61"/>
        <v/>
      </c>
      <c r="M164" s="84" t="str">
        <f t="shared" si="61"/>
        <v/>
      </c>
      <c r="N164" s="84" t="str">
        <f t="shared" si="61"/>
        <v/>
      </c>
      <c r="O164" s="85" t="str">
        <f t="shared" si="61"/>
        <v/>
      </c>
      <c r="Q164" s="86" t="str">
        <f>IF(Q114&lt;&gt;0,Q113/Q114,"")</f>
        <v/>
      </c>
      <c r="S164" s="13" t="b">
        <f>S142</f>
        <v>1</v>
      </c>
      <c r="T164" s="13" t="b">
        <f>T163</f>
        <v>0</v>
      </c>
      <c r="U164" s="13" t="b">
        <f t="shared" ref="U164:U188" si="62">AND(C164&lt;=ReportingYear,C164&gt;=BaselineYear)</f>
        <v>0</v>
      </c>
      <c r="V164" s="13" t="b">
        <f>UnitCostStatus</f>
        <v>0</v>
      </c>
      <c r="W164" s="14" t="b">
        <f t="shared" si="60"/>
        <v>0</v>
      </c>
      <c r="AB164" s="14"/>
      <c r="AC164" s="18"/>
      <c r="AD164" s="14"/>
      <c r="AE164" s="18"/>
      <c r="AF164" s="18"/>
      <c r="AG164" s="18"/>
      <c r="AH164" s="19"/>
      <c r="AI164" s="19"/>
      <c r="AJ164" s="19"/>
    </row>
    <row r="165" spans="2:36" s="13" customFormat="1" ht="16" hidden="1" thickBot="1">
      <c r="B165" s="219"/>
      <c r="C165" s="83">
        <f>C164-1</f>
        <v>2028</v>
      </c>
      <c r="D165" s="84" t="str">
        <f t="shared" ref="D165:O165" si="63">IF(D116&lt;&gt;0,D115/D116,"")</f>
        <v/>
      </c>
      <c r="E165" s="84" t="str">
        <f t="shared" si="63"/>
        <v/>
      </c>
      <c r="F165" s="84" t="str">
        <f t="shared" si="63"/>
        <v/>
      </c>
      <c r="G165" s="84" t="str">
        <f t="shared" si="63"/>
        <v/>
      </c>
      <c r="H165" s="84" t="str">
        <f t="shared" si="63"/>
        <v/>
      </c>
      <c r="I165" s="84" t="str">
        <f t="shared" si="63"/>
        <v/>
      </c>
      <c r="J165" s="84" t="str">
        <f t="shared" si="63"/>
        <v/>
      </c>
      <c r="K165" s="84" t="str">
        <f t="shared" si="63"/>
        <v/>
      </c>
      <c r="L165" s="84" t="str">
        <f t="shared" si="63"/>
        <v/>
      </c>
      <c r="M165" s="84" t="str">
        <f t="shared" si="63"/>
        <v/>
      </c>
      <c r="N165" s="84" t="str">
        <f t="shared" si="63"/>
        <v/>
      </c>
      <c r="O165" s="85" t="str">
        <f t="shared" si="63"/>
        <v/>
      </c>
      <c r="Q165" s="86" t="str">
        <f>IF(Q116&lt;&gt;0,Q115/Q116,"")</f>
        <v/>
      </c>
      <c r="S165" s="13" t="b">
        <f t="shared" ref="S165:T180" si="64">S164</f>
        <v>1</v>
      </c>
      <c r="T165" s="13" t="b">
        <f t="shared" si="58"/>
        <v>0</v>
      </c>
      <c r="U165" s="13" t="b">
        <f t="shared" si="62"/>
        <v>0</v>
      </c>
      <c r="V165" s="13" t="b">
        <f>V164</f>
        <v>0</v>
      </c>
      <c r="W165" s="14" t="b">
        <f t="shared" si="60"/>
        <v>0</v>
      </c>
      <c r="AB165" s="14"/>
      <c r="AC165" s="18"/>
      <c r="AD165" s="14"/>
      <c r="AE165" s="18"/>
      <c r="AF165" s="18"/>
      <c r="AG165" s="18"/>
      <c r="AH165" s="19"/>
      <c r="AI165" s="19"/>
      <c r="AJ165" s="19"/>
    </row>
    <row r="166" spans="2:36" s="13" customFormat="1" ht="16" hidden="1" thickBot="1">
      <c r="B166" s="219"/>
      <c r="C166" s="83">
        <f t="shared" ref="C166:C188" si="65">C165-1</f>
        <v>2027</v>
      </c>
      <c r="D166" s="84" t="str">
        <f t="shared" ref="D166:O166" si="66">IF(D118&lt;&gt;0,D117/D118,"")</f>
        <v/>
      </c>
      <c r="E166" s="84" t="str">
        <f t="shared" si="66"/>
        <v/>
      </c>
      <c r="F166" s="84" t="str">
        <f t="shared" si="66"/>
        <v/>
      </c>
      <c r="G166" s="84" t="str">
        <f t="shared" si="66"/>
        <v/>
      </c>
      <c r="H166" s="84" t="str">
        <f t="shared" si="66"/>
        <v/>
      </c>
      <c r="I166" s="84" t="str">
        <f t="shared" si="66"/>
        <v/>
      </c>
      <c r="J166" s="84" t="str">
        <f t="shared" si="66"/>
        <v/>
      </c>
      <c r="K166" s="84" t="str">
        <f t="shared" si="66"/>
        <v/>
      </c>
      <c r="L166" s="84" t="str">
        <f t="shared" si="66"/>
        <v/>
      </c>
      <c r="M166" s="84" t="str">
        <f t="shared" si="66"/>
        <v/>
      </c>
      <c r="N166" s="84" t="str">
        <f t="shared" si="66"/>
        <v/>
      </c>
      <c r="O166" s="85" t="str">
        <f t="shared" si="66"/>
        <v/>
      </c>
      <c r="Q166" s="86" t="str">
        <f>IF(Q118&lt;&gt;0,Q117/Q118,"")</f>
        <v/>
      </c>
      <c r="S166" s="13" t="b">
        <f t="shared" si="64"/>
        <v>1</v>
      </c>
      <c r="T166" s="13" t="b">
        <f t="shared" si="58"/>
        <v>0</v>
      </c>
      <c r="U166" s="13" t="b">
        <f t="shared" si="62"/>
        <v>0</v>
      </c>
      <c r="V166" s="13" t="b">
        <f>V165</f>
        <v>0</v>
      </c>
      <c r="W166" s="14" t="b">
        <f t="shared" si="60"/>
        <v>0</v>
      </c>
      <c r="AB166" s="14"/>
      <c r="AC166" s="18"/>
      <c r="AD166" s="14"/>
      <c r="AE166" s="18"/>
      <c r="AF166" s="18"/>
      <c r="AG166" s="18"/>
      <c r="AH166" s="19"/>
      <c r="AI166" s="19"/>
      <c r="AJ166" s="19"/>
    </row>
    <row r="167" spans="2:36" s="13" customFormat="1" ht="16" hidden="1" thickBot="1">
      <c r="B167" s="219"/>
      <c r="C167" s="83">
        <f t="shared" si="65"/>
        <v>2026</v>
      </c>
      <c r="D167" s="84" t="str">
        <f t="shared" ref="D167:O167" si="67">IF(D120&lt;&gt;0,D119/D120,"")</f>
        <v/>
      </c>
      <c r="E167" s="84" t="str">
        <f t="shared" si="67"/>
        <v/>
      </c>
      <c r="F167" s="84" t="str">
        <f t="shared" si="67"/>
        <v/>
      </c>
      <c r="G167" s="84" t="str">
        <f t="shared" si="67"/>
        <v/>
      </c>
      <c r="H167" s="84" t="str">
        <f t="shared" si="67"/>
        <v/>
      </c>
      <c r="I167" s="84" t="str">
        <f t="shared" si="67"/>
        <v/>
      </c>
      <c r="J167" s="84" t="str">
        <f t="shared" si="67"/>
        <v/>
      </c>
      <c r="K167" s="84" t="str">
        <f t="shared" si="67"/>
        <v/>
      </c>
      <c r="L167" s="84" t="str">
        <f t="shared" si="67"/>
        <v/>
      </c>
      <c r="M167" s="84" t="str">
        <f t="shared" si="67"/>
        <v/>
      </c>
      <c r="N167" s="84" t="str">
        <f t="shared" si="67"/>
        <v/>
      </c>
      <c r="O167" s="85" t="str">
        <f t="shared" si="67"/>
        <v/>
      </c>
      <c r="Q167" s="86" t="str">
        <f>IF(Q120&lt;&gt;0,Q119/Q120,"")</f>
        <v/>
      </c>
      <c r="S167" s="13" t="b">
        <f t="shared" si="64"/>
        <v>1</v>
      </c>
      <c r="T167" s="13" t="b">
        <f t="shared" si="58"/>
        <v>0</v>
      </c>
      <c r="U167" s="13" t="b">
        <f t="shared" si="62"/>
        <v>0</v>
      </c>
      <c r="V167" s="13" t="b">
        <f t="shared" ref="V167:V188" si="68">V166</f>
        <v>0</v>
      </c>
      <c r="W167" s="14" t="b">
        <f t="shared" si="60"/>
        <v>0</v>
      </c>
      <c r="AB167" s="14"/>
      <c r="AC167" s="18"/>
      <c r="AD167" s="14"/>
      <c r="AE167" s="18"/>
      <c r="AF167" s="18"/>
      <c r="AG167" s="18"/>
      <c r="AH167" s="19"/>
      <c r="AI167" s="19"/>
      <c r="AJ167" s="19"/>
    </row>
    <row r="168" spans="2:36" s="13" customFormat="1" ht="16" hidden="1" thickBot="1">
      <c r="B168" s="219"/>
      <c r="C168" s="83">
        <f t="shared" si="65"/>
        <v>2025</v>
      </c>
      <c r="D168" s="84" t="str">
        <f t="shared" ref="D168:O168" si="69">IF(D122&lt;&gt;0,D121/D122,"")</f>
        <v/>
      </c>
      <c r="E168" s="84" t="str">
        <f t="shared" si="69"/>
        <v/>
      </c>
      <c r="F168" s="84" t="str">
        <f t="shared" si="69"/>
        <v/>
      </c>
      <c r="G168" s="84" t="str">
        <f t="shared" si="69"/>
        <v/>
      </c>
      <c r="H168" s="84" t="str">
        <f t="shared" si="69"/>
        <v/>
      </c>
      <c r="I168" s="84" t="str">
        <f t="shared" si="69"/>
        <v/>
      </c>
      <c r="J168" s="84" t="str">
        <f t="shared" si="69"/>
        <v/>
      </c>
      <c r="K168" s="84" t="str">
        <f t="shared" si="69"/>
        <v/>
      </c>
      <c r="L168" s="84" t="str">
        <f t="shared" si="69"/>
        <v/>
      </c>
      <c r="M168" s="84" t="str">
        <f t="shared" si="69"/>
        <v/>
      </c>
      <c r="N168" s="84" t="str">
        <f t="shared" si="69"/>
        <v/>
      </c>
      <c r="O168" s="85" t="str">
        <f t="shared" si="69"/>
        <v/>
      </c>
      <c r="Q168" s="86" t="str">
        <f>IF(Q122&lt;&gt;0,Q121/Q122,"")</f>
        <v/>
      </c>
      <c r="S168" s="13" t="b">
        <f t="shared" si="64"/>
        <v>1</v>
      </c>
      <c r="T168" s="13" t="b">
        <f t="shared" si="58"/>
        <v>0</v>
      </c>
      <c r="U168" s="13" t="b">
        <f t="shared" si="62"/>
        <v>0</v>
      </c>
      <c r="V168" s="13" t="b">
        <f t="shared" si="68"/>
        <v>0</v>
      </c>
      <c r="W168" s="14" t="b">
        <f t="shared" si="60"/>
        <v>0</v>
      </c>
      <c r="AB168" s="14"/>
      <c r="AC168" s="18"/>
      <c r="AD168" s="14"/>
      <c r="AE168" s="18"/>
      <c r="AF168" s="18"/>
      <c r="AG168" s="18"/>
      <c r="AH168" s="19"/>
      <c r="AI168" s="19"/>
      <c r="AJ168" s="19"/>
    </row>
    <row r="169" spans="2:36" s="13" customFormat="1" ht="16" hidden="1" thickBot="1">
      <c r="B169" s="219"/>
      <c r="C169" s="83">
        <f t="shared" si="65"/>
        <v>2024</v>
      </c>
      <c r="D169" s="84" t="str">
        <f t="shared" ref="D169:O169" si="70">IF(D124&lt;&gt;0,D123/D124,"")</f>
        <v/>
      </c>
      <c r="E169" s="84" t="str">
        <f t="shared" si="70"/>
        <v/>
      </c>
      <c r="F169" s="84" t="str">
        <f t="shared" si="70"/>
        <v/>
      </c>
      <c r="G169" s="84" t="str">
        <f t="shared" si="70"/>
        <v/>
      </c>
      <c r="H169" s="84" t="str">
        <f t="shared" si="70"/>
        <v/>
      </c>
      <c r="I169" s="84" t="str">
        <f t="shared" si="70"/>
        <v/>
      </c>
      <c r="J169" s="84" t="str">
        <f t="shared" si="70"/>
        <v/>
      </c>
      <c r="K169" s="84" t="str">
        <f t="shared" si="70"/>
        <v/>
      </c>
      <c r="L169" s="84" t="str">
        <f t="shared" si="70"/>
        <v/>
      </c>
      <c r="M169" s="84" t="str">
        <f t="shared" si="70"/>
        <v/>
      </c>
      <c r="N169" s="84" t="str">
        <f t="shared" si="70"/>
        <v/>
      </c>
      <c r="O169" s="85" t="str">
        <f t="shared" si="70"/>
        <v/>
      </c>
      <c r="Q169" s="86" t="str">
        <f>IF(Q124&lt;&gt;0,Q123/Q124,"")</f>
        <v/>
      </c>
      <c r="S169" s="13" t="b">
        <f t="shared" si="64"/>
        <v>1</v>
      </c>
      <c r="T169" s="13" t="b">
        <f t="shared" si="58"/>
        <v>0</v>
      </c>
      <c r="U169" s="13" t="b">
        <f t="shared" si="62"/>
        <v>0</v>
      </c>
      <c r="V169" s="13" t="b">
        <f t="shared" si="68"/>
        <v>0</v>
      </c>
      <c r="W169" s="14" t="b">
        <f t="shared" si="60"/>
        <v>0</v>
      </c>
      <c r="AB169" s="14"/>
      <c r="AC169" s="18"/>
      <c r="AD169" s="14"/>
      <c r="AE169" s="18"/>
      <c r="AF169" s="18"/>
      <c r="AG169" s="18"/>
      <c r="AH169" s="19"/>
      <c r="AI169" s="19"/>
      <c r="AJ169" s="19"/>
    </row>
    <row r="170" spans="2:36" s="13" customFormat="1" ht="16" hidden="1" thickBot="1">
      <c r="B170" s="219"/>
      <c r="C170" s="83">
        <f t="shared" si="65"/>
        <v>2023</v>
      </c>
      <c r="D170" s="84" t="str">
        <f t="shared" ref="D170:O170" si="71">IF(D126&lt;&gt;0,D125/D126,"")</f>
        <v/>
      </c>
      <c r="E170" s="84" t="str">
        <f t="shared" si="71"/>
        <v/>
      </c>
      <c r="F170" s="84" t="str">
        <f t="shared" si="71"/>
        <v/>
      </c>
      <c r="G170" s="84" t="str">
        <f t="shared" si="71"/>
        <v/>
      </c>
      <c r="H170" s="84" t="str">
        <f t="shared" si="71"/>
        <v/>
      </c>
      <c r="I170" s="84" t="str">
        <f t="shared" si="71"/>
        <v/>
      </c>
      <c r="J170" s="84" t="str">
        <f t="shared" si="71"/>
        <v/>
      </c>
      <c r="K170" s="84" t="str">
        <f t="shared" si="71"/>
        <v/>
      </c>
      <c r="L170" s="84" t="str">
        <f t="shared" si="71"/>
        <v/>
      </c>
      <c r="M170" s="84" t="str">
        <f t="shared" si="71"/>
        <v/>
      </c>
      <c r="N170" s="84" t="str">
        <f t="shared" si="71"/>
        <v/>
      </c>
      <c r="O170" s="85" t="str">
        <f t="shared" si="71"/>
        <v/>
      </c>
      <c r="Q170" s="86" t="str">
        <f>IF(Q126&lt;&gt;0,Q125/Q126,"")</f>
        <v/>
      </c>
      <c r="S170" s="13" t="b">
        <f t="shared" si="64"/>
        <v>1</v>
      </c>
      <c r="T170" s="13" t="b">
        <f t="shared" si="58"/>
        <v>0</v>
      </c>
      <c r="U170" s="13" t="b">
        <f t="shared" si="62"/>
        <v>0</v>
      </c>
      <c r="V170" s="13" t="b">
        <f t="shared" si="68"/>
        <v>0</v>
      </c>
      <c r="W170" s="14" t="b">
        <f t="shared" si="60"/>
        <v>0</v>
      </c>
      <c r="AB170" s="14"/>
      <c r="AC170" s="18"/>
      <c r="AD170" s="14"/>
      <c r="AE170" s="18"/>
      <c r="AF170" s="18"/>
      <c r="AG170" s="18"/>
      <c r="AH170" s="19"/>
      <c r="AI170" s="19"/>
      <c r="AJ170" s="19"/>
    </row>
    <row r="171" spans="2:36" s="13" customFormat="1" ht="16" hidden="1" thickBot="1">
      <c r="B171" s="219"/>
      <c r="C171" s="83">
        <f t="shared" si="65"/>
        <v>2022</v>
      </c>
      <c r="D171" s="84" t="str">
        <f t="shared" ref="D171:O171" si="72">IF(D128&lt;&gt;0,D127/D128,"")</f>
        <v/>
      </c>
      <c r="E171" s="84" t="str">
        <f t="shared" si="72"/>
        <v/>
      </c>
      <c r="F171" s="84" t="str">
        <f t="shared" si="72"/>
        <v/>
      </c>
      <c r="G171" s="84" t="str">
        <f t="shared" si="72"/>
        <v/>
      </c>
      <c r="H171" s="84" t="str">
        <f t="shared" si="72"/>
        <v/>
      </c>
      <c r="I171" s="84" t="str">
        <f t="shared" si="72"/>
        <v/>
      </c>
      <c r="J171" s="84" t="str">
        <f t="shared" si="72"/>
        <v/>
      </c>
      <c r="K171" s="84" t="str">
        <f t="shared" si="72"/>
        <v/>
      </c>
      <c r="L171" s="84" t="str">
        <f t="shared" si="72"/>
        <v/>
      </c>
      <c r="M171" s="84" t="str">
        <f t="shared" si="72"/>
        <v/>
      </c>
      <c r="N171" s="84" t="str">
        <f t="shared" si="72"/>
        <v/>
      </c>
      <c r="O171" s="85" t="str">
        <f t="shared" si="72"/>
        <v/>
      </c>
      <c r="Q171" s="86" t="str">
        <f>IF(Q128&lt;&gt;0,Q127/Q128,"")</f>
        <v/>
      </c>
      <c r="S171" s="13" t="b">
        <f t="shared" si="64"/>
        <v>1</v>
      </c>
      <c r="T171" s="13" t="b">
        <f t="shared" si="58"/>
        <v>0</v>
      </c>
      <c r="U171" s="13" t="b">
        <f t="shared" si="62"/>
        <v>0</v>
      </c>
      <c r="V171" s="13" t="b">
        <f t="shared" si="68"/>
        <v>0</v>
      </c>
      <c r="W171" s="14" t="b">
        <f t="shared" si="60"/>
        <v>0</v>
      </c>
      <c r="AB171" s="14"/>
      <c r="AC171" s="18"/>
      <c r="AD171" s="14"/>
      <c r="AE171" s="18"/>
      <c r="AF171" s="18"/>
      <c r="AG171" s="18"/>
      <c r="AH171" s="19"/>
      <c r="AI171" s="19"/>
      <c r="AJ171" s="19"/>
    </row>
    <row r="172" spans="2:36" s="13" customFormat="1" ht="16" hidden="1" thickBot="1">
      <c r="B172" s="219"/>
      <c r="C172" s="83">
        <f t="shared" si="65"/>
        <v>2021</v>
      </c>
      <c r="D172" s="84" t="str">
        <f t="shared" ref="D172:O172" si="73">IF(D130&lt;&gt;0,D129/D130,"")</f>
        <v/>
      </c>
      <c r="E172" s="84" t="str">
        <f t="shared" si="73"/>
        <v/>
      </c>
      <c r="F172" s="84" t="str">
        <f t="shared" si="73"/>
        <v/>
      </c>
      <c r="G172" s="84" t="str">
        <f t="shared" si="73"/>
        <v/>
      </c>
      <c r="H172" s="84" t="str">
        <f t="shared" si="73"/>
        <v/>
      </c>
      <c r="I172" s="84" t="str">
        <f t="shared" si="73"/>
        <v/>
      </c>
      <c r="J172" s="84" t="str">
        <f t="shared" si="73"/>
        <v/>
      </c>
      <c r="K172" s="84" t="str">
        <f t="shared" si="73"/>
        <v/>
      </c>
      <c r="L172" s="84" t="str">
        <f t="shared" si="73"/>
        <v/>
      </c>
      <c r="M172" s="84" t="str">
        <f t="shared" si="73"/>
        <v/>
      </c>
      <c r="N172" s="84" t="str">
        <f t="shared" si="73"/>
        <v/>
      </c>
      <c r="O172" s="85" t="str">
        <f t="shared" si="73"/>
        <v/>
      </c>
      <c r="Q172" s="86" t="str">
        <f>IF(Q130&lt;&gt;0,Q129/Q130,"")</f>
        <v/>
      </c>
      <c r="S172" s="13" t="b">
        <f t="shared" si="64"/>
        <v>1</v>
      </c>
      <c r="T172" s="13" t="b">
        <f t="shared" si="58"/>
        <v>0</v>
      </c>
      <c r="U172" s="13" t="b">
        <f t="shared" si="62"/>
        <v>0</v>
      </c>
      <c r="V172" s="13" t="b">
        <f t="shared" si="68"/>
        <v>0</v>
      </c>
      <c r="W172" s="14" t="b">
        <f t="shared" si="60"/>
        <v>0</v>
      </c>
      <c r="AB172" s="14"/>
      <c r="AC172" s="18"/>
      <c r="AD172" s="14"/>
      <c r="AE172" s="18"/>
      <c r="AF172" s="18"/>
      <c r="AG172" s="18"/>
      <c r="AH172" s="19"/>
      <c r="AI172" s="19"/>
      <c r="AJ172" s="19"/>
    </row>
    <row r="173" spans="2:36" s="13" customFormat="1" ht="16" hidden="1" thickBot="1">
      <c r="B173" s="219"/>
      <c r="C173" s="83">
        <f t="shared" si="65"/>
        <v>2020</v>
      </c>
      <c r="D173" s="84" t="str">
        <f t="shared" ref="D173:O173" si="74">IF(D132&lt;&gt;0,D131/D132,"")</f>
        <v/>
      </c>
      <c r="E173" s="84" t="str">
        <f t="shared" si="74"/>
        <v/>
      </c>
      <c r="F173" s="84" t="str">
        <f t="shared" si="74"/>
        <v/>
      </c>
      <c r="G173" s="84" t="str">
        <f t="shared" si="74"/>
        <v/>
      </c>
      <c r="H173" s="84" t="str">
        <f t="shared" si="74"/>
        <v/>
      </c>
      <c r="I173" s="84" t="str">
        <f t="shared" si="74"/>
        <v/>
      </c>
      <c r="J173" s="84" t="str">
        <f t="shared" si="74"/>
        <v/>
      </c>
      <c r="K173" s="84" t="str">
        <f t="shared" si="74"/>
        <v/>
      </c>
      <c r="L173" s="84" t="str">
        <f t="shared" si="74"/>
        <v/>
      </c>
      <c r="M173" s="84" t="str">
        <f t="shared" si="74"/>
        <v/>
      </c>
      <c r="N173" s="84" t="str">
        <f t="shared" si="74"/>
        <v/>
      </c>
      <c r="O173" s="85" t="str">
        <f t="shared" si="74"/>
        <v/>
      </c>
      <c r="P173" s="87"/>
      <c r="Q173" s="86" t="str">
        <f>IF(Q132&lt;&gt;0,Q131/Q132,"")</f>
        <v/>
      </c>
      <c r="S173" s="13" t="b">
        <f t="shared" si="64"/>
        <v>1</v>
      </c>
      <c r="T173" s="13" t="b">
        <f t="shared" si="58"/>
        <v>0</v>
      </c>
      <c r="U173" s="13" t="b">
        <f t="shared" si="62"/>
        <v>0</v>
      </c>
      <c r="V173" s="13" t="b">
        <f t="shared" si="68"/>
        <v>0</v>
      </c>
      <c r="W173" s="14" t="b">
        <f t="shared" si="60"/>
        <v>0</v>
      </c>
      <c r="AB173" s="14"/>
      <c r="AC173" s="18"/>
      <c r="AD173" s="14"/>
      <c r="AE173" s="18"/>
      <c r="AF173" s="18"/>
      <c r="AG173" s="18"/>
      <c r="AH173" s="19"/>
      <c r="AI173" s="19"/>
      <c r="AJ173" s="19"/>
    </row>
    <row r="174" spans="2:36" s="13" customFormat="1" ht="16" hidden="1" thickBot="1">
      <c r="B174" s="219"/>
      <c r="C174" s="83">
        <f t="shared" si="65"/>
        <v>2019</v>
      </c>
      <c r="D174" s="84" t="str">
        <f t="shared" ref="D174:O174" si="75">IF(D134&lt;&gt;0,D133/D134,"")</f>
        <v/>
      </c>
      <c r="E174" s="84" t="str">
        <f t="shared" si="75"/>
        <v/>
      </c>
      <c r="F174" s="84" t="str">
        <f t="shared" si="75"/>
        <v/>
      </c>
      <c r="G174" s="84" t="str">
        <f t="shared" si="75"/>
        <v/>
      </c>
      <c r="H174" s="84" t="str">
        <f t="shared" si="75"/>
        <v/>
      </c>
      <c r="I174" s="84" t="str">
        <f t="shared" si="75"/>
        <v/>
      </c>
      <c r="J174" s="84" t="str">
        <f t="shared" si="75"/>
        <v/>
      </c>
      <c r="K174" s="84" t="str">
        <f t="shared" si="75"/>
        <v/>
      </c>
      <c r="L174" s="84" t="str">
        <f t="shared" si="75"/>
        <v/>
      </c>
      <c r="M174" s="84" t="str">
        <f t="shared" si="75"/>
        <v/>
      </c>
      <c r="N174" s="84" t="str">
        <f t="shared" si="75"/>
        <v/>
      </c>
      <c r="O174" s="85" t="str">
        <f t="shared" si="75"/>
        <v/>
      </c>
      <c r="Q174" s="86" t="str">
        <f>IF(Q134&lt;&gt;0,Q133/Q134,"")</f>
        <v/>
      </c>
      <c r="S174" s="13" t="b">
        <f t="shared" si="64"/>
        <v>1</v>
      </c>
      <c r="T174" s="13" t="b">
        <f t="shared" si="58"/>
        <v>0</v>
      </c>
      <c r="U174" s="13" t="b">
        <f t="shared" si="62"/>
        <v>0</v>
      </c>
      <c r="V174" s="13" t="b">
        <f t="shared" si="68"/>
        <v>0</v>
      </c>
      <c r="W174" s="14" t="b">
        <f t="shared" si="60"/>
        <v>0</v>
      </c>
      <c r="AB174" s="14"/>
      <c r="AC174" s="18"/>
      <c r="AD174" s="14"/>
      <c r="AE174" s="18"/>
      <c r="AF174" s="18"/>
      <c r="AG174" s="18"/>
      <c r="AH174" s="19"/>
      <c r="AI174" s="19"/>
      <c r="AJ174" s="19"/>
    </row>
    <row r="175" spans="2:36" s="13" customFormat="1" ht="16" hidden="1" thickBot="1">
      <c r="B175" s="219"/>
      <c r="C175" s="83">
        <f t="shared" si="65"/>
        <v>2018</v>
      </c>
      <c r="D175" s="84" t="str">
        <f t="shared" ref="D175:O175" si="76">IF(D136&lt;&gt;0,D135/D136,"")</f>
        <v/>
      </c>
      <c r="E175" s="84" t="str">
        <f t="shared" si="76"/>
        <v/>
      </c>
      <c r="F175" s="84" t="str">
        <f t="shared" si="76"/>
        <v/>
      </c>
      <c r="G175" s="84" t="str">
        <f t="shared" si="76"/>
        <v/>
      </c>
      <c r="H175" s="84" t="str">
        <f t="shared" si="76"/>
        <v/>
      </c>
      <c r="I175" s="84" t="str">
        <f t="shared" si="76"/>
        <v/>
      </c>
      <c r="J175" s="84" t="str">
        <f t="shared" si="76"/>
        <v/>
      </c>
      <c r="K175" s="84" t="str">
        <f t="shared" si="76"/>
        <v/>
      </c>
      <c r="L175" s="84" t="str">
        <f t="shared" si="76"/>
        <v/>
      </c>
      <c r="M175" s="84" t="str">
        <f t="shared" si="76"/>
        <v/>
      </c>
      <c r="N175" s="84" t="str">
        <f t="shared" si="76"/>
        <v/>
      </c>
      <c r="O175" s="85" t="str">
        <f t="shared" si="76"/>
        <v/>
      </c>
      <c r="Q175" s="86" t="str">
        <f>IF(Q136&lt;&gt;0,Q135/Q136,"")</f>
        <v/>
      </c>
      <c r="S175" s="13" t="b">
        <f t="shared" si="64"/>
        <v>1</v>
      </c>
      <c r="T175" s="13" t="b">
        <f t="shared" si="58"/>
        <v>0</v>
      </c>
      <c r="U175" s="13" t="b">
        <f t="shared" si="62"/>
        <v>0</v>
      </c>
      <c r="V175" s="13" t="b">
        <f t="shared" si="68"/>
        <v>0</v>
      </c>
      <c r="W175" s="14" t="b">
        <f t="shared" si="60"/>
        <v>0</v>
      </c>
      <c r="AB175" s="14"/>
      <c r="AC175" s="18"/>
      <c r="AD175" s="14"/>
      <c r="AE175" s="18"/>
      <c r="AF175" s="18"/>
      <c r="AG175" s="18"/>
      <c r="AH175" s="19"/>
      <c r="AI175" s="19"/>
      <c r="AJ175" s="19"/>
    </row>
    <row r="176" spans="2:36" s="13" customFormat="1" ht="16" hidden="1" thickBot="1">
      <c r="B176" s="219"/>
      <c r="C176" s="83">
        <f t="shared" si="65"/>
        <v>2017</v>
      </c>
      <c r="D176" s="84" t="str">
        <f t="shared" ref="D176:O176" si="77">IF(D138&lt;&gt;0,D137/D138,"")</f>
        <v/>
      </c>
      <c r="E176" s="84" t="str">
        <f t="shared" si="77"/>
        <v/>
      </c>
      <c r="F176" s="84" t="str">
        <f t="shared" si="77"/>
        <v/>
      </c>
      <c r="G176" s="84" t="str">
        <f t="shared" si="77"/>
        <v/>
      </c>
      <c r="H176" s="84" t="str">
        <f t="shared" si="77"/>
        <v/>
      </c>
      <c r="I176" s="84" t="str">
        <f t="shared" si="77"/>
        <v/>
      </c>
      <c r="J176" s="84" t="str">
        <f t="shared" si="77"/>
        <v/>
      </c>
      <c r="K176" s="84" t="str">
        <f t="shared" si="77"/>
        <v/>
      </c>
      <c r="L176" s="84" t="str">
        <f t="shared" si="77"/>
        <v/>
      </c>
      <c r="M176" s="84" t="str">
        <f t="shared" si="77"/>
        <v/>
      </c>
      <c r="N176" s="84" t="str">
        <f t="shared" si="77"/>
        <v/>
      </c>
      <c r="O176" s="85" t="str">
        <f t="shared" si="77"/>
        <v/>
      </c>
      <c r="Q176" s="86" t="str">
        <f>IF(Q138&lt;&gt;0,Q137/Q138,"")</f>
        <v/>
      </c>
      <c r="S176" s="13" t="b">
        <f t="shared" si="64"/>
        <v>1</v>
      </c>
      <c r="T176" s="13" t="b">
        <f t="shared" si="64"/>
        <v>0</v>
      </c>
      <c r="U176" s="13" t="b">
        <f t="shared" si="62"/>
        <v>1</v>
      </c>
      <c r="V176" s="13" t="b">
        <f t="shared" si="68"/>
        <v>0</v>
      </c>
      <c r="W176" s="14" t="b">
        <f t="shared" si="60"/>
        <v>0</v>
      </c>
      <c r="AB176" s="14"/>
      <c r="AC176" s="18"/>
      <c r="AD176" s="14"/>
      <c r="AE176" s="18"/>
      <c r="AF176" s="18"/>
      <c r="AG176" s="18"/>
      <c r="AH176" s="19"/>
      <c r="AI176" s="19"/>
      <c r="AJ176" s="19"/>
    </row>
    <row r="177" spans="1:36" s="13" customFormat="1" ht="16" hidden="1" thickBot="1">
      <c r="B177" s="219"/>
      <c r="C177" s="83">
        <f t="shared" si="65"/>
        <v>2016</v>
      </c>
      <c r="D177" s="84" t="str">
        <f t="shared" ref="D177:O177" si="78">IF(D140&lt;&gt;0,D139/D140,"")</f>
        <v/>
      </c>
      <c r="E177" s="84" t="str">
        <f t="shared" si="78"/>
        <v/>
      </c>
      <c r="F177" s="84" t="str">
        <f t="shared" si="78"/>
        <v/>
      </c>
      <c r="G177" s="84" t="str">
        <f t="shared" si="78"/>
        <v/>
      </c>
      <c r="H177" s="84" t="str">
        <f t="shared" si="78"/>
        <v/>
      </c>
      <c r="I177" s="84" t="str">
        <f t="shared" si="78"/>
        <v/>
      </c>
      <c r="J177" s="84" t="str">
        <f t="shared" si="78"/>
        <v/>
      </c>
      <c r="K177" s="84" t="str">
        <f t="shared" si="78"/>
        <v/>
      </c>
      <c r="L177" s="84" t="str">
        <f t="shared" si="78"/>
        <v/>
      </c>
      <c r="M177" s="84" t="str">
        <f t="shared" si="78"/>
        <v/>
      </c>
      <c r="N177" s="84" t="str">
        <f t="shared" si="78"/>
        <v/>
      </c>
      <c r="O177" s="85" t="str">
        <f t="shared" si="78"/>
        <v/>
      </c>
      <c r="P177" s="87"/>
      <c r="Q177" s="86" t="str">
        <f>IF(Q140&lt;&gt;0,Q139/Q140,"")</f>
        <v/>
      </c>
      <c r="S177" s="13" t="b">
        <f t="shared" si="64"/>
        <v>1</v>
      </c>
      <c r="T177" s="13" t="b">
        <f t="shared" si="64"/>
        <v>0</v>
      </c>
      <c r="U177" s="13" t="b">
        <f t="shared" si="62"/>
        <v>1</v>
      </c>
      <c r="V177" s="13" t="b">
        <f t="shared" si="68"/>
        <v>0</v>
      </c>
      <c r="W177" s="14" t="b">
        <f t="shared" si="60"/>
        <v>0</v>
      </c>
      <c r="AB177" s="14"/>
      <c r="AC177" s="18"/>
      <c r="AD177" s="14"/>
      <c r="AE177" s="18"/>
      <c r="AF177" s="18"/>
      <c r="AG177" s="18"/>
      <c r="AH177" s="19"/>
      <c r="AI177" s="19"/>
      <c r="AJ177" s="19"/>
    </row>
    <row r="178" spans="1:36" s="13" customFormat="1" ht="16" hidden="1" thickBot="1">
      <c r="B178" s="219"/>
      <c r="C178" s="83">
        <f t="shared" si="65"/>
        <v>2015</v>
      </c>
      <c r="D178" s="84" t="str">
        <f t="shared" ref="D178:O178" si="79">IF(D142&lt;&gt;0,D141/D142,"")</f>
        <v/>
      </c>
      <c r="E178" s="84" t="str">
        <f t="shared" si="79"/>
        <v/>
      </c>
      <c r="F178" s="84" t="str">
        <f t="shared" si="79"/>
        <v/>
      </c>
      <c r="G178" s="84" t="str">
        <f t="shared" si="79"/>
        <v/>
      </c>
      <c r="H178" s="84" t="str">
        <f t="shared" si="79"/>
        <v/>
      </c>
      <c r="I178" s="84" t="str">
        <f t="shared" si="79"/>
        <v/>
      </c>
      <c r="J178" s="84" t="str">
        <f t="shared" si="79"/>
        <v/>
      </c>
      <c r="K178" s="84" t="str">
        <f t="shared" si="79"/>
        <v/>
      </c>
      <c r="L178" s="84" t="str">
        <f t="shared" si="79"/>
        <v/>
      </c>
      <c r="M178" s="84" t="str">
        <f t="shared" si="79"/>
        <v/>
      </c>
      <c r="N178" s="84" t="str">
        <f t="shared" si="79"/>
        <v/>
      </c>
      <c r="O178" s="84" t="str">
        <f t="shared" si="79"/>
        <v/>
      </c>
      <c r="Q178" s="84" t="str">
        <f>IF(Q142&lt;&gt;0,Q141/Q142,"")</f>
        <v/>
      </c>
      <c r="S178" s="13" t="b">
        <f t="shared" si="64"/>
        <v>1</v>
      </c>
      <c r="T178" s="13" t="b">
        <f t="shared" si="64"/>
        <v>0</v>
      </c>
      <c r="U178" s="13" t="b">
        <f t="shared" si="62"/>
        <v>1</v>
      </c>
      <c r="V178" s="13" t="b">
        <f t="shared" si="68"/>
        <v>0</v>
      </c>
      <c r="W178" s="14" t="b">
        <f t="shared" si="60"/>
        <v>0</v>
      </c>
      <c r="AB178" s="14"/>
      <c r="AC178" s="18"/>
      <c r="AD178" s="14"/>
      <c r="AE178" s="18"/>
      <c r="AF178" s="18"/>
      <c r="AG178" s="18"/>
      <c r="AH178" s="19"/>
      <c r="AI178" s="19"/>
      <c r="AJ178" s="19"/>
    </row>
    <row r="179" spans="1:36" s="13" customFormat="1" ht="16" hidden="1" thickBot="1">
      <c r="B179" s="219"/>
      <c r="C179" s="83">
        <f t="shared" si="65"/>
        <v>2014</v>
      </c>
      <c r="D179" s="84" t="str">
        <f>IF(D144&lt;&gt;0,D143/D144,"")</f>
        <v/>
      </c>
      <c r="E179" s="84" t="str">
        <f t="shared" ref="E179:O179" si="80">IF(E144&lt;&gt;0,E143/E144,"")</f>
        <v/>
      </c>
      <c r="F179" s="84" t="str">
        <f t="shared" si="80"/>
        <v/>
      </c>
      <c r="G179" s="84" t="str">
        <f t="shared" si="80"/>
        <v/>
      </c>
      <c r="H179" s="84" t="str">
        <f t="shared" si="80"/>
        <v/>
      </c>
      <c r="I179" s="84" t="str">
        <f t="shared" si="80"/>
        <v/>
      </c>
      <c r="J179" s="84" t="str">
        <f t="shared" si="80"/>
        <v/>
      </c>
      <c r="K179" s="84" t="str">
        <f t="shared" si="80"/>
        <v/>
      </c>
      <c r="L179" s="84" t="str">
        <f t="shared" si="80"/>
        <v/>
      </c>
      <c r="M179" s="84" t="str">
        <f t="shared" si="80"/>
        <v/>
      </c>
      <c r="N179" s="84" t="str">
        <f t="shared" si="80"/>
        <v/>
      </c>
      <c r="O179" s="84" t="str">
        <f t="shared" si="80"/>
        <v/>
      </c>
      <c r="Q179" s="84" t="str">
        <f>IF(Q144&lt;&gt;0,Q143/Q144,"")</f>
        <v/>
      </c>
      <c r="S179" s="13" t="b">
        <f t="shared" si="64"/>
        <v>1</v>
      </c>
      <c r="T179" s="13" t="b">
        <f t="shared" si="64"/>
        <v>0</v>
      </c>
      <c r="U179" s="13" t="b">
        <f t="shared" si="62"/>
        <v>1</v>
      </c>
      <c r="V179" s="13" t="b">
        <f t="shared" si="68"/>
        <v>0</v>
      </c>
      <c r="W179" s="14" t="b">
        <f t="shared" si="60"/>
        <v>0</v>
      </c>
      <c r="AB179" s="14"/>
      <c r="AC179" s="18"/>
      <c r="AD179" s="14"/>
      <c r="AE179" s="18"/>
      <c r="AF179" s="18"/>
      <c r="AG179" s="18"/>
      <c r="AH179" s="19"/>
      <c r="AI179" s="19"/>
      <c r="AJ179" s="19"/>
    </row>
    <row r="180" spans="1:36" s="13" customFormat="1" ht="16" hidden="1" thickBot="1">
      <c r="B180" s="219"/>
      <c r="C180" s="83">
        <f t="shared" si="65"/>
        <v>2013</v>
      </c>
      <c r="D180" s="84" t="str">
        <f>IF(D146&lt;&gt;0,D145/D146,"")</f>
        <v/>
      </c>
      <c r="E180" s="84" t="str">
        <f t="shared" ref="E180:O180" si="81">IF(E146&lt;&gt;0,E145/E146,"")</f>
        <v/>
      </c>
      <c r="F180" s="84" t="str">
        <f t="shared" si="81"/>
        <v/>
      </c>
      <c r="G180" s="84" t="str">
        <f t="shared" si="81"/>
        <v/>
      </c>
      <c r="H180" s="84" t="str">
        <f t="shared" si="81"/>
        <v/>
      </c>
      <c r="I180" s="84" t="str">
        <f t="shared" si="81"/>
        <v/>
      </c>
      <c r="J180" s="84" t="str">
        <f t="shared" si="81"/>
        <v/>
      </c>
      <c r="K180" s="84" t="str">
        <f t="shared" si="81"/>
        <v/>
      </c>
      <c r="L180" s="84" t="str">
        <f t="shared" si="81"/>
        <v/>
      </c>
      <c r="M180" s="84" t="str">
        <f t="shared" si="81"/>
        <v/>
      </c>
      <c r="N180" s="84" t="str">
        <f t="shared" si="81"/>
        <v/>
      </c>
      <c r="O180" s="84" t="str">
        <f t="shared" si="81"/>
        <v/>
      </c>
      <c r="Q180" s="84" t="str">
        <f>IF(Q146&lt;&gt;0,Q145/Q146,"")</f>
        <v/>
      </c>
      <c r="S180" s="13" t="b">
        <f t="shared" si="64"/>
        <v>1</v>
      </c>
      <c r="T180" s="13" t="b">
        <f t="shared" si="64"/>
        <v>0</v>
      </c>
      <c r="U180" s="13" t="b">
        <f t="shared" si="62"/>
        <v>0</v>
      </c>
      <c r="V180" s="13" t="b">
        <f t="shared" si="68"/>
        <v>0</v>
      </c>
      <c r="W180" s="14" t="b">
        <f t="shared" si="60"/>
        <v>0</v>
      </c>
      <c r="AB180" s="14"/>
      <c r="AC180" s="18"/>
      <c r="AD180" s="14"/>
      <c r="AE180" s="18"/>
      <c r="AF180" s="18"/>
      <c r="AG180" s="18"/>
      <c r="AH180" s="19"/>
      <c r="AI180" s="19"/>
      <c r="AJ180" s="19"/>
    </row>
    <row r="181" spans="1:36" s="13" customFormat="1" ht="16" hidden="1" thickBot="1">
      <c r="B181" s="219"/>
      <c r="C181" s="83">
        <f t="shared" si="65"/>
        <v>2012</v>
      </c>
      <c r="D181" s="84" t="str">
        <f>IF(D148&lt;&gt;0,D147/D148,"")</f>
        <v/>
      </c>
      <c r="E181" s="84" t="str">
        <f t="shared" ref="E181:O181" si="82">IF(E148&lt;&gt;0,E147/E148,"")</f>
        <v/>
      </c>
      <c r="F181" s="84" t="str">
        <f t="shared" si="82"/>
        <v/>
      </c>
      <c r="G181" s="84" t="str">
        <f t="shared" si="82"/>
        <v/>
      </c>
      <c r="H181" s="84" t="str">
        <f t="shared" si="82"/>
        <v/>
      </c>
      <c r="I181" s="84" t="str">
        <f t="shared" si="82"/>
        <v/>
      </c>
      <c r="J181" s="84" t="str">
        <f t="shared" si="82"/>
        <v/>
      </c>
      <c r="K181" s="84" t="str">
        <f t="shared" si="82"/>
        <v/>
      </c>
      <c r="L181" s="84" t="str">
        <f t="shared" si="82"/>
        <v/>
      </c>
      <c r="M181" s="84" t="str">
        <f t="shared" si="82"/>
        <v/>
      </c>
      <c r="N181" s="84" t="str">
        <f t="shared" si="82"/>
        <v/>
      </c>
      <c r="O181" s="84" t="str">
        <f t="shared" si="82"/>
        <v/>
      </c>
      <c r="Q181" s="84" t="str">
        <f>IF(Q148&lt;&gt;0,Q147/Q148,"")</f>
        <v/>
      </c>
      <c r="S181" s="13" t="b">
        <f t="shared" ref="S181:T188" si="83">S180</f>
        <v>1</v>
      </c>
      <c r="T181" s="13" t="b">
        <f t="shared" si="83"/>
        <v>0</v>
      </c>
      <c r="U181" s="13" t="b">
        <f t="shared" si="62"/>
        <v>0</v>
      </c>
      <c r="V181" s="13" t="b">
        <f t="shared" si="68"/>
        <v>0</v>
      </c>
      <c r="W181" s="14" t="b">
        <f t="shared" si="60"/>
        <v>0</v>
      </c>
      <c r="AB181" s="14"/>
      <c r="AC181" s="18"/>
      <c r="AD181" s="14"/>
      <c r="AE181" s="18"/>
      <c r="AF181" s="18"/>
      <c r="AG181" s="18"/>
      <c r="AH181" s="19"/>
      <c r="AI181" s="19"/>
      <c r="AJ181" s="19"/>
    </row>
    <row r="182" spans="1:36" s="13" customFormat="1" ht="16" hidden="1" thickBot="1">
      <c r="B182" s="219"/>
      <c r="C182" s="83">
        <f t="shared" si="65"/>
        <v>2011</v>
      </c>
      <c r="D182" s="84" t="str">
        <f>IF(D150&lt;&gt;0,D149/D150,"")</f>
        <v/>
      </c>
      <c r="E182" s="84" t="str">
        <f t="shared" ref="E182:O182" si="84">IF(E150&lt;&gt;0,E149/E150,"")</f>
        <v/>
      </c>
      <c r="F182" s="84" t="str">
        <f t="shared" si="84"/>
        <v/>
      </c>
      <c r="G182" s="84" t="str">
        <f t="shared" si="84"/>
        <v/>
      </c>
      <c r="H182" s="84" t="str">
        <f t="shared" si="84"/>
        <v/>
      </c>
      <c r="I182" s="84" t="str">
        <f t="shared" si="84"/>
        <v/>
      </c>
      <c r="J182" s="84" t="str">
        <f t="shared" si="84"/>
        <v/>
      </c>
      <c r="K182" s="84" t="str">
        <f t="shared" si="84"/>
        <v/>
      </c>
      <c r="L182" s="84" t="str">
        <f t="shared" si="84"/>
        <v/>
      </c>
      <c r="M182" s="84" t="str">
        <f t="shared" si="84"/>
        <v/>
      </c>
      <c r="N182" s="84" t="str">
        <f t="shared" si="84"/>
        <v/>
      </c>
      <c r="O182" s="84" t="str">
        <f t="shared" si="84"/>
        <v/>
      </c>
      <c r="Q182" s="84" t="str">
        <f>IF(Q150&lt;&gt;0,Q149/Q150,"")</f>
        <v/>
      </c>
      <c r="S182" s="13" t="b">
        <f t="shared" si="83"/>
        <v>1</v>
      </c>
      <c r="T182" s="13" t="b">
        <f t="shared" si="83"/>
        <v>0</v>
      </c>
      <c r="U182" s="13" t="b">
        <f t="shared" si="62"/>
        <v>0</v>
      </c>
      <c r="V182" s="13" t="b">
        <f t="shared" si="68"/>
        <v>0</v>
      </c>
      <c r="W182" s="14" t="b">
        <f t="shared" si="60"/>
        <v>0</v>
      </c>
      <c r="AB182" s="14"/>
      <c r="AC182" s="18"/>
      <c r="AD182" s="14"/>
      <c r="AE182" s="18"/>
      <c r="AF182" s="18"/>
      <c r="AG182" s="18"/>
      <c r="AH182" s="19"/>
      <c r="AI182" s="19"/>
      <c r="AJ182" s="19"/>
    </row>
    <row r="183" spans="1:36" s="13" customFormat="1" ht="16" hidden="1" thickBot="1">
      <c r="B183" s="219"/>
      <c r="C183" s="83">
        <f t="shared" si="65"/>
        <v>2010</v>
      </c>
      <c r="D183" s="84" t="str">
        <f>IF(D152&lt;&gt;0,D151/D152,"")</f>
        <v/>
      </c>
      <c r="E183" s="84" t="str">
        <f t="shared" ref="E183:O183" si="85">IF(E152&lt;&gt;0,E151/E152,"")</f>
        <v/>
      </c>
      <c r="F183" s="84" t="str">
        <f t="shared" si="85"/>
        <v/>
      </c>
      <c r="G183" s="84" t="str">
        <f t="shared" si="85"/>
        <v/>
      </c>
      <c r="H183" s="84" t="str">
        <f t="shared" si="85"/>
        <v/>
      </c>
      <c r="I183" s="84" t="str">
        <f t="shared" si="85"/>
        <v/>
      </c>
      <c r="J183" s="84" t="str">
        <f t="shared" si="85"/>
        <v/>
      </c>
      <c r="K183" s="84" t="str">
        <f t="shared" si="85"/>
        <v/>
      </c>
      <c r="L183" s="84" t="str">
        <f t="shared" si="85"/>
        <v/>
      </c>
      <c r="M183" s="84" t="str">
        <f t="shared" si="85"/>
        <v/>
      </c>
      <c r="N183" s="84" t="str">
        <f t="shared" si="85"/>
        <v/>
      </c>
      <c r="O183" s="84" t="str">
        <f t="shared" si="85"/>
        <v/>
      </c>
      <c r="P183" s="87"/>
      <c r="Q183" s="84" t="str">
        <f>IF(Q152&lt;&gt;0,Q151/Q152,"")</f>
        <v/>
      </c>
      <c r="S183" s="13" t="b">
        <f t="shared" si="83"/>
        <v>1</v>
      </c>
      <c r="T183" s="13" t="b">
        <f t="shared" si="83"/>
        <v>0</v>
      </c>
      <c r="U183" s="13" t="b">
        <f t="shared" si="62"/>
        <v>0</v>
      </c>
      <c r="V183" s="13" t="b">
        <f t="shared" si="68"/>
        <v>0</v>
      </c>
      <c r="W183" s="14" t="b">
        <f t="shared" si="60"/>
        <v>0</v>
      </c>
      <c r="AB183" s="14"/>
      <c r="AC183" s="18"/>
      <c r="AD183" s="14"/>
      <c r="AE183" s="18"/>
      <c r="AF183" s="18"/>
      <c r="AG183" s="18"/>
      <c r="AH183" s="19"/>
      <c r="AI183" s="19"/>
      <c r="AJ183" s="19"/>
    </row>
    <row r="184" spans="1:36" s="13" customFormat="1" ht="16" hidden="1" thickBot="1">
      <c r="B184" s="219"/>
      <c r="C184" s="83">
        <f t="shared" si="65"/>
        <v>2009</v>
      </c>
      <c r="D184" s="84" t="str">
        <f>IF(D154&lt;&gt;0,D153/D154,"")</f>
        <v/>
      </c>
      <c r="E184" s="84" t="str">
        <f t="shared" ref="E184:O184" si="86">IF(E154&lt;&gt;0,E153/E154,"")</f>
        <v/>
      </c>
      <c r="F184" s="84" t="str">
        <f t="shared" si="86"/>
        <v/>
      </c>
      <c r="G184" s="84" t="str">
        <f t="shared" si="86"/>
        <v/>
      </c>
      <c r="H184" s="84" t="str">
        <f t="shared" si="86"/>
        <v/>
      </c>
      <c r="I184" s="84" t="str">
        <f t="shared" si="86"/>
        <v/>
      </c>
      <c r="J184" s="84" t="str">
        <f t="shared" si="86"/>
        <v/>
      </c>
      <c r="K184" s="84" t="str">
        <f t="shared" si="86"/>
        <v/>
      </c>
      <c r="L184" s="84" t="str">
        <f t="shared" si="86"/>
        <v/>
      </c>
      <c r="M184" s="84" t="str">
        <f t="shared" si="86"/>
        <v/>
      </c>
      <c r="N184" s="84" t="str">
        <f t="shared" si="86"/>
        <v/>
      </c>
      <c r="O184" s="84" t="str">
        <f t="shared" si="86"/>
        <v/>
      </c>
      <c r="Q184" s="84" t="str">
        <f>IF(Q154&lt;&gt;0,Q153/Q154,"")</f>
        <v/>
      </c>
      <c r="S184" s="13" t="b">
        <f t="shared" si="83"/>
        <v>1</v>
      </c>
      <c r="T184" s="13" t="b">
        <f t="shared" si="83"/>
        <v>0</v>
      </c>
      <c r="U184" s="13" t="b">
        <f t="shared" si="62"/>
        <v>0</v>
      </c>
      <c r="V184" s="13" t="b">
        <f t="shared" si="68"/>
        <v>0</v>
      </c>
      <c r="W184" s="14" t="b">
        <f t="shared" si="60"/>
        <v>0</v>
      </c>
      <c r="AB184" s="14"/>
      <c r="AC184" s="18"/>
      <c r="AD184" s="14"/>
      <c r="AE184" s="18"/>
      <c r="AF184" s="18"/>
      <c r="AG184" s="18"/>
      <c r="AH184" s="19"/>
      <c r="AI184" s="19"/>
      <c r="AJ184" s="19"/>
    </row>
    <row r="185" spans="1:36" s="13" customFormat="1" ht="16" hidden="1" thickBot="1">
      <c r="B185" s="219"/>
      <c r="C185" s="83">
        <f t="shared" si="65"/>
        <v>2008</v>
      </c>
      <c r="D185" s="84" t="str">
        <f>IF(D156&lt;&gt;0,D155/D156,"")</f>
        <v/>
      </c>
      <c r="E185" s="84" t="str">
        <f t="shared" ref="E185:O185" si="87">IF(E156&lt;&gt;0,E155/E156,"")</f>
        <v/>
      </c>
      <c r="F185" s="84" t="str">
        <f t="shared" si="87"/>
        <v/>
      </c>
      <c r="G185" s="84" t="str">
        <f t="shared" si="87"/>
        <v/>
      </c>
      <c r="H185" s="84" t="str">
        <f t="shared" si="87"/>
        <v/>
      </c>
      <c r="I185" s="84" t="str">
        <f t="shared" si="87"/>
        <v/>
      </c>
      <c r="J185" s="84" t="str">
        <f t="shared" si="87"/>
        <v/>
      </c>
      <c r="K185" s="84" t="str">
        <f t="shared" si="87"/>
        <v/>
      </c>
      <c r="L185" s="84" t="str">
        <f t="shared" si="87"/>
        <v/>
      </c>
      <c r="M185" s="84" t="str">
        <f t="shared" si="87"/>
        <v/>
      </c>
      <c r="N185" s="84" t="str">
        <f t="shared" si="87"/>
        <v/>
      </c>
      <c r="O185" s="84" t="str">
        <f t="shared" si="87"/>
        <v/>
      </c>
      <c r="Q185" s="84" t="str">
        <f>IF(Q156&lt;&gt;0,Q155/Q156,"")</f>
        <v/>
      </c>
      <c r="S185" s="13" t="b">
        <f t="shared" si="83"/>
        <v>1</v>
      </c>
      <c r="T185" s="13" t="b">
        <f t="shared" si="83"/>
        <v>0</v>
      </c>
      <c r="U185" s="13" t="b">
        <f t="shared" si="62"/>
        <v>0</v>
      </c>
      <c r="V185" s="13" t="b">
        <f t="shared" si="68"/>
        <v>0</v>
      </c>
      <c r="W185" s="14" t="b">
        <f t="shared" si="60"/>
        <v>0</v>
      </c>
      <c r="AB185" s="14"/>
      <c r="AC185" s="18"/>
      <c r="AD185" s="14"/>
      <c r="AE185" s="18"/>
      <c r="AF185" s="18"/>
      <c r="AG185" s="18"/>
      <c r="AH185" s="19"/>
      <c r="AI185" s="19"/>
      <c r="AJ185" s="19"/>
    </row>
    <row r="186" spans="1:36" s="13" customFormat="1" ht="16" hidden="1" thickBot="1">
      <c r="B186" s="219"/>
      <c r="C186" s="83">
        <f t="shared" si="65"/>
        <v>2007</v>
      </c>
      <c r="D186" s="84" t="str">
        <f>IF(D158&lt;&gt;0,D157/D158,"")</f>
        <v/>
      </c>
      <c r="E186" s="84" t="str">
        <f t="shared" ref="E186:O186" si="88">IF(E158&lt;&gt;0,E157/E158,"")</f>
        <v/>
      </c>
      <c r="F186" s="84" t="str">
        <f t="shared" si="88"/>
        <v/>
      </c>
      <c r="G186" s="84" t="str">
        <f t="shared" si="88"/>
        <v/>
      </c>
      <c r="H186" s="84" t="str">
        <f t="shared" si="88"/>
        <v/>
      </c>
      <c r="I186" s="84" t="str">
        <f t="shared" si="88"/>
        <v/>
      </c>
      <c r="J186" s="84" t="str">
        <f t="shared" si="88"/>
        <v/>
      </c>
      <c r="K186" s="84" t="str">
        <f t="shared" si="88"/>
        <v/>
      </c>
      <c r="L186" s="84" t="str">
        <f t="shared" si="88"/>
        <v/>
      </c>
      <c r="M186" s="84" t="str">
        <f t="shared" si="88"/>
        <v/>
      </c>
      <c r="N186" s="84" t="str">
        <f t="shared" si="88"/>
        <v/>
      </c>
      <c r="O186" s="84" t="str">
        <f t="shared" si="88"/>
        <v/>
      </c>
      <c r="Q186" s="84" t="str">
        <f>IF(Q158&lt;&gt;0,Q157/Q158,"")</f>
        <v/>
      </c>
      <c r="S186" s="13" t="b">
        <f t="shared" si="83"/>
        <v>1</v>
      </c>
      <c r="T186" s="13" t="b">
        <f t="shared" si="83"/>
        <v>0</v>
      </c>
      <c r="U186" s="13" t="b">
        <f t="shared" si="62"/>
        <v>0</v>
      </c>
      <c r="V186" s="13" t="b">
        <f t="shared" si="68"/>
        <v>0</v>
      </c>
      <c r="W186" s="14" t="b">
        <f t="shared" si="60"/>
        <v>0</v>
      </c>
      <c r="AB186" s="14"/>
      <c r="AC186" s="18"/>
      <c r="AD186" s="14"/>
      <c r="AE186" s="18"/>
      <c r="AF186" s="18"/>
      <c r="AG186" s="18"/>
      <c r="AH186" s="19"/>
      <c r="AI186" s="19"/>
      <c r="AJ186" s="19"/>
    </row>
    <row r="187" spans="1:36" s="13" customFormat="1" ht="16" hidden="1" thickBot="1">
      <c r="B187" s="219"/>
      <c r="C187" s="83">
        <f t="shared" si="65"/>
        <v>2006</v>
      </c>
      <c r="D187" s="84" t="str">
        <f>IF(D160&lt;&gt;0,D159/D160,"")</f>
        <v/>
      </c>
      <c r="E187" s="84" t="str">
        <f t="shared" ref="E187:O187" si="89">IF(E160&lt;&gt;0,E159/E160,"")</f>
        <v/>
      </c>
      <c r="F187" s="84" t="str">
        <f t="shared" si="89"/>
        <v/>
      </c>
      <c r="G187" s="84" t="str">
        <f t="shared" si="89"/>
        <v/>
      </c>
      <c r="H187" s="84" t="str">
        <f t="shared" si="89"/>
        <v/>
      </c>
      <c r="I187" s="84" t="str">
        <f t="shared" si="89"/>
        <v/>
      </c>
      <c r="J187" s="84" t="str">
        <f t="shared" si="89"/>
        <v/>
      </c>
      <c r="K187" s="84" t="str">
        <f t="shared" si="89"/>
        <v/>
      </c>
      <c r="L187" s="84" t="str">
        <f t="shared" si="89"/>
        <v/>
      </c>
      <c r="M187" s="84" t="str">
        <f t="shared" si="89"/>
        <v/>
      </c>
      <c r="N187" s="84" t="str">
        <f t="shared" si="89"/>
        <v/>
      </c>
      <c r="O187" s="84" t="str">
        <f t="shared" si="89"/>
        <v/>
      </c>
      <c r="P187" s="87"/>
      <c r="Q187" s="84" t="str">
        <f>IF(Q160&lt;&gt;0,Q159/Q160,"")</f>
        <v/>
      </c>
      <c r="S187" s="13" t="b">
        <f t="shared" si="83"/>
        <v>1</v>
      </c>
      <c r="T187" s="13" t="b">
        <f t="shared" si="83"/>
        <v>0</v>
      </c>
      <c r="U187" s="13" t="b">
        <f t="shared" si="62"/>
        <v>0</v>
      </c>
      <c r="V187" s="13" t="b">
        <f t="shared" si="68"/>
        <v>0</v>
      </c>
      <c r="W187" s="14" t="b">
        <f t="shared" si="60"/>
        <v>0</v>
      </c>
      <c r="AB187" s="14"/>
      <c r="AC187" s="18"/>
      <c r="AD187" s="14"/>
      <c r="AE187" s="18"/>
      <c r="AF187" s="18"/>
      <c r="AG187" s="18"/>
      <c r="AH187" s="19"/>
      <c r="AI187" s="19"/>
      <c r="AJ187" s="19"/>
    </row>
    <row r="188" spans="1:36" s="13" customFormat="1" ht="16" hidden="1" thickBot="1">
      <c r="B188" s="219"/>
      <c r="C188" s="83">
        <f t="shared" si="65"/>
        <v>2005</v>
      </c>
      <c r="D188" s="84" t="str">
        <f>IF(D162&lt;&gt;0,D161/D162,"")</f>
        <v/>
      </c>
      <c r="E188" s="84" t="str">
        <f t="shared" ref="E188:O188" si="90">IF(E162&lt;&gt;0,E161/E162,"")</f>
        <v/>
      </c>
      <c r="F188" s="84" t="str">
        <f t="shared" si="90"/>
        <v/>
      </c>
      <c r="G188" s="84" t="str">
        <f t="shared" si="90"/>
        <v/>
      </c>
      <c r="H188" s="84" t="str">
        <f t="shared" si="90"/>
        <v/>
      </c>
      <c r="I188" s="84" t="str">
        <f t="shared" si="90"/>
        <v/>
      </c>
      <c r="J188" s="84" t="str">
        <f t="shared" si="90"/>
        <v/>
      </c>
      <c r="K188" s="84" t="str">
        <f t="shared" si="90"/>
        <v/>
      </c>
      <c r="L188" s="84" t="str">
        <f t="shared" si="90"/>
        <v/>
      </c>
      <c r="M188" s="84" t="str">
        <f t="shared" si="90"/>
        <v/>
      </c>
      <c r="N188" s="84" t="str">
        <f t="shared" si="90"/>
        <v/>
      </c>
      <c r="O188" s="84" t="str">
        <f t="shared" si="90"/>
        <v/>
      </c>
      <c r="Q188" s="84" t="str">
        <f>IF(Q162&lt;&gt;0,Q161/Q162,"")</f>
        <v/>
      </c>
      <c r="S188" s="13" t="b">
        <f t="shared" si="83"/>
        <v>1</v>
      </c>
      <c r="T188" s="13" t="b">
        <f t="shared" si="83"/>
        <v>0</v>
      </c>
      <c r="U188" s="13" t="b">
        <f t="shared" si="62"/>
        <v>0</v>
      </c>
      <c r="V188" s="13" t="b">
        <f t="shared" si="68"/>
        <v>0</v>
      </c>
      <c r="W188" s="14" t="b">
        <f t="shared" si="60"/>
        <v>0</v>
      </c>
      <c r="AB188" s="14"/>
      <c r="AC188" s="18"/>
      <c r="AD188" s="14"/>
      <c r="AE188" s="18"/>
      <c r="AF188" s="18"/>
      <c r="AG188" s="18"/>
      <c r="AH188" s="19"/>
      <c r="AI188" s="19"/>
      <c r="AJ188" s="19"/>
    </row>
    <row r="189" spans="1:36" s="13" customFormat="1" hidden="1">
      <c r="S189" s="13" t="b">
        <f>S174</f>
        <v>1</v>
      </c>
      <c r="T189" s="13" t="b">
        <f>T174</f>
        <v>0</v>
      </c>
      <c r="V189" s="13" t="b">
        <f>V174</f>
        <v>0</v>
      </c>
      <c r="W189" s="14" t="b">
        <f t="shared" si="60"/>
        <v>0</v>
      </c>
      <c r="AB189" s="14"/>
      <c r="AC189" s="18"/>
      <c r="AD189" s="14"/>
      <c r="AE189" s="18"/>
      <c r="AF189" s="18"/>
      <c r="AG189" s="18"/>
      <c r="AH189" s="19"/>
      <c r="AI189" s="19"/>
      <c r="AJ189" s="19"/>
    </row>
    <row r="190" spans="1:36" s="13" customFormat="1">
      <c r="T190" s="13" t="b">
        <f>T189</f>
        <v>0</v>
      </c>
      <c r="W190" s="14" t="b">
        <f t="shared" si="60"/>
        <v>0</v>
      </c>
      <c r="AB190" s="14"/>
      <c r="AC190" s="18"/>
      <c r="AD190" s="14"/>
      <c r="AE190" s="18"/>
      <c r="AF190" s="18"/>
      <c r="AG190" s="18"/>
      <c r="AH190" s="19"/>
      <c r="AI190" s="19"/>
      <c r="AJ190" s="19"/>
    </row>
    <row r="191" spans="1:36" s="13" customFormat="1" ht="16" thickBot="1">
      <c r="B191" s="206" t="s">
        <v>19</v>
      </c>
      <c r="C191" s="206"/>
      <c r="D191" s="206"/>
      <c r="E191" s="206"/>
      <c r="F191" s="41" t="s">
        <v>20</v>
      </c>
      <c r="G191" s="42" t="s">
        <v>21</v>
      </c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T191" s="13" t="b">
        <f>VLOOKUP(B192,$T$5:$U$24,2,)</f>
        <v>0</v>
      </c>
      <c r="W191" s="14" t="b">
        <f>AND(S191:V191)</f>
        <v>0</v>
      </c>
      <c r="AB191" s="14"/>
      <c r="AC191" s="18"/>
      <c r="AD191" s="14"/>
      <c r="AE191" s="18"/>
      <c r="AF191" s="18"/>
      <c r="AG191" s="18"/>
      <c r="AH191" s="19"/>
      <c r="AI191" s="19"/>
      <c r="AJ191" s="19"/>
    </row>
    <row r="192" spans="1:36" s="13" customFormat="1" ht="32.25" customHeight="1" thickTop="1" thickBot="1">
      <c r="A192" s="44" t="s">
        <v>22</v>
      </c>
      <c r="B192" s="45">
        <f>B110+1</f>
        <v>3</v>
      </c>
      <c r="C192" s="207" t="str">
        <f>VLOOKUP(B192,$B$5:$F$24,2,)</f>
        <v/>
      </c>
      <c r="D192" s="208"/>
      <c r="E192" s="209"/>
      <c r="F192" s="46" t="str">
        <f>VLOOKUP(B192,$B$5:$G$24,5,)</f>
        <v/>
      </c>
      <c r="G192" s="210" t="str">
        <f>VLOOKUP(B192,$B$5:$G$24,6,)</f>
        <v/>
      </c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T192" s="13" t="b">
        <f>T191</f>
        <v>0</v>
      </c>
      <c r="W192" s="14" t="b">
        <f t="shared" ref="W192:W272" si="91">AND(S192:V192)</f>
        <v>0</v>
      </c>
      <c r="AB192" s="14"/>
      <c r="AC192" s="18"/>
      <c r="AD192" s="14"/>
      <c r="AE192" s="18"/>
      <c r="AF192" s="18"/>
      <c r="AG192" s="18"/>
      <c r="AH192" s="19"/>
      <c r="AI192" s="19"/>
      <c r="AJ192" s="19"/>
    </row>
    <row r="193" spans="2:36" s="13" customFormat="1">
      <c r="T193" s="13" t="b">
        <f>T192</f>
        <v>0</v>
      </c>
      <c r="W193" s="14" t="b">
        <f t="shared" si="91"/>
        <v>0</v>
      </c>
      <c r="AB193" s="14"/>
      <c r="AC193" s="18"/>
      <c r="AD193" s="14"/>
      <c r="AE193" s="18"/>
      <c r="AF193" s="18"/>
      <c r="AG193" s="18"/>
      <c r="AH193" s="19"/>
      <c r="AI193" s="19"/>
      <c r="AJ193" s="19"/>
    </row>
    <row r="194" spans="2:36" s="13" customFormat="1" ht="16" thickBot="1">
      <c r="B194" s="53"/>
      <c r="C194" s="53"/>
      <c r="D194" s="54" t="str">
        <f>D112</f>
        <v>Jan</v>
      </c>
      <c r="E194" s="54" t="str">
        <f t="shared" ref="E194:O194" si="92">E112</f>
        <v>Feb</v>
      </c>
      <c r="F194" s="54" t="str">
        <f t="shared" si="92"/>
        <v>Mar</v>
      </c>
      <c r="G194" s="54" t="str">
        <f t="shared" si="92"/>
        <v>Apr</v>
      </c>
      <c r="H194" s="54" t="str">
        <f t="shared" si="92"/>
        <v>May</v>
      </c>
      <c r="I194" s="54" t="str">
        <f t="shared" si="92"/>
        <v>Jun</v>
      </c>
      <c r="J194" s="54" t="str">
        <f t="shared" si="92"/>
        <v>Jul</v>
      </c>
      <c r="K194" s="54" t="str">
        <f t="shared" si="92"/>
        <v>Aug</v>
      </c>
      <c r="L194" s="54" t="str">
        <f t="shared" si="92"/>
        <v>Sep</v>
      </c>
      <c r="M194" s="54" t="str">
        <f t="shared" si="92"/>
        <v>Oct</v>
      </c>
      <c r="N194" s="54" t="str">
        <f t="shared" si="92"/>
        <v>Nov</v>
      </c>
      <c r="O194" s="54" t="str">
        <f t="shared" si="92"/>
        <v>Dec</v>
      </c>
      <c r="P194" s="55"/>
      <c r="Q194" s="56" t="s">
        <v>23</v>
      </c>
      <c r="T194" s="13" t="b">
        <f t="shared" ref="T194:T257" si="93">T193</f>
        <v>0</v>
      </c>
      <c r="W194" s="14" t="b">
        <f t="shared" si="91"/>
        <v>0</v>
      </c>
      <c r="AB194" s="14"/>
      <c r="AC194" s="18"/>
      <c r="AD194" s="14"/>
      <c r="AE194" s="18"/>
      <c r="AF194" s="18"/>
      <c r="AG194" s="18"/>
      <c r="AH194" s="19"/>
      <c r="AI194" s="19"/>
      <c r="AJ194" s="19"/>
    </row>
    <row r="195" spans="2:36" s="13" customFormat="1" hidden="1">
      <c r="B195" s="214">
        <f>FinalYear</f>
        <v>2029</v>
      </c>
      <c r="C195" s="57" t="s">
        <v>24</v>
      </c>
      <c r="D195" s="58"/>
      <c r="E195" s="59"/>
      <c r="F195" s="59"/>
      <c r="G195" s="59"/>
      <c r="H195" s="59"/>
      <c r="I195" s="60"/>
      <c r="J195" s="59"/>
      <c r="K195" s="59"/>
      <c r="L195" s="59"/>
      <c r="M195" s="59"/>
      <c r="N195" s="59"/>
      <c r="O195" s="61"/>
      <c r="P195" s="62"/>
      <c r="Q195" s="63">
        <f t="shared" ref="Q195:Q244" si="94">SUM(D195:O195)</f>
        <v>0</v>
      </c>
      <c r="T195" s="13" t="b">
        <f t="shared" si="93"/>
        <v>0</v>
      </c>
      <c r="U195" s="13" t="b">
        <f>AND(B195&lt;=ReportingYear,B195&gt;=BaselineYear)</f>
        <v>0</v>
      </c>
      <c r="W195" s="14" t="b">
        <f t="shared" si="91"/>
        <v>0</v>
      </c>
      <c r="AB195" s="14"/>
      <c r="AC195" s="18"/>
      <c r="AD195" s="14"/>
      <c r="AE195" s="18"/>
      <c r="AF195" s="18"/>
      <c r="AG195" s="18"/>
      <c r="AH195" s="19"/>
      <c r="AI195" s="19"/>
      <c r="AJ195" s="19"/>
    </row>
    <row r="196" spans="2:36" s="13" customFormat="1" ht="16" hidden="1" thickBot="1">
      <c r="B196" s="215"/>
      <c r="C196" s="64" t="s">
        <v>25</v>
      </c>
      <c r="D196" s="65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7"/>
      <c r="P196" s="68"/>
      <c r="Q196" s="69">
        <f t="shared" si="94"/>
        <v>0</v>
      </c>
      <c r="S196" s="13" t="b">
        <f>IF(F192="none",FALSE,TRUE)</f>
        <v>1</v>
      </c>
      <c r="T196" s="13" t="b">
        <f t="shared" si="93"/>
        <v>0</v>
      </c>
      <c r="U196" s="13" t="b">
        <f>U195</f>
        <v>0</v>
      </c>
      <c r="W196" s="14" t="b">
        <f t="shared" si="91"/>
        <v>0</v>
      </c>
      <c r="AB196" s="14"/>
      <c r="AC196" s="18"/>
      <c r="AD196" s="14"/>
      <c r="AE196" s="18"/>
      <c r="AF196" s="18"/>
      <c r="AG196" s="18"/>
      <c r="AH196" s="19"/>
      <c r="AI196" s="19"/>
      <c r="AJ196" s="19"/>
    </row>
    <row r="197" spans="2:36" s="13" customFormat="1" hidden="1">
      <c r="B197" s="211">
        <f>B195-1</f>
        <v>2028</v>
      </c>
      <c r="C197" s="70" t="s">
        <v>24</v>
      </c>
      <c r="D197" s="71"/>
      <c r="E197" s="72"/>
      <c r="F197" s="72"/>
      <c r="G197" s="72"/>
      <c r="H197" s="72"/>
      <c r="I197" s="73"/>
      <c r="J197" s="72"/>
      <c r="K197" s="72"/>
      <c r="L197" s="72"/>
      <c r="M197" s="72"/>
      <c r="N197" s="72"/>
      <c r="O197" s="74"/>
      <c r="P197" s="62"/>
      <c r="Q197" s="75">
        <f t="shared" si="94"/>
        <v>0</v>
      </c>
      <c r="T197" s="13" t="b">
        <f t="shared" si="93"/>
        <v>0</v>
      </c>
      <c r="U197" s="13" t="b">
        <f>AND(B197&lt;=ReportingYear,B197&gt;=BaselineYear)</f>
        <v>0</v>
      </c>
      <c r="W197" s="14" t="b">
        <f t="shared" si="91"/>
        <v>0</v>
      </c>
      <c r="AB197" s="14"/>
      <c r="AC197" s="18"/>
      <c r="AD197" s="14"/>
      <c r="AE197" s="18"/>
      <c r="AF197" s="18"/>
      <c r="AG197" s="18"/>
      <c r="AH197" s="19"/>
      <c r="AI197" s="19"/>
      <c r="AJ197" s="19"/>
    </row>
    <row r="198" spans="2:36" s="13" customFormat="1" ht="16" hidden="1" thickBot="1">
      <c r="B198" s="212"/>
      <c r="C198" s="76" t="s">
        <v>25</v>
      </c>
      <c r="D198" s="77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9"/>
      <c r="P198" s="80"/>
      <c r="Q198" s="81">
        <f t="shared" si="94"/>
        <v>0</v>
      </c>
      <c r="S198" s="13" t="b">
        <f>S196</f>
        <v>1</v>
      </c>
      <c r="T198" s="13" t="b">
        <f t="shared" si="93"/>
        <v>0</v>
      </c>
      <c r="U198" s="13" t="b">
        <f>U197</f>
        <v>0</v>
      </c>
      <c r="W198" s="14" t="b">
        <f t="shared" si="91"/>
        <v>0</v>
      </c>
      <c r="AB198" s="14"/>
      <c r="AC198" s="18"/>
      <c r="AD198" s="14"/>
      <c r="AE198" s="18"/>
      <c r="AF198" s="18"/>
      <c r="AG198" s="18"/>
      <c r="AH198" s="19"/>
      <c r="AI198" s="19"/>
      <c r="AJ198" s="19"/>
    </row>
    <row r="199" spans="2:36" s="13" customFormat="1" hidden="1">
      <c r="B199" s="211">
        <f>B197-1</f>
        <v>2027</v>
      </c>
      <c r="C199" s="70" t="s">
        <v>24</v>
      </c>
      <c r="D199" s="58"/>
      <c r="E199" s="59"/>
      <c r="F199" s="59"/>
      <c r="G199" s="59"/>
      <c r="H199" s="59"/>
      <c r="I199" s="60"/>
      <c r="J199" s="59"/>
      <c r="K199" s="59"/>
      <c r="L199" s="59"/>
      <c r="M199" s="59"/>
      <c r="N199" s="59"/>
      <c r="O199" s="61"/>
      <c r="P199" s="62"/>
      <c r="Q199" s="63">
        <f t="shared" si="94"/>
        <v>0</v>
      </c>
      <c r="T199" s="13" t="b">
        <f t="shared" si="93"/>
        <v>0</v>
      </c>
      <c r="U199" s="13" t="b">
        <f>AND(B199&lt;=ReportingYear,B199&gt;=BaselineYear)</f>
        <v>0</v>
      </c>
      <c r="W199" s="14" t="b">
        <f t="shared" si="91"/>
        <v>0</v>
      </c>
      <c r="AB199" s="14"/>
      <c r="AC199" s="18"/>
      <c r="AD199" s="14"/>
      <c r="AE199" s="18"/>
      <c r="AF199" s="18"/>
      <c r="AG199" s="18"/>
      <c r="AH199" s="19"/>
      <c r="AI199" s="19"/>
      <c r="AJ199" s="19"/>
    </row>
    <row r="200" spans="2:36" s="13" customFormat="1" ht="16" hidden="1" thickBot="1">
      <c r="B200" s="212"/>
      <c r="C200" s="76" t="s">
        <v>25</v>
      </c>
      <c r="D200" s="65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7"/>
      <c r="P200" s="68"/>
      <c r="Q200" s="69">
        <f t="shared" si="94"/>
        <v>0</v>
      </c>
      <c r="S200" s="13" t="b">
        <f>S198</f>
        <v>1</v>
      </c>
      <c r="T200" s="13" t="b">
        <f t="shared" si="93"/>
        <v>0</v>
      </c>
      <c r="U200" s="13" t="b">
        <f>U199</f>
        <v>0</v>
      </c>
      <c r="W200" s="14" t="b">
        <f t="shared" si="91"/>
        <v>0</v>
      </c>
      <c r="AB200" s="14"/>
      <c r="AC200" s="18"/>
      <c r="AD200" s="14"/>
      <c r="AE200" s="18"/>
      <c r="AF200" s="18"/>
      <c r="AG200" s="18"/>
      <c r="AH200" s="19"/>
      <c r="AI200" s="19"/>
      <c r="AJ200" s="19"/>
    </row>
    <row r="201" spans="2:36" s="13" customFormat="1" hidden="1">
      <c r="B201" s="211">
        <f>B199-1</f>
        <v>2026</v>
      </c>
      <c r="C201" s="70" t="s">
        <v>24</v>
      </c>
      <c r="D201" s="71"/>
      <c r="E201" s="72"/>
      <c r="F201" s="72"/>
      <c r="G201" s="72"/>
      <c r="H201" s="72"/>
      <c r="I201" s="73"/>
      <c r="J201" s="72"/>
      <c r="K201" s="72"/>
      <c r="L201" s="72"/>
      <c r="M201" s="72"/>
      <c r="N201" s="72"/>
      <c r="O201" s="74"/>
      <c r="P201" s="62"/>
      <c r="Q201" s="75">
        <f t="shared" si="94"/>
        <v>0</v>
      </c>
      <c r="T201" s="13" t="b">
        <f t="shared" si="93"/>
        <v>0</v>
      </c>
      <c r="U201" s="13" t="b">
        <f>AND(B201&lt;=ReportingYear,B201&gt;=BaselineYear)</f>
        <v>0</v>
      </c>
      <c r="W201" s="14" t="b">
        <f t="shared" si="91"/>
        <v>0</v>
      </c>
      <c r="AB201" s="14"/>
      <c r="AC201" s="18"/>
      <c r="AD201" s="14"/>
      <c r="AE201" s="18"/>
      <c r="AF201" s="18"/>
      <c r="AG201" s="18"/>
      <c r="AH201" s="19"/>
      <c r="AI201" s="19"/>
      <c r="AJ201" s="19"/>
    </row>
    <row r="202" spans="2:36" s="13" customFormat="1" ht="16" hidden="1" thickBot="1">
      <c r="B202" s="212"/>
      <c r="C202" s="76" t="s">
        <v>25</v>
      </c>
      <c r="D202" s="77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9"/>
      <c r="P202" s="80"/>
      <c r="Q202" s="81">
        <f t="shared" si="94"/>
        <v>0</v>
      </c>
      <c r="S202" s="13" t="b">
        <f>S200</f>
        <v>1</v>
      </c>
      <c r="T202" s="13" t="b">
        <f t="shared" si="93"/>
        <v>0</v>
      </c>
      <c r="U202" s="13" t="b">
        <f>U201</f>
        <v>0</v>
      </c>
      <c r="W202" s="14" t="b">
        <f t="shared" si="91"/>
        <v>0</v>
      </c>
      <c r="AB202" s="14"/>
      <c r="AC202" s="18"/>
      <c r="AD202" s="14"/>
      <c r="AE202" s="18"/>
      <c r="AF202" s="18"/>
      <c r="AG202" s="18"/>
      <c r="AH202" s="19"/>
      <c r="AI202" s="19"/>
      <c r="AJ202" s="19"/>
    </row>
    <row r="203" spans="2:36" s="13" customFormat="1" hidden="1">
      <c r="B203" s="211">
        <f>B201-1</f>
        <v>2025</v>
      </c>
      <c r="C203" s="70" t="s">
        <v>24</v>
      </c>
      <c r="D203" s="58"/>
      <c r="E203" s="59"/>
      <c r="F203" s="59"/>
      <c r="G203" s="59"/>
      <c r="H203" s="59"/>
      <c r="I203" s="60"/>
      <c r="J203" s="59"/>
      <c r="K203" s="59"/>
      <c r="L203" s="59"/>
      <c r="M203" s="59"/>
      <c r="N203" s="59"/>
      <c r="O203" s="61"/>
      <c r="P203" s="62"/>
      <c r="Q203" s="63">
        <f t="shared" si="94"/>
        <v>0</v>
      </c>
      <c r="T203" s="13" t="b">
        <f t="shared" si="93"/>
        <v>0</v>
      </c>
      <c r="U203" s="13" t="b">
        <f>AND(B203&lt;=ReportingYear,B203&gt;=BaselineYear)</f>
        <v>0</v>
      </c>
      <c r="W203" s="14" t="b">
        <f t="shared" si="91"/>
        <v>0</v>
      </c>
      <c r="AB203" s="14"/>
      <c r="AC203" s="18"/>
      <c r="AD203" s="14"/>
      <c r="AE203" s="18"/>
      <c r="AF203" s="18"/>
      <c r="AG203" s="18"/>
      <c r="AH203" s="19"/>
      <c r="AI203" s="19"/>
      <c r="AJ203" s="19"/>
    </row>
    <row r="204" spans="2:36" s="13" customFormat="1" ht="16" hidden="1" thickBot="1">
      <c r="B204" s="212"/>
      <c r="C204" s="76" t="s">
        <v>25</v>
      </c>
      <c r="D204" s="65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7"/>
      <c r="P204" s="68"/>
      <c r="Q204" s="69">
        <f t="shared" si="94"/>
        <v>0</v>
      </c>
      <c r="S204" s="13" t="b">
        <f>S202</f>
        <v>1</v>
      </c>
      <c r="T204" s="13" t="b">
        <f t="shared" si="93"/>
        <v>0</v>
      </c>
      <c r="U204" s="13" t="b">
        <f>U203</f>
        <v>0</v>
      </c>
      <c r="W204" s="14" t="b">
        <f t="shared" si="91"/>
        <v>0</v>
      </c>
      <c r="AB204" s="14"/>
      <c r="AC204" s="18"/>
      <c r="AD204" s="14"/>
      <c r="AE204" s="18"/>
      <c r="AF204" s="18"/>
      <c r="AG204" s="18"/>
      <c r="AH204" s="19"/>
      <c r="AI204" s="19"/>
      <c r="AJ204" s="19"/>
    </row>
    <row r="205" spans="2:36" s="13" customFormat="1" hidden="1">
      <c r="B205" s="211">
        <f>B203-1</f>
        <v>2024</v>
      </c>
      <c r="C205" s="70" t="s">
        <v>24</v>
      </c>
      <c r="D205" s="71"/>
      <c r="E205" s="72"/>
      <c r="F205" s="72"/>
      <c r="G205" s="72"/>
      <c r="H205" s="72"/>
      <c r="I205" s="73"/>
      <c r="J205" s="72"/>
      <c r="K205" s="72"/>
      <c r="L205" s="72"/>
      <c r="M205" s="72"/>
      <c r="N205" s="72"/>
      <c r="O205" s="74"/>
      <c r="P205" s="62"/>
      <c r="Q205" s="75">
        <f t="shared" si="94"/>
        <v>0</v>
      </c>
      <c r="T205" s="13" t="b">
        <f t="shared" si="93"/>
        <v>0</v>
      </c>
      <c r="U205" s="13" t="b">
        <f>AND(B205&lt;=ReportingYear,B205&gt;=BaselineYear)</f>
        <v>0</v>
      </c>
      <c r="W205" s="14" t="b">
        <f t="shared" si="91"/>
        <v>0</v>
      </c>
      <c r="AB205" s="14"/>
      <c r="AC205" s="18"/>
      <c r="AD205" s="14"/>
      <c r="AE205" s="18"/>
      <c r="AF205" s="18"/>
      <c r="AG205" s="18"/>
      <c r="AH205" s="19"/>
      <c r="AI205" s="19"/>
      <c r="AJ205" s="19"/>
    </row>
    <row r="206" spans="2:36" s="13" customFormat="1" ht="16" hidden="1" thickBot="1">
      <c r="B206" s="212"/>
      <c r="C206" s="76" t="s">
        <v>25</v>
      </c>
      <c r="D206" s="77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9"/>
      <c r="P206" s="80"/>
      <c r="Q206" s="81">
        <f t="shared" si="94"/>
        <v>0</v>
      </c>
      <c r="S206" s="13" t="b">
        <f>S204</f>
        <v>1</v>
      </c>
      <c r="T206" s="13" t="b">
        <f t="shared" si="93"/>
        <v>0</v>
      </c>
      <c r="U206" s="13" t="b">
        <f>U205</f>
        <v>0</v>
      </c>
      <c r="W206" s="14" t="b">
        <f t="shared" si="91"/>
        <v>0</v>
      </c>
      <c r="AB206" s="14"/>
      <c r="AC206" s="18"/>
      <c r="AD206" s="14"/>
      <c r="AE206" s="18"/>
      <c r="AF206" s="18"/>
      <c r="AG206" s="18"/>
      <c r="AH206" s="19"/>
      <c r="AI206" s="19"/>
      <c r="AJ206" s="19"/>
    </row>
    <row r="207" spans="2:36" s="13" customFormat="1" hidden="1">
      <c r="B207" s="211">
        <f>B205-1</f>
        <v>2023</v>
      </c>
      <c r="C207" s="70" t="s">
        <v>24</v>
      </c>
      <c r="D207" s="58"/>
      <c r="E207" s="59"/>
      <c r="F207" s="59"/>
      <c r="G207" s="59"/>
      <c r="H207" s="59"/>
      <c r="I207" s="60"/>
      <c r="J207" s="59"/>
      <c r="K207" s="59"/>
      <c r="L207" s="59"/>
      <c r="M207" s="59"/>
      <c r="N207" s="59"/>
      <c r="O207" s="61"/>
      <c r="P207" s="62"/>
      <c r="Q207" s="63">
        <f t="shared" si="94"/>
        <v>0</v>
      </c>
      <c r="T207" s="13" t="b">
        <f t="shared" si="93"/>
        <v>0</v>
      </c>
      <c r="U207" s="13" t="b">
        <f>AND(B207&lt;=ReportingYear,B207&gt;=BaselineYear)</f>
        <v>0</v>
      </c>
      <c r="W207" s="14" t="b">
        <f t="shared" si="91"/>
        <v>0</v>
      </c>
      <c r="AB207" s="14"/>
      <c r="AC207" s="18"/>
      <c r="AD207" s="14"/>
      <c r="AE207" s="18"/>
      <c r="AF207" s="18"/>
      <c r="AG207" s="18"/>
      <c r="AH207" s="19"/>
      <c r="AI207" s="19"/>
      <c r="AJ207" s="19"/>
    </row>
    <row r="208" spans="2:36" s="13" customFormat="1" ht="16" hidden="1" thickBot="1">
      <c r="B208" s="212"/>
      <c r="C208" s="76" t="s">
        <v>25</v>
      </c>
      <c r="D208" s="65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7"/>
      <c r="P208" s="68"/>
      <c r="Q208" s="69">
        <f t="shared" si="94"/>
        <v>0</v>
      </c>
      <c r="S208" s="13" t="b">
        <f>S206</f>
        <v>1</v>
      </c>
      <c r="T208" s="13" t="b">
        <f t="shared" si="93"/>
        <v>0</v>
      </c>
      <c r="U208" s="13" t="b">
        <f>U207</f>
        <v>0</v>
      </c>
      <c r="W208" s="14" t="b">
        <f t="shared" si="91"/>
        <v>0</v>
      </c>
      <c r="AB208" s="14"/>
      <c r="AC208" s="18"/>
      <c r="AD208" s="14"/>
      <c r="AE208" s="18"/>
      <c r="AF208" s="18"/>
      <c r="AG208" s="18"/>
      <c r="AH208" s="19"/>
      <c r="AI208" s="19"/>
      <c r="AJ208" s="19"/>
    </row>
    <row r="209" spans="2:36" s="13" customFormat="1">
      <c r="B209" s="211">
        <f>B207-1</f>
        <v>2022</v>
      </c>
      <c r="C209" s="70" t="s">
        <v>24</v>
      </c>
      <c r="D209" s="71"/>
      <c r="E209" s="72"/>
      <c r="F209" s="72"/>
      <c r="G209" s="72"/>
      <c r="H209" s="72"/>
      <c r="I209" s="73"/>
      <c r="J209" s="72"/>
      <c r="K209" s="72"/>
      <c r="L209" s="72"/>
      <c r="M209" s="72"/>
      <c r="N209" s="72"/>
      <c r="O209" s="74"/>
      <c r="P209" s="62"/>
      <c r="Q209" s="75">
        <f t="shared" si="94"/>
        <v>0</v>
      </c>
      <c r="T209" s="13" t="b">
        <f t="shared" si="93"/>
        <v>0</v>
      </c>
      <c r="U209" s="13" t="b">
        <f>AND(B209&lt;=ReportingYear,B209&gt;=BaselineYear)</f>
        <v>0</v>
      </c>
      <c r="W209" s="14" t="b">
        <f t="shared" si="91"/>
        <v>0</v>
      </c>
      <c r="AB209" s="14"/>
      <c r="AC209" s="18"/>
      <c r="AD209" s="14"/>
      <c r="AE209" s="18"/>
      <c r="AF209" s="18"/>
      <c r="AG209" s="18"/>
      <c r="AH209" s="19"/>
      <c r="AI209" s="19"/>
      <c r="AJ209" s="19"/>
    </row>
    <row r="210" spans="2:36" s="13" customFormat="1" ht="16" thickBot="1">
      <c r="B210" s="212"/>
      <c r="C210" s="76" t="s">
        <v>25</v>
      </c>
      <c r="D210" s="77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9"/>
      <c r="P210" s="80"/>
      <c r="Q210" s="81">
        <f t="shared" si="94"/>
        <v>0</v>
      </c>
      <c r="S210" s="13" t="b">
        <f>S208</f>
        <v>1</v>
      </c>
      <c r="T210" s="13" t="b">
        <f t="shared" si="93"/>
        <v>0</v>
      </c>
      <c r="U210" s="13" t="b">
        <f>U209</f>
        <v>0</v>
      </c>
      <c r="W210" s="14" t="b">
        <f t="shared" si="91"/>
        <v>0</v>
      </c>
      <c r="AB210" s="14"/>
      <c r="AC210" s="18"/>
      <c r="AD210" s="14"/>
      <c r="AE210" s="18"/>
      <c r="AF210" s="18"/>
      <c r="AG210" s="18"/>
      <c r="AH210" s="19"/>
      <c r="AI210" s="19"/>
      <c r="AJ210" s="19"/>
    </row>
    <row r="211" spans="2:36" s="13" customFormat="1">
      <c r="B211" s="211">
        <f>B209-1</f>
        <v>2021</v>
      </c>
      <c r="C211" s="70" t="s">
        <v>24</v>
      </c>
      <c r="D211" s="58"/>
      <c r="E211" s="59"/>
      <c r="F211" s="59"/>
      <c r="G211" s="59"/>
      <c r="H211" s="59"/>
      <c r="I211" s="60"/>
      <c r="J211" s="59"/>
      <c r="K211" s="59"/>
      <c r="L211" s="59"/>
      <c r="M211" s="59"/>
      <c r="N211" s="59"/>
      <c r="O211" s="61"/>
      <c r="P211" s="62"/>
      <c r="Q211" s="63">
        <f t="shared" si="94"/>
        <v>0</v>
      </c>
      <c r="T211" s="13" t="b">
        <f t="shared" si="93"/>
        <v>0</v>
      </c>
      <c r="U211" s="13" t="b">
        <f>AND(B211&lt;=ReportingYear,B211&gt;=BaselineYear)</f>
        <v>0</v>
      </c>
      <c r="W211" s="14" t="b">
        <f t="shared" si="91"/>
        <v>0</v>
      </c>
      <c r="AB211" s="14"/>
      <c r="AC211" s="18"/>
      <c r="AD211" s="14"/>
      <c r="AE211" s="18"/>
      <c r="AF211" s="18"/>
      <c r="AG211" s="18"/>
      <c r="AH211" s="19"/>
      <c r="AI211" s="19"/>
      <c r="AJ211" s="19"/>
    </row>
    <row r="212" spans="2:36" s="13" customFormat="1" ht="16" thickBot="1">
      <c r="B212" s="212"/>
      <c r="C212" s="76" t="s">
        <v>25</v>
      </c>
      <c r="D212" s="65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7"/>
      <c r="P212" s="68"/>
      <c r="Q212" s="69">
        <f t="shared" si="94"/>
        <v>0</v>
      </c>
      <c r="S212" s="13" t="b">
        <f>S210</f>
        <v>1</v>
      </c>
      <c r="T212" s="13" t="b">
        <f t="shared" si="93"/>
        <v>0</v>
      </c>
      <c r="U212" s="13" t="b">
        <f>U211</f>
        <v>0</v>
      </c>
      <c r="W212" s="14" t="b">
        <f t="shared" si="91"/>
        <v>0</v>
      </c>
      <c r="AB212" s="14"/>
      <c r="AC212" s="18"/>
      <c r="AD212" s="14"/>
      <c r="AE212" s="18"/>
      <c r="AF212" s="18"/>
      <c r="AG212" s="18"/>
      <c r="AH212" s="19"/>
      <c r="AI212" s="19"/>
      <c r="AJ212" s="19"/>
    </row>
    <row r="213" spans="2:36" s="13" customFormat="1">
      <c r="B213" s="211">
        <f>B211-1</f>
        <v>2020</v>
      </c>
      <c r="C213" s="70" t="s">
        <v>24</v>
      </c>
      <c r="D213" s="71"/>
      <c r="E213" s="72"/>
      <c r="F213" s="72"/>
      <c r="G213" s="72"/>
      <c r="H213" s="72"/>
      <c r="I213" s="73"/>
      <c r="J213" s="72"/>
      <c r="K213" s="72"/>
      <c r="L213" s="72"/>
      <c r="M213" s="72"/>
      <c r="N213" s="72"/>
      <c r="O213" s="74"/>
      <c r="P213" s="62"/>
      <c r="Q213" s="75">
        <f t="shared" si="94"/>
        <v>0</v>
      </c>
      <c r="T213" s="13" t="b">
        <f t="shared" si="93"/>
        <v>0</v>
      </c>
      <c r="U213" s="13" t="b">
        <f>AND(B213&lt;=ReportingYear,B213&gt;=BaselineYear)</f>
        <v>0</v>
      </c>
      <c r="W213" s="14" t="b">
        <f t="shared" si="91"/>
        <v>0</v>
      </c>
      <c r="AB213" s="14"/>
      <c r="AC213" s="18"/>
      <c r="AD213" s="14"/>
      <c r="AE213" s="18"/>
      <c r="AF213" s="18"/>
      <c r="AG213" s="18"/>
      <c r="AH213" s="19"/>
      <c r="AI213" s="19"/>
      <c r="AJ213" s="19"/>
    </row>
    <row r="214" spans="2:36" s="13" customFormat="1" ht="16" thickBot="1">
      <c r="B214" s="212"/>
      <c r="C214" s="76" t="s">
        <v>25</v>
      </c>
      <c r="D214" s="77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9"/>
      <c r="P214" s="80"/>
      <c r="Q214" s="81">
        <f t="shared" si="94"/>
        <v>0</v>
      </c>
      <c r="S214" s="13" t="b">
        <f>S212</f>
        <v>1</v>
      </c>
      <c r="T214" s="13" t="b">
        <f t="shared" si="93"/>
        <v>0</v>
      </c>
      <c r="U214" s="13" t="b">
        <f>U213</f>
        <v>0</v>
      </c>
      <c r="W214" s="14" t="b">
        <f t="shared" si="91"/>
        <v>0</v>
      </c>
      <c r="AB214" s="14"/>
      <c r="AC214" s="18"/>
      <c r="AD214" s="14"/>
      <c r="AE214" s="18"/>
      <c r="AF214" s="18"/>
      <c r="AG214" s="18"/>
      <c r="AH214" s="19"/>
      <c r="AI214" s="19"/>
      <c r="AJ214" s="19"/>
    </row>
    <row r="215" spans="2:36" s="13" customFormat="1" ht="16" thickBot="1">
      <c r="B215" s="213">
        <f>B213-1</f>
        <v>2019</v>
      </c>
      <c r="C215" s="70" t="s">
        <v>24</v>
      </c>
      <c r="D215" s="58"/>
      <c r="E215" s="59"/>
      <c r="F215" s="59"/>
      <c r="G215" s="59"/>
      <c r="H215" s="59"/>
      <c r="I215" s="60"/>
      <c r="J215" s="59"/>
      <c r="K215" s="59"/>
      <c r="L215" s="59"/>
      <c r="M215" s="59"/>
      <c r="N215" s="59"/>
      <c r="O215" s="61"/>
      <c r="P215" s="62"/>
      <c r="Q215" s="63">
        <f t="shared" si="94"/>
        <v>0</v>
      </c>
      <c r="T215" s="13" t="b">
        <f t="shared" si="93"/>
        <v>0</v>
      </c>
      <c r="U215" s="13" t="b">
        <f>AND(B215&lt;=ReportingYear,B215&gt;=BaselineYear)</f>
        <v>0</v>
      </c>
      <c r="W215" s="14" t="b">
        <f t="shared" si="91"/>
        <v>0</v>
      </c>
      <c r="AB215" s="14"/>
      <c r="AC215" s="18"/>
      <c r="AD215" s="14"/>
      <c r="AE215" s="18"/>
      <c r="AF215" s="18"/>
      <c r="AG215" s="18"/>
      <c r="AH215" s="19"/>
      <c r="AI215" s="19"/>
      <c r="AJ215" s="19"/>
    </row>
    <row r="216" spans="2:36" s="13" customFormat="1" ht="16" thickBot="1">
      <c r="B216" s="213"/>
      <c r="C216" s="76" t="s">
        <v>25</v>
      </c>
      <c r="D216" s="65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7"/>
      <c r="P216" s="68"/>
      <c r="Q216" s="69">
        <f t="shared" si="94"/>
        <v>0</v>
      </c>
      <c r="S216" s="13" t="b">
        <f>S214</f>
        <v>1</v>
      </c>
      <c r="T216" s="13" t="b">
        <f t="shared" si="93"/>
        <v>0</v>
      </c>
      <c r="U216" s="13" t="b">
        <f>U215</f>
        <v>0</v>
      </c>
      <c r="W216" s="14" t="b">
        <f t="shared" si="91"/>
        <v>0</v>
      </c>
      <c r="AB216" s="14"/>
      <c r="AC216" s="18"/>
      <c r="AD216" s="14"/>
      <c r="AE216" s="18"/>
      <c r="AF216" s="18"/>
      <c r="AG216" s="18"/>
      <c r="AH216" s="19"/>
      <c r="AI216" s="19"/>
      <c r="AJ216" s="19"/>
    </row>
    <row r="217" spans="2:36" s="13" customFormat="1" ht="16" thickBot="1">
      <c r="B217" s="213">
        <f>B215-1</f>
        <v>2018</v>
      </c>
      <c r="C217" s="70" t="s">
        <v>24</v>
      </c>
      <c r="D217" s="71"/>
      <c r="E217" s="72"/>
      <c r="F217" s="72"/>
      <c r="G217" s="72"/>
      <c r="H217" s="72"/>
      <c r="I217" s="73"/>
      <c r="J217" s="72"/>
      <c r="K217" s="72"/>
      <c r="L217" s="72"/>
      <c r="M217" s="72"/>
      <c r="N217" s="72"/>
      <c r="O217" s="74"/>
      <c r="P217" s="62"/>
      <c r="Q217" s="75">
        <f t="shared" si="94"/>
        <v>0</v>
      </c>
      <c r="T217" s="13" t="b">
        <f t="shared" si="93"/>
        <v>0</v>
      </c>
      <c r="U217" s="13" t="b">
        <f>AND(B217&lt;=ReportingYear,B217&gt;=BaselineYear)</f>
        <v>0</v>
      </c>
      <c r="W217" s="14" t="b">
        <f t="shared" si="91"/>
        <v>0</v>
      </c>
      <c r="AB217" s="14"/>
      <c r="AC217" s="18"/>
      <c r="AD217" s="14"/>
      <c r="AE217" s="18"/>
      <c r="AF217" s="18"/>
      <c r="AG217" s="18"/>
      <c r="AH217" s="19"/>
      <c r="AI217" s="19"/>
      <c r="AJ217" s="19"/>
    </row>
    <row r="218" spans="2:36" s="13" customFormat="1" ht="16" thickBot="1">
      <c r="B218" s="213"/>
      <c r="C218" s="76" t="s">
        <v>25</v>
      </c>
      <c r="D218" s="77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9"/>
      <c r="P218" s="80"/>
      <c r="Q218" s="81">
        <f t="shared" si="94"/>
        <v>0</v>
      </c>
      <c r="S218" s="13" t="b">
        <f>S216</f>
        <v>1</v>
      </c>
      <c r="T218" s="13" t="b">
        <f t="shared" si="93"/>
        <v>0</v>
      </c>
      <c r="U218" s="13" t="b">
        <f>U217</f>
        <v>0</v>
      </c>
      <c r="W218" s="14" t="b">
        <f t="shared" si="91"/>
        <v>0</v>
      </c>
      <c r="AB218" s="14"/>
      <c r="AC218" s="18"/>
      <c r="AD218" s="14"/>
      <c r="AE218" s="18"/>
      <c r="AF218" s="18"/>
      <c r="AG218" s="18"/>
      <c r="AH218" s="19"/>
      <c r="AI218" s="19"/>
      <c r="AJ218" s="19"/>
    </row>
    <row r="219" spans="2:36" s="13" customFormat="1" ht="16" thickBot="1">
      <c r="B219" s="213">
        <f>B217-1</f>
        <v>2017</v>
      </c>
      <c r="C219" s="70" t="s">
        <v>24</v>
      </c>
      <c r="D219" s="58"/>
      <c r="E219" s="59"/>
      <c r="F219" s="59"/>
      <c r="G219" s="59"/>
      <c r="H219" s="59"/>
      <c r="I219" s="60"/>
      <c r="J219" s="59"/>
      <c r="K219" s="59"/>
      <c r="L219" s="59"/>
      <c r="M219" s="59"/>
      <c r="N219" s="59"/>
      <c r="O219" s="61"/>
      <c r="P219" s="62"/>
      <c r="Q219" s="63">
        <f t="shared" si="94"/>
        <v>0</v>
      </c>
      <c r="T219" s="13" t="b">
        <f t="shared" si="93"/>
        <v>0</v>
      </c>
      <c r="U219" s="13" t="b">
        <f>AND(B219&lt;=ReportingYear,B219&gt;=BaselineYear)</f>
        <v>1</v>
      </c>
      <c r="W219" s="14" t="b">
        <f t="shared" si="91"/>
        <v>0</v>
      </c>
      <c r="AB219" s="14"/>
      <c r="AC219" s="18"/>
      <c r="AD219" s="14"/>
      <c r="AE219" s="18"/>
      <c r="AF219" s="18"/>
      <c r="AG219" s="18"/>
      <c r="AH219" s="19"/>
      <c r="AI219" s="19"/>
      <c r="AJ219" s="19"/>
    </row>
    <row r="220" spans="2:36" s="13" customFormat="1" ht="16" thickBot="1">
      <c r="B220" s="213"/>
      <c r="C220" s="76" t="s">
        <v>25</v>
      </c>
      <c r="D220" s="65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7"/>
      <c r="P220" s="68"/>
      <c r="Q220" s="69">
        <f t="shared" si="94"/>
        <v>0</v>
      </c>
      <c r="S220" s="13" t="b">
        <f>S218</f>
        <v>1</v>
      </c>
      <c r="T220" s="13" t="b">
        <f t="shared" si="93"/>
        <v>0</v>
      </c>
      <c r="U220" s="13" t="b">
        <f>U219</f>
        <v>1</v>
      </c>
      <c r="W220" s="14" t="b">
        <f t="shared" si="91"/>
        <v>0</v>
      </c>
      <c r="AB220" s="14"/>
      <c r="AC220" s="18"/>
      <c r="AD220" s="14"/>
      <c r="AE220" s="18"/>
      <c r="AF220" s="18"/>
      <c r="AG220" s="18"/>
      <c r="AH220" s="19"/>
      <c r="AI220" s="19"/>
      <c r="AJ220" s="19"/>
    </row>
    <row r="221" spans="2:36" s="13" customFormat="1" ht="16" thickBot="1">
      <c r="B221" s="213">
        <f>B219-1</f>
        <v>2016</v>
      </c>
      <c r="C221" s="70" t="s">
        <v>24</v>
      </c>
      <c r="D221" s="71"/>
      <c r="E221" s="72"/>
      <c r="F221" s="72"/>
      <c r="G221" s="72"/>
      <c r="H221" s="72"/>
      <c r="I221" s="73"/>
      <c r="J221" s="72"/>
      <c r="K221" s="72"/>
      <c r="L221" s="72"/>
      <c r="M221" s="72"/>
      <c r="N221" s="72"/>
      <c r="O221" s="74"/>
      <c r="P221" s="62"/>
      <c r="Q221" s="75">
        <f t="shared" si="94"/>
        <v>0</v>
      </c>
      <c r="T221" s="13" t="b">
        <f t="shared" si="93"/>
        <v>0</v>
      </c>
      <c r="U221" s="13" t="b">
        <f>AND(B221&lt;=ReportingYear,B221&gt;=BaselineYear)</f>
        <v>1</v>
      </c>
      <c r="W221" s="14" t="b">
        <f t="shared" si="91"/>
        <v>0</v>
      </c>
      <c r="AB221" s="14"/>
      <c r="AC221" s="18"/>
      <c r="AD221" s="14"/>
      <c r="AE221" s="18"/>
      <c r="AF221" s="18"/>
      <c r="AG221" s="18"/>
      <c r="AH221" s="19"/>
      <c r="AI221" s="19"/>
      <c r="AJ221" s="19"/>
    </row>
    <row r="222" spans="2:36" s="13" customFormat="1" ht="16" thickBot="1">
      <c r="B222" s="213"/>
      <c r="C222" s="76" t="s">
        <v>25</v>
      </c>
      <c r="D222" s="77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9"/>
      <c r="P222" s="80"/>
      <c r="Q222" s="81">
        <f t="shared" si="94"/>
        <v>0</v>
      </c>
      <c r="S222" s="13" t="b">
        <f>S220</f>
        <v>1</v>
      </c>
      <c r="T222" s="13" t="b">
        <f t="shared" si="93"/>
        <v>0</v>
      </c>
      <c r="U222" s="13" t="b">
        <f>U221</f>
        <v>1</v>
      </c>
      <c r="W222" s="14" t="b">
        <f t="shared" si="91"/>
        <v>0</v>
      </c>
      <c r="AB222" s="14"/>
      <c r="AC222" s="18"/>
      <c r="AD222" s="14"/>
      <c r="AE222" s="18"/>
      <c r="AF222" s="18"/>
      <c r="AG222" s="18"/>
      <c r="AH222" s="19"/>
      <c r="AI222" s="19"/>
      <c r="AJ222" s="19"/>
    </row>
    <row r="223" spans="2:36" s="13" customFormat="1">
      <c r="B223" s="211">
        <f>B221-1</f>
        <v>2015</v>
      </c>
      <c r="C223" s="70" t="s">
        <v>24</v>
      </c>
      <c r="D223" s="58"/>
      <c r="E223" s="59"/>
      <c r="F223" s="59"/>
      <c r="G223" s="59"/>
      <c r="H223" s="59"/>
      <c r="I223" s="60"/>
      <c r="J223" s="59"/>
      <c r="K223" s="59"/>
      <c r="L223" s="59"/>
      <c r="M223" s="59"/>
      <c r="N223" s="59"/>
      <c r="O223" s="61"/>
      <c r="P223" s="62"/>
      <c r="Q223" s="63">
        <f t="shared" si="94"/>
        <v>0</v>
      </c>
      <c r="T223" s="13" t="b">
        <f t="shared" si="93"/>
        <v>0</v>
      </c>
      <c r="U223" s="13" t="b">
        <f>AND(B223&lt;=ReportingYear,B223&gt;=BaselineYear)</f>
        <v>1</v>
      </c>
      <c r="W223" s="14" t="b">
        <f t="shared" si="91"/>
        <v>0</v>
      </c>
      <c r="AB223" s="14"/>
      <c r="AC223" s="18"/>
      <c r="AD223" s="14"/>
      <c r="AE223" s="18"/>
      <c r="AF223" s="18"/>
      <c r="AG223" s="18"/>
      <c r="AH223" s="19"/>
      <c r="AI223" s="19"/>
      <c r="AJ223" s="19"/>
    </row>
    <row r="224" spans="2:36" s="13" customFormat="1" ht="16" thickBot="1">
      <c r="B224" s="216"/>
      <c r="C224" s="76" t="s">
        <v>25</v>
      </c>
      <c r="D224" s="65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7"/>
      <c r="P224" s="68"/>
      <c r="Q224" s="69">
        <f t="shared" si="94"/>
        <v>0</v>
      </c>
      <c r="S224" s="13" t="b">
        <f>S222</f>
        <v>1</v>
      </c>
      <c r="T224" s="13" t="b">
        <f t="shared" si="93"/>
        <v>0</v>
      </c>
      <c r="U224" s="13" t="b">
        <f>U223</f>
        <v>1</v>
      </c>
      <c r="W224" s="14" t="b">
        <f t="shared" si="91"/>
        <v>0</v>
      </c>
      <c r="AB224" s="14"/>
      <c r="AC224" s="18"/>
      <c r="AD224" s="14"/>
      <c r="AE224" s="18"/>
      <c r="AF224" s="18"/>
      <c r="AG224" s="18"/>
      <c r="AH224" s="19"/>
      <c r="AI224" s="19"/>
      <c r="AJ224" s="19"/>
    </row>
    <row r="225" spans="2:36" s="13" customFormat="1">
      <c r="B225" s="217">
        <f>B223-1</f>
        <v>2014</v>
      </c>
      <c r="C225" s="70" t="s">
        <v>24</v>
      </c>
      <c r="D225" s="71"/>
      <c r="E225" s="72"/>
      <c r="F225" s="72"/>
      <c r="G225" s="72"/>
      <c r="H225" s="72"/>
      <c r="I225" s="73"/>
      <c r="J225" s="72"/>
      <c r="K225" s="72"/>
      <c r="L225" s="72"/>
      <c r="M225" s="72"/>
      <c r="N225" s="72"/>
      <c r="O225" s="74"/>
      <c r="P225" s="62"/>
      <c r="Q225" s="75">
        <f t="shared" si="94"/>
        <v>0</v>
      </c>
      <c r="T225" s="13" t="b">
        <f t="shared" si="93"/>
        <v>0</v>
      </c>
      <c r="U225" s="13" t="b">
        <f>AND(B225&lt;=ReportingYear,B225&gt;=BaselineYear)</f>
        <v>1</v>
      </c>
      <c r="W225" s="14" t="b">
        <f t="shared" si="91"/>
        <v>0</v>
      </c>
      <c r="AB225" s="14"/>
      <c r="AC225" s="18"/>
      <c r="AD225" s="14"/>
      <c r="AE225" s="18"/>
      <c r="AF225" s="18"/>
      <c r="AG225" s="18"/>
      <c r="AH225" s="19"/>
      <c r="AI225" s="19"/>
      <c r="AJ225" s="19"/>
    </row>
    <row r="226" spans="2:36" s="13" customFormat="1" ht="16" thickBot="1">
      <c r="B226" s="218"/>
      <c r="C226" s="76" t="s">
        <v>25</v>
      </c>
      <c r="D226" s="77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9"/>
      <c r="P226" s="80"/>
      <c r="Q226" s="81">
        <f t="shared" si="94"/>
        <v>0</v>
      </c>
      <c r="S226" s="13" t="b">
        <f>S224</f>
        <v>1</v>
      </c>
      <c r="T226" s="13" t="b">
        <f t="shared" si="93"/>
        <v>0</v>
      </c>
      <c r="U226" s="13" t="b">
        <f>U225</f>
        <v>1</v>
      </c>
      <c r="W226" s="14" t="b">
        <f t="shared" si="91"/>
        <v>0</v>
      </c>
      <c r="AB226" s="14"/>
      <c r="AC226" s="18"/>
      <c r="AD226" s="14"/>
      <c r="AE226" s="18"/>
      <c r="AF226" s="18"/>
      <c r="AG226" s="18"/>
      <c r="AH226" s="19"/>
      <c r="AI226" s="19"/>
      <c r="AJ226" s="19"/>
    </row>
    <row r="227" spans="2:36" s="13" customFormat="1">
      <c r="B227" s="211">
        <f>B225-1</f>
        <v>2013</v>
      </c>
      <c r="C227" s="70" t="s">
        <v>24</v>
      </c>
      <c r="D227" s="58"/>
      <c r="E227" s="59"/>
      <c r="F227" s="59"/>
      <c r="G227" s="59"/>
      <c r="H227" s="59"/>
      <c r="I227" s="60"/>
      <c r="J227" s="59"/>
      <c r="K227" s="59"/>
      <c r="L227" s="59"/>
      <c r="M227" s="59"/>
      <c r="N227" s="59"/>
      <c r="O227" s="61"/>
      <c r="P227" s="62"/>
      <c r="Q227" s="63">
        <f t="shared" si="94"/>
        <v>0</v>
      </c>
      <c r="T227" s="13" t="b">
        <f t="shared" si="93"/>
        <v>0</v>
      </c>
      <c r="U227" s="13" t="b">
        <f>AND(B227&lt;=ReportingYear,B227&gt;=BaselineYear)</f>
        <v>0</v>
      </c>
      <c r="W227" s="14" t="b">
        <f t="shared" si="91"/>
        <v>0</v>
      </c>
      <c r="AB227" s="14"/>
      <c r="AC227" s="18"/>
      <c r="AD227" s="14"/>
      <c r="AE227" s="18"/>
      <c r="AF227" s="18"/>
      <c r="AG227" s="18"/>
      <c r="AH227" s="19"/>
      <c r="AI227" s="19"/>
      <c r="AJ227" s="19"/>
    </row>
    <row r="228" spans="2:36" s="13" customFormat="1" ht="16" thickBot="1">
      <c r="B228" s="212"/>
      <c r="C228" s="76" t="s">
        <v>25</v>
      </c>
      <c r="D228" s="65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7"/>
      <c r="P228" s="68"/>
      <c r="Q228" s="69">
        <f t="shared" si="94"/>
        <v>0</v>
      </c>
      <c r="S228" s="13" t="b">
        <f>S226</f>
        <v>1</v>
      </c>
      <c r="T228" s="13" t="b">
        <f t="shared" si="93"/>
        <v>0</v>
      </c>
      <c r="U228" s="13" t="b">
        <f>U227</f>
        <v>0</v>
      </c>
      <c r="W228" s="14" t="b">
        <f t="shared" si="91"/>
        <v>0</v>
      </c>
      <c r="AB228" s="14"/>
      <c r="AC228" s="18"/>
      <c r="AD228" s="14"/>
      <c r="AE228" s="18"/>
      <c r="AF228" s="18"/>
      <c r="AG228" s="18"/>
      <c r="AH228" s="19"/>
      <c r="AI228" s="19"/>
      <c r="AJ228" s="19"/>
    </row>
    <row r="229" spans="2:36" s="13" customFormat="1">
      <c r="B229" s="211">
        <f>B227-1</f>
        <v>2012</v>
      </c>
      <c r="C229" s="70" t="s">
        <v>24</v>
      </c>
      <c r="D229" s="71"/>
      <c r="E229" s="72"/>
      <c r="F229" s="72"/>
      <c r="G229" s="72"/>
      <c r="H229" s="72"/>
      <c r="I229" s="73"/>
      <c r="J229" s="72"/>
      <c r="K229" s="72"/>
      <c r="L229" s="72"/>
      <c r="M229" s="72"/>
      <c r="N229" s="72"/>
      <c r="O229" s="74"/>
      <c r="P229" s="62"/>
      <c r="Q229" s="75">
        <f t="shared" si="94"/>
        <v>0</v>
      </c>
      <c r="T229" s="13" t="b">
        <f t="shared" si="93"/>
        <v>0</v>
      </c>
      <c r="U229" s="13" t="b">
        <f>AND(B229&lt;=ReportingYear,B229&gt;=BaselineYear)</f>
        <v>0</v>
      </c>
      <c r="W229" s="14" t="b">
        <f t="shared" si="91"/>
        <v>0</v>
      </c>
      <c r="AB229" s="14"/>
      <c r="AC229" s="18"/>
      <c r="AD229" s="14"/>
      <c r="AE229" s="18"/>
      <c r="AF229" s="18"/>
      <c r="AG229" s="18"/>
      <c r="AH229" s="19"/>
      <c r="AI229" s="19"/>
      <c r="AJ229" s="19"/>
    </row>
    <row r="230" spans="2:36" s="13" customFormat="1" ht="16" thickBot="1">
      <c r="B230" s="212"/>
      <c r="C230" s="76" t="s">
        <v>25</v>
      </c>
      <c r="D230" s="77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9"/>
      <c r="P230" s="80"/>
      <c r="Q230" s="81">
        <f t="shared" si="94"/>
        <v>0</v>
      </c>
      <c r="S230" s="13" t="b">
        <f>S228</f>
        <v>1</v>
      </c>
      <c r="T230" s="13" t="b">
        <f t="shared" si="93"/>
        <v>0</v>
      </c>
      <c r="U230" s="13" t="b">
        <f>U229</f>
        <v>0</v>
      </c>
      <c r="W230" s="14" t="b">
        <f t="shared" si="91"/>
        <v>0</v>
      </c>
      <c r="AB230" s="14"/>
      <c r="AC230" s="18"/>
      <c r="AD230" s="14"/>
      <c r="AE230" s="18"/>
      <c r="AF230" s="18"/>
      <c r="AG230" s="18"/>
      <c r="AH230" s="19"/>
      <c r="AI230" s="19"/>
      <c r="AJ230" s="19"/>
    </row>
    <row r="231" spans="2:36" s="13" customFormat="1">
      <c r="B231" s="211">
        <f>B229-1</f>
        <v>2011</v>
      </c>
      <c r="C231" s="70" t="s">
        <v>24</v>
      </c>
      <c r="D231" s="58"/>
      <c r="E231" s="59"/>
      <c r="F231" s="59"/>
      <c r="G231" s="59"/>
      <c r="H231" s="59"/>
      <c r="I231" s="60"/>
      <c r="J231" s="59"/>
      <c r="K231" s="59"/>
      <c r="L231" s="59"/>
      <c r="M231" s="59"/>
      <c r="N231" s="59"/>
      <c r="O231" s="61"/>
      <c r="P231" s="62"/>
      <c r="Q231" s="63">
        <f t="shared" si="94"/>
        <v>0</v>
      </c>
      <c r="T231" s="13" t="b">
        <f t="shared" si="93"/>
        <v>0</v>
      </c>
      <c r="U231" s="13" t="b">
        <f>AND(B231&lt;=ReportingYear,B231&gt;=BaselineYear)</f>
        <v>0</v>
      </c>
      <c r="W231" s="14" t="b">
        <f t="shared" si="91"/>
        <v>0</v>
      </c>
      <c r="AB231" s="14"/>
      <c r="AC231" s="18"/>
      <c r="AD231" s="14"/>
      <c r="AE231" s="18"/>
      <c r="AF231" s="18"/>
      <c r="AG231" s="18"/>
      <c r="AH231" s="19"/>
      <c r="AI231" s="19"/>
      <c r="AJ231" s="19"/>
    </row>
    <row r="232" spans="2:36" s="13" customFormat="1" ht="16" thickBot="1">
      <c r="B232" s="212"/>
      <c r="C232" s="76" t="s">
        <v>25</v>
      </c>
      <c r="D232" s="65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7"/>
      <c r="P232" s="68"/>
      <c r="Q232" s="69">
        <f t="shared" si="94"/>
        <v>0</v>
      </c>
      <c r="S232" s="13" t="b">
        <f>S230</f>
        <v>1</v>
      </c>
      <c r="T232" s="13" t="b">
        <f t="shared" si="93"/>
        <v>0</v>
      </c>
      <c r="U232" s="13" t="b">
        <f>U231</f>
        <v>0</v>
      </c>
      <c r="W232" s="14" t="b">
        <f t="shared" si="91"/>
        <v>0</v>
      </c>
      <c r="AB232" s="14"/>
      <c r="AC232" s="18"/>
      <c r="AD232" s="14"/>
      <c r="AE232" s="18"/>
      <c r="AF232" s="18"/>
      <c r="AG232" s="18"/>
      <c r="AH232" s="19"/>
      <c r="AI232" s="19"/>
      <c r="AJ232" s="19"/>
    </row>
    <row r="233" spans="2:36" s="13" customFormat="1" hidden="1">
      <c r="B233" s="211">
        <f>B231-1</f>
        <v>2010</v>
      </c>
      <c r="C233" s="70" t="s">
        <v>24</v>
      </c>
      <c r="D233" s="71"/>
      <c r="E233" s="72"/>
      <c r="F233" s="72"/>
      <c r="G233" s="72"/>
      <c r="H233" s="72"/>
      <c r="I233" s="73"/>
      <c r="J233" s="72"/>
      <c r="K233" s="72"/>
      <c r="L233" s="72"/>
      <c r="M233" s="72"/>
      <c r="N233" s="72"/>
      <c r="O233" s="74"/>
      <c r="P233" s="62"/>
      <c r="Q233" s="75">
        <f t="shared" si="94"/>
        <v>0</v>
      </c>
      <c r="T233" s="13" t="b">
        <f t="shared" si="93"/>
        <v>0</v>
      </c>
      <c r="U233" s="13" t="b">
        <f>AND(B233&lt;=ReportingYear,B233&gt;=BaselineYear)</f>
        <v>0</v>
      </c>
      <c r="W233" s="14" t="b">
        <f t="shared" si="91"/>
        <v>0</v>
      </c>
      <c r="AB233" s="14"/>
      <c r="AC233" s="18"/>
      <c r="AD233" s="14"/>
      <c r="AE233" s="18"/>
      <c r="AF233" s="18"/>
      <c r="AG233" s="18"/>
      <c r="AH233" s="19"/>
      <c r="AI233" s="19"/>
      <c r="AJ233" s="19"/>
    </row>
    <row r="234" spans="2:36" s="13" customFormat="1" ht="16" hidden="1" thickBot="1">
      <c r="B234" s="212"/>
      <c r="C234" s="76" t="s">
        <v>25</v>
      </c>
      <c r="D234" s="77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9"/>
      <c r="P234" s="80"/>
      <c r="Q234" s="81">
        <f t="shared" si="94"/>
        <v>0</v>
      </c>
      <c r="S234" s="13" t="b">
        <f>S232</f>
        <v>1</v>
      </c>
      <c r="T234" s="13" t="b">
        <f t="shared" si="93"/>
        <v>0</v>
      </c>
      <c r="U234" s="13" t="b">
        <f>U233</f>
        <v>0</v>
      </c>
      <c r="W234" s="14" t="b">
        <f t="shared" si="91"/>
        <v>0</v>
      </c>
      <c r="AB234" s="14"/>
      <c r="AC234" s="18"/>
      <c r="AD234" s="14"/>
      <c r="AE234" s="18"/>
      <c r="AF234" s="18"/>
      <c r="AG234" s="18"/>
      <c r="AH234" s="19"/>
      <c r="AI234" s="19"/>
      <c r="AJ234" s="19"/>
    </row>
    <row r="235" spans="2:36" s="13" customFormat="1" ht="16" hidden="1" thickBot="1">
      <c r="B235" s="213">
        <f>B233-1</f>
        <v>2009</v>
      </c>
      <c r="C235" s="70" t="s">
        <v>24</v>
      </c>
      <c r="D235" s="58"/>
      <c r="E235" s="59"/>
      <c r="F235" s="59"/>
      <c r="G235" s="59"/>
      <c r="H235" s="59"/>
      <c r="I235" s="60"/>
      <c r="J235" s="59"/>
      <c r="K235" s="59"/>
      <c r="L235" s="59"/>
      <c r="M235" s="59"/>
      <c r="N235" s="59"/>
      <c r="O235" s="61"/>
      <c r="P235" s="62"/>
      <c r="Q235" s="63">
        <f t="shared" si="94"/>
        <v>0</v>
      </c>
      <c r="T235" s="13" t="b">
        <f t="shared" si="93"/>
        <v>0</v>
      </c>
      <c r="U235" s="13" t="b">
        <f>AND(B235&lt;=ReportingYear,B235&gt;=BaselineYear)</f>
        <v>0</v>
      </c>
      <c r="W235" s="14" t="b">
        <f t="shared" si="91"/>
        <v>0</v>
      </c>
      <c r="AB235" s="14"/>
      <c r="AC235" s="18"/>
      <c r="AD235" s="14"/>
      <c r="AE235" s="18"/>
      <c r="AF235" s="18"/>
      <c r="AG235" s="18"/>
      <c r="AH235" s="19"/>
      <c r="AI235" s="19"/>
      <c r="AJ235" s="19"/>
    </row>
    <row r="236" spans="2:36" s="13" customFormat="1" ht="16" hidden="1" thickBot="1">
      <c r="B236" s="213"/>
      <c r="C236" s="76" t="s">
        <v>25</v>
      </c>
      <c r="D236" s="65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7"/>
      <c r="P236" s="68"/>
      <c r="Q236" s="69">
        <f t="shared" si="94"/>
        <v>0</v>
      </c>
      <c r="S236" s="13" t="b">
        <f>S234</f>
        <v>1</v>
      </c>
      <c r="T236" s="13" t="b">
        <f t="shared" si="93"/>
        <v>0</v>
      </c>
      <c r="U236" s="13" t="b">
        <f>U235</f>
        <v>0</v>
      </c>
      <c r="W236" s="14" t="b">
        <f t="shared" si="91"/>
        <v>0</v>
      </c>
      <c r="AB236" s="14"/>
      <c r="AC236" s="18"/>
      <c r="AD236" s="14"/>
      <c r="AE236" s="18"/>
      <c r="AF236" s="18"/>
      <c r="AG236" s="18"/>
      <c r="AH236" s="19"/>
      <c r="AI236" s="19"/>
      <c r="AJ236" s="19"/>
    </row>
    <row r="237" spans="2:36" s="13" customFormat="1" ht="16" hidden="1" thickBot="1">
      <c r="B237" s="213">
        <f>B235-1</f>
        <v>2008</v>
      </c>
      <c r="C237" s="70" t="s">
        <v>24</v>
      </c>
      <c r="D237" s="71"/>
      <c r="E237" s="72"/>
      <c r="F237" s="72"/>
      <c r="G237" s="72"/>
      <c r="H237" s="72"/>
      <c r="I237" s="73"/>
      <c r="J237" s="72"/>
      <c r="K237" s="72"/>
      <c r="L237" s="72"/>
      <c r="M237" s="72"/>
      <c r="N237" s="72"/>
      <c r="O237" s="74"/>
      <c r="P237" s="62"/>
      <c r="Q237" s="75">
        <f t="shared" si="94"/>
        <v>0</v>
      </c>
      <c r="T237" s="13" t="b">
        <f t="shared" si="93"/>
        <v>0</v>
      </c>
      <c r="U237" s="13" t="b">
        <f>AND(B237&lt;=ReportingYear,B237&gt;=BaselineYear)</f>
        <v>0</v>
      </c>
      <c r="W237" s="14" t="b">
        <f t="shared" si="91"/>
        <v>0</v>
      </c>
      <c r="AB237" s="14"/>
      <c r="AC237" s="18"/>
      <c r="AD237" s="14"/>
      <c r="AE237" s="18"/>
      <c r="AF237" s="18"/>
      <c r="AG237" s="18"/>
      <c r="AH237" s="19"/>
      <c r="AI237" s="19"/>
      <c r="AJ237" s="19"/>
    </row>
    <row r="238" spans="2:36" s="13" customFormat="1" ht="16" hidden="1" thickBot="1">
      <c r="B238" s="213"/>
      <c r="C238" s="76" t="s">
        <v>25</v>
      </c>
      <c r="D238" s="77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9"/>
      <c r="P238" s="80"/>
      <c r="Q238" s="81">
        <f t="shared" si="94"/>
        <v>0</v>
      </c>
      <c r="S238" s="13" t="b">
        <f>S236</f>
        <v>1</v>
      </c>
      <c r="T238" s="13" t="b">
        <f t="shared" si="93"/>
        <v>0</v>
      </c>
      <c r="U238" s="13" t="b">
        <f>U237</f>
        <v>0</v>
      </c>
      <c r="W238" s="14" t="b">
        <f t="shared" si="91"/>
        <v>0</v>
      </c>
      <c r="AB238" s="14"/>
      <c r="AC238" s="18"/>
      <c r="AD238" s="14"/>
      <c r="AE238" s="18"/>
      <c r="AF238" s="18"/>
      <c r="AG238" s="18"/>
      <c r="AH238" s="19"/>
      <c r="AI238" s="19"/>
      <c r="AJ238" s="19"/>
    </row>
    <row r="239" spans="2:36" s="13" customFormat="1" ht="16" hidden="1" thickBot="1">
      <c r="B239" s="213">
        <f>B237-1</f>
        <v>2007</v>
      </c>
      <c r="C239" s="70" t="s">
        <v>24</v>
      </c>
      <c r="D239" s="58"/>
      <c r="E239" s="59"/>
      <c r="F239" s="59"/>
      <c r="G239" s="59"/>
      <c r="H239" s="59"/>
      <c r="I239" s="60"/>
      <c r="J239" s="59"/>
      <c r="K239" s="59"/>
      <c r="L239" s="59"/>
      <c r="M239" s="59"/>
      <c r="N239" s="59"/>
      <c r="O239" s="61"/>
      <c r="P239" s="62"/>
      <c r="Q239" s="63">
        <f t="shared" si="94"/>
        <v>0</v>
      </c>
      <c r="T239" s="13" t="b">
        <f t="shared" si="93"/>
        <v>0</v>
      </c>
      <c r="U239" s="13" t="b">
        <f>AND(B239&lt;=ReportingYear,B239&gt;=BaselineYear)</f>
        <v>0</v>
      </c>
      <c r="W239" s="14" t="b">
        <f t="shared" si="91"/>
        <v>0</v>
      </c>
      <c r="AB239" s="14"/>
      <c r="AC239" s="18"/>
      <c r="AD239" s="14"/>
      <c r="AE239" s="18"/>
      <c r="AF239" s="18"/>
      <c r="AG239" s="18"/>
      <c r="AH239" s="19"/>
      <c r="AI239" s="19"/>
      <c r="AJ239" s="19"/>
    </row>
    <row r="240" spans="2:36" s="13" customFormat="1" ht="16" hidden="1" thickBot="1">
      <c r="B240" s="213"/>
      <c r="C240" s="76" t="s">
        <v>25</v>
      </c>
      <c r="D240" s="65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7"/>
      <c r="P240" s="68"/>
      <c r="Q240" s="69">
        <f t="shared" si="94"/>
        <v>0</v>
      </c>
      <c r="S240" s="13" t="b">
        <f>S238</f>
        <v>1</v>
      </c>
      <c r="T240" s="13" t="b">
        <f t="shared" si="93"/>
        <v>0</v>
      </c>
      <c r="U240" s="13" t="b">
        <f>U239</f>
        <v>0</v>
      </c>
      <c r="W240" s="14" t="b">
        <f t="shared" si="91"/>
        <v>0</v>
      </c>
      <c r="AB240" s="14"/>
      <c r="AC240" s="18"/>
      <c r="AD240" s="14"/>
      <c r="AE240" s="18"/>
      <c r="AF240" s="18"/>
      <c r="AG240" s="18"/>
      <c r="AH240" s="19"/>
      <c r="AI240" s="19"/>
      <c r="AJ240" s="19"/>
    </row>
    <row r="241" spans="2:36" s="13" customFormat="1" ht="16" hidden="1" thickBot="1">
      <c r="B241" s="213">
        <f>B239-1</f>
        <v>2006</v>
      </c>
      <c r="C241" s="70" t="s">
        <v>24</v>
      </c>
      <c r="D241" s="71"/>
      <c r="E241" s="72"/>
      <c r="F241" s="72"/>
      <c r="G241" s="72"/>
      <c r="H241" s="72"/>
      <c r="I241" s="73"/>
      <c r="J241" s="72"/>
      <c r="K241" s="72"/>
      <c r="L241" s="72"/>
      <c r="M241" s="72"/>
      <c r="N241" s="72"/>
      <c r="O241" s="74"/>
      <c r="P241" s="62"/>
      <c r="Q241" s="75">
        <f t="shared" si="94"/>
        <v>0</v>
      </c>
      <c r="T241" s="13" t="b">
        <f t="shared" si="93"/>
        <v>0</v>
      </c>
      <c r="U241" s="13" t="b">
        <f>AND(B241&lt;=ReportingYear,B241&gt;=BaselineYear)</f>
        <v>0</v>
      </c>
      <c r="W241" s="14" t="b">
        <f t="shared" si="91"/>
        <v>0</v>
      </c>
      <c r="AB241" s="14"/>
      <c r="AC241" s="18"/>
      <c r="AD241" s="14"/>
      <c r="AE241" s="18"/>
      <c r="AF241" s="18"/>
      <c r="AG241" s="18"/>
      <c r="AH241" s="19"/>
      <c r="AI241" s="19"/>
      <c r="AJ241" s="19"/>
    </row>
    <row r="242" spans="2:36" s="13" customFormat="1" ht="16" hidden="1" thickBot="1">
      <c r="B242" s="213"/>
      <c r="C242" s="76" t="s">
        <v>25</v>
      </c>
      <c r="D242" s="77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9"/>
      <c r="P242" s="80"/>
      <c r="Q242" s="81">
        <f t="shared" si="94"/>
        <v>0</v>
      </c>
      <c r="S242" s="13" t="b">
        <f>S240</f>
        <v>1</v>
      </c>
      <c r="T242" s="13" t="b">
        <f t="shared" si="93"/>
        <v>0</v>
      </c>
      <c r="U242" s="13" t="b">
        <f>U241</f>
        <v>0</v>
      </c>
      <c r="W242" s="14" t="b">
        <f t="shared" si="91"/>
        <v>0</v>
      </c>
      <c r="AB242" s="14"/>
      <c r="AC242" s="18"/>
      <c r="AD242" s="14"/>
      <c r="AE242" s="18"/>
      <c r="AF242" s="18"/>
      <c r="AG242" s="18"/>
      <c r="AH242" s="19"/>
      <c r="AI242" s="19"/>
      <c r="AJ242" s="19"/>
    </row>
    <row r="243" spans="2:36" s="13" customFormat="1" hidden="1">
      <c r="B243" s="211">
        <f>B241-1</f>
        <v>2005</v>
      </c>
      <c r="C243" s="70" t="s">
        <v>24</v>
      </c>
      <c r="D243" s="58"/>
      <c r="E243" s="59"/>
      <c r="F243" s="59"/>
      <c r="G243" s="59"/>
      <c r="H243" s="59"/>
      <c r="I243" s="60"/>
      <c r="J243" s="59"/>
      <c r="K243" s="59"/>
      <c r="L243" s="59"/>
      <c r="M243" s="59"/>
      <c r="N243" s="59"/>
      <c r="O243" s="61"/>
      <c r="P243" s="62"/>
      <c r="Q243" s="63">
        <f t="shared" si="94"/>
        <v>0</v>
      </c>
      <c r="T243" s="13" t="b">
        <f t="shared" si="93"/>
        <v>0</v>
      </c>
      <c r="U243" s="13" t="b">
        <f>AND(B243&lt;=ReportingYear,B243&gt;=BaselineYear)</f>
        <v>0</v>
      </c>
      <c r="W243" s="14" t="b">
        <f t="shared" si="91"/>
        <v>0</v>
      </c>
      <c r="AB243" s="14"/>
      <c r="AC243" s="18"/>
      <c r="AD243" s="14"/>
      <c r="AE243" s="18"/>
      <c r="AF243" s="18"/>
      <c r="AG243" s="18"/>
      <c r="AH243" s="19"/>
      <c r="AI243" s="19"/>
      <c r="AJ243" s="19"/>
    </row>
    <row r="244" spans="2:36" s="13" customFormat="1" ht="16" hidden="1" thickBot="1">
      <c r="B244" s="216"/>
      <c r="C244" s="76" t="s">
        <v>25</v>
      </c>
      <c r="D244" s="65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7"/>
      <c r="P244" s="68"/>
      <c r="Q244" s="69">
        <f t="shared" si="94"/>
        <v>0</v>
      </c>
      <c r="S244" s="13" t="b">
        <f>S242</f>
        <v>1</v>
      </c>
      <c r="T244" s="13" t="b">
        <f t="shared" si="93"/>
        <v>0</v>
      </c>
      <c r="U244" s="13" t="b">
        <f>U243</f>
        <v>0</v>
      </c>
      <c r="W244" s="14" t="b">
        <f t="shared" si="91"/>
        <v>0</v>
      </c>
      <c r="AB244" s="14"/>
      <c r="AC244" s="18"/>
      <c r="AD244" s="14"/>
      <c r="AE244" s="18"/>
      <c r="AF244" s="18"/>
      <c r="AG244" s="18"/>
      <c r="AH244" s="19"/>
      <c r="AI244" s="19"/>
      <c r="AJ244" s="19"/>
    </row>
    <row r="245" spans="2:36" s="13" customFormat="1" ht="16" hidden="1" thickBot="1">
      <c r="B245" s="82"/>
      <c r="T245" s="13" t="b">
        <f>T216</f>
        <v>0</v>
      </c>
      <c r="W245" s="14" t="b">
        <f t="shared" si="91"/>
        <v>0</v>
      </c>
      <c r="AB245" s="14"/>
      <c r="AC245" s="18"/>
      <c r="AD245" s="14"/>
      <c r="AE245" s="18"/>
      <c r="AF245" s="18"/>
      <c r="AG245" s="18"/>
      <c r="AH245" s="19"/>
      <c r="AI245" s="19"/>
      <c r="AJ245" s="19"/>
    </row>
    <row r="246" spans="2:36" s="13" customFormat="1" ht="15.75" hidden="1" customHeight="1" thickBot="1">
      <c r="B246" s="219" t="s">
        <v>26</v>
      </c>
      <c r="C246" s="83">
        <f>B195</f>
        <v>2029</v>
      </c>
      <c r="D246" s="84" t="str">
        <f t="shared" ref="D246:O246" si="95">IF(D196&lt;&gt;0,D195/D196,"")</f>
        <v/>
      </c>
      <c r="E246" s="84" t="str">
        <f t="shared" si="95"/>
        <v/>
      </c>
      <c r="F246" s="84" t="str">
        <f t="shared" si="95"/>
        <v/>
      </c>
      <c r="G246" s="84" t="str">
        <f t="shared" si="95"/>
        <v/>
      </c>
      <c r="H246" s="84" t="str">
        <f t="shared" si="95"/>
        <v/>
      </c>
      <c r="I246" s="84" t="str">
        <f t="shared" si="95"/>
        <v/>
      </c>
      <c r="J246" s="84" t="str">
        <f t="shared" si="95"/>
        <v/>
      </c>
      <c r="K246" s="84" t="str">
        <f t="shared" si="95"/>
        <v/>
      </c>
      <c r="L246" s="84" t="str">
        <f t="shared" si="95"/>
        <v/>
      </c>
      <c r="M246" s="84" t="str">
        <f t="shared" si="95"/>
        <v/>
      </c>
      <c r="N246" s="84" t="str">
        <f t="shared" si="95"/>
        <v/>
      </c>
      <c r="O246" s="85" t="str">
        <f t="shared" si="95"/>
        <v/>
      </c>
      <c r="Q246" s="86" t="str">
        <f>IF(Q196&lt;&gt;0,Q195/Q196,"")</f>
        <v/>
      </c>
      <c r="S246" s="13" t="b">
        <f>S224</f>
        <v>1</v>
      </c>
      <c r="T246" s="13" t="b">
        <f>T245</f>
        <v>0</v>
      </c>
      <c r="U246" s="13" t="b">
        <f t="shared" ref="U246:U270" si="96">AND(C246&lt;=ReportingYear,C246&gt;=BaselineYear)</f>
        <v>0</v>
      </c>
      <c r="V246" s="13" t="b">
        <f>UnitCostStatus</f>
        <v>0</v>
      </c>
      <c r="W246" s="14" t="b">
        <f t="shared" si="91"/>
        <v>0</v>
      </c>
      <c r="AB246" s="14"/>
      <c r="AC246" s="18"/>
      <c r="AD246" s="14"/>
      <c r="AE246" s="18"/>
      <c r="AF246" s="18"/>
      <c r="AG246" s="18"/>
      <c r="AH246" s="19"/>
      <c r="AI246" s="19"/>
      <c r="AJ246" s="19"/>
    </row>
    <row r="247" spans="2:36" s="13" customFormat="1" ht="16" hidden="1" thickBot="1">
      <c r="B247" s="219"/>
      <c r="C247" s="83">
        <f>C246-1</f>
        <v>2028</v>
      </c>
      <c r="D247" s="84" t="str">
        <f t="shared" ref="D247:O247" si="97">IF(D198&lt;&gt;0,D197/D198,"")</f>
        <v/>
      </c>
      <c r="E247" s="84" t="str">
        <f t="shared" si="97"/>
        <v/>
      </c>
      <c r="F247" s="84" t="str">
        <f t="shared" si="97"/>
        <v/>
      </c>
      <c r="G247" s="84" t="str">
        <f t="shared" si="97"/>
        <v/>
      </c>
      <c r="H247" s="84" t="str">
        <f t="shared" si="97"/>
        <v/>
      </c>
      <c r="I247" s="84" t="str">
        <f t="shared" si="97"/>
        <v/>
      </c>
      <c r="J247" s="84" t="str">
        <f t="shared" si="97"/>
        <v/>
      </c>
      <c r="K247" s="84" t="str">
        <f t="shared" si="97"/>
        <v/>
      </c>
      <c r="L247" s="84" t="str">
        <f t="shared" si="97"/>
        <v/>
      </c>
      <c r="M247" s="84" t="str">
        <f t="shared" si="97"/>
        <v/>
      </c>
      <c r="N247" s="84" t="str">
        <f t="shared" si="97"/>
        <v/>
      </c>
      <c r="O247" s="85" t="str">
        <f t="shared" si="97"/>
        <v/>
      </c>
      <c r="Q247" s="86" t="str">
        <f>IF(Q198&lt;&gt;0,Q197/Q198,"")</f>
        <v/>
      </c>
      <c r="S247" s="13" t="b">
        <f t="shared" ref="S247:T262" si="98">S246</f>
        <v>1</v>
      </c>
      <c r="T247" s="13" t="b">
        <f t="shared" si="93"/>
        <v>0</v>
      </c>
      <c r="U247" s="13" t="b">
        <f t="shared" si="96"/>
        <v>0</v>
      </c>
      <c r="V247" s="13" t="b">
        <f>V246</f>
        <v>0</v>
      </c>
      <c r="W247" s="14" t="b">
        <f t="shared" si="91"/>
        <v>0</v>
      </c>
      <c r="AB247" s="14"/>
      <c r="AC247" s="18"/>
      <c r="AD247" s="14"/>
      <c r="AE247" s="18"/>
      <c r="AF247" s="18"/>
      <c r="AG247" s="18"/>
      <c r="AH247" s="19"/>
      <c r="AI247" s="19"/>
      <c r="AJ247" s="19"/>
    </row>
    <row r="248" spans="2:36" s="13" customFormat="1" ht="16" hidden="1" thickBot="1">
      <c r="B248" s="219"/>
      <c r="C248" s="83">
        <f t="shared" ref="C248:C270" si="99">C247-1</f>
        <v>2027</v>
      </c>
      <c r="D248" s="84" t="str">
        <f t="shared" ref="D248:O248" si="100">IF(D200&lt;&gt;0,D199/D200,"")</f>
        <v/>
      </c>
      <c r="E248" s="84" t="str">
        <f t="shared" si="100"/>
        <v/>
      </c>
      <c r="F248" s="84" t="str">
        <f t="shared" si="100"/>
        <v/>
      </c>
      <c r="G248" s="84" t="str">
        <f t="shared" si="100"/>
        <v/>
      </c>
      <c r="H248" s="84" t="str">
        <f t="shared" si="100"/>
        <v/>
      </c>
      <c r="I248" s="84" t="str">
        <f t="shared" si="100"/>
        <v/>
      </c>
      <c r="J248" s="84" t="str">
        <f t="shared" si="100"/>
        <v/>
      </c>
      <c r="K248" s="84" t="str">
        <f t="shared" si="100"/>
        <v/>
      </c>
      <c r="L248" s="84" t="str">
        <f t="shared" si="100"/>
        <v/>
      </c>
      <c r="M248" s="84" t="str">
        <f t="shared" si="100"/>
        <v/>
      </c>
      <c r="N248" s="84" t="str">
        <f t="shared" si="100"/>
        <v/>
      </c>
      <c r="O248" s="85" t="str">
        <f t="shared" si="100"/>
        <v/>
      </c>
      <c r="Q248" s="86" t="str">
        <f>IF(Q200&lt;&gt;0,Q199/Q200,"")</f>
        <v/>
      </c>
      <c r="S248" s="13" t="b">
        <f t="shared" si="98"/>
        <v>1</v>
      </c>
      <c r="T248" s="13" t="b">
        <f t="shared" si="93"/>
        <v>0</v>
      </c>
      <c r="U248" s="13" t="b">
        <f t="shared" si="96"/>
        <v>0</v>
      </c>
      <c r="V248" s="13" t="b">
        <f>V247</f>
        <v>0</v>
      </c>
      <c r="W248" s="14" t="b">
        <f t="shared" si="91"/>
        <v>0</v>
      </c>
      <c r="AB248" s="14"/>
      <c r="AC248" s="18"/>
      <c r="AD248" s="14"/>
      <c r="AE248" s="18"/>
      <c r="AF248" s="18"/>
      <c r="AG248" s="18"/>
      <c r="AH248" s="19"/>
      <c r="AI248" s="19"/>
      <c r="AJ248" s="19"/>
    </row>
    <row r="249" spans="2:36" s="13" customFormat="1" ht="16" hidden="1" thickBot="1">
      <c r="B249" s="219"/>
      <c r="C249" s="83">
        <f t="shared" si="99"/>
        <v>2026</v>
      </c>
      <c r="D249" s="84" t="str">
        <f t="shared" ref="D249:O249" si="101">IF(D202&lt;&gt;0,D201/D202,"")</f>
        <v/>
      </c>
      <c r="E249" s="84" t="str">
        <f t="shared" si="101"/>
        <v/>
      </c>
      <c r="F249" s="84" t="str">
        <f t="shared" si="101"/>
        <v/>
      </c>
      <c r="G249" s="84" t="str">
        <f t="shared" si="101"/>
        <v/>
      </c>
      <c r="H249" s="84" t="str">
        <f t="shared" si="101"/>
        <v/>
      </c>
      <c r="I249" s="84" t="str">
        <f t="shared" si="101"/>
        <v/>
      </c>
      <c r="J249" s="84" t="str">
        <f t="shared" si="101"/>
        <v/>
      </c>
      <c r="K249" s="84" t="str">
        <f t="shared" si="101"/>
        <v/>
      </c>
      <c r="L249" s="84" t="str">
        <f t="shared" si="101"/>
        <v/>
      </c>
      <c r="M249" s="84" t="str">
        <f t="shared" si="101"/>
        <v/>
      </c>
      <c r="N249" s="84" t="str">
        <f t="shared" si="101"/>
        <v/>
      </c>
      <c r="O249" s="85" t="str">
        <f t="shared" si="101"/>
        <v/>
      </c>
      <c r="Q249" s="86" t="str">
        <f>IF(Q202&lt;&gt;0,Q201/Q202,"")</f>
        <v/>
      </c>
      <c r="S249" s="13" t="b">
        <f t="shared" si="98"/>
        <v>1</v>
      </c>
      <c r="T249" s="13" t="b">
        <f t="shared" si="93"/>
        <v>0</v>
      </c>
      <c r="U249" s="13" t="b">
        <f t="shared" si="96"/>
        <v>0</v>
      </c>
      <c r="V249" s="13" t="b">
        <f t="shared" ref="V249:V270" si="102">V248</f>
        <v>0</v>
      </c>
      <c r="W249" s="14" t="b">
        <f t="shared" si="91"/>
        <v>0</v>
      </c>
      <c r="AB249" s="14"/>
      <c r="AC249" s="18"/>
      <c r="AD249" s="14"/>
      <c r="AE249" s="18"/>
      <c r="AF249" s="18"/>
      <c r="AG249" s="18"/>
      <c r="AH249" s="19"/>
      <c r="AI249" s="19"/>
      <c r="AJ249" s="19"/>
    </row>
    <row r="250" spans="2:36" s="13" customFormat="1" ht="16" hidden="1" thickBot="1">
      <c r="B250" s="219"/>
      <c r="C250" s="83">
        <f t="shared" si="99"/>
        <v>2025</v>
      </c>
      <c r="D250" s="84" t="str">
        <f t="shared" ref="D250:O250" si="103">IF(D204&lt;&gt;0,D203/D204,"")</f>
        <v/>
      </c>
      <c r="E250" s="84" t="str">
        <f t="shared" si="103"/>
        <v/>
      </c>
      <c r="F250" s="84" t="str">
        <f t="shared" si="103"/>
        <v/>
      </c>
      <c r="G250" s="84" t="str">
        <f t="shared" si="103"/>
        <v/>
      </c>
      <c r="H250" s="84" t="str">
        <f t="shared" si="103"/>
        <v/>
      </c>
      <c r="I250" s="84" t="str">
        <f t="shared" si="103"/>
        <v/>
      </c>
      <c r="J250" s="84" t="str">
        <f t="shared" si="103"/>
        <v/>
      </c>
      <c r="K250" s="84" t="str">
        <f t="shared" si="103"/>
        <v/>
      </c>
      <c r="L250" s="84" t="str">
        <f t="shared" si="103"/>
        <v/>
      </c>
      <c r="M250" s="84" t="str">
        <f t="shared" si="103"/>
        <v/>
      </c>
      <c r="N250" s="84" t="str">
        <f t="shared" si="103"/>
        <v/>
      </c>
      <c r="O250" s="85" t="str">
        <f t="shared" si="103"/>
        <v/>
      </c>
      <c r="Q250" s="86" t="str">
        <f>IF(Q204&lt;&gt;0,Q203/Q204,"")</f>
        <v/>
      </c>
      <c r="S250" s="13" t="b">
        <f t="shared" si="98"/>
        <v>1</v>
      </c>
      <c r="T250" s="13" t="b">
        <f t="shared" si="93"/>
        <v>0</v>
      </c>
      <c r="U250" s="13" t="b">
        <f t="shared" si="96"/>
        <v>0</v>
      </c>
      <c r="V250" s="13" t="b">
        <f t="shared" si="102"/>
        <v>0</v>
      </c>
      <c r="W250" s="14" t="b">
        <f t="shared" si="91"/>
        <v>0</v>
      </c>
      <c r="AB250" s="14"/>
      <c r="AC250" s="18"/>
      <c r="AD250" s="14"/>
      <c r="AE250" s="18"/>
      <c r="AF250" s="18"/>
      <c r="AG250" s="18"/>
      <c r="AH250" s="19"/>
      <c r="AI250" s="19"/>
      <c r="AJ250" s="19"/>
    </row>
    <row r="251" spans="2:36" s="13" customFormat="1" ht="16" hidden="1" thickBot="1">
      <c r="B251" s="219"/>
      <c r="C251" s="83">
        <f t="shared" si="99"/>
        <v>2024</v>
      </c>
      <c r="D251" s="84" t="str">
        <f t="shared" ref="D251:O251" si="104">IF(D206&lt;&gt;0,D205/D206,"")</f>
        <v/>
      </c>
      <c r="E251" s="84" t="str">
        <f t="shared" si="104"/>
        <v/>
      </c>
      <c r="F251" s="84" t="str">
        <f t="shared" si="104"/>
        <v/>
      </c>
      <c r="G251" s="84" t="str">
        <f t="shared" si="104"/>
        <v/>
      </c>
      <c r="H251" s="84" t="str">
        <f t="shared" si="104"/>
        <v/>
      </c>
      <c r="I251" s="84" t="str">
        <f t="shared" si="104"/>
        <v/>
      </c>
      <c r="J251" s="84" t="str">
        <f t="shared" si="104"/>
        <v/>
      </c>
      <c r="K251" s="84" t="str">
        <f t="shared" si="104"/>
        <v/>
      </c>
      <c r="L251" s="84" t="str">
        <f t="shared" si="104"/>
        <v/>
      </c>
      <c r="M251" s="84" t="str">
        <f t="shared" si="104"/>
        <v/>
      </c>
      <c r="N251" s="84" t="str">
        <f t="shared" si="104"/>
        <v/>
      </c>
      <c r="O251" s="85" t="str">
        <f t="shared" si="104"/>
        <v/>
      </c>
      <c r="Q251" s="86" t="str">
        <f>IF(Q206&lt;&gt;0,Q205/Q206,"")</f>
        <v/>
      </c>
      <c r="S251" s="13" t="b">
        <f t="shared" si="98"/>
        <v>1</v>
      </c>
      <c r="T251" s="13" t="b">
        <f t="shared" si="93"/>
        <v>0</v>
      </c>
      <c r="U251" s="13" t="b">
        <f t="shared" si="96"/>
        <v>0</v>
      </c>
      <c r="V251" s="13" t="b">
        <f t="shared" si="102"/>
        <v>0</v>
      </c>
      <c r="W251" s="14" t="b">
        <f t="shared" si="91"/>
        <v>0</v>
      </c>
      <c r="AB251" s="14"/>
      <c r="AC251" s="18"/>
      <c r="AD251" s="14"/>
      <c r="AE251" s="18"/>
      <c r="AF251" s="18"/>
      <c r="AG251" s="18"/>
      <c r="AH251" s="19"/>
      <c r="AI251" s="19"/>
      <c r="AJ251" s="19"/>
    </row>
    <row r="252" spans="2:36" s="13" customFormat="1" ht="16" hidden="1" thickBot="1">
      <c r="B252" s="219"/>
      <c r="C252" s="83">
        <f t="shared" si="99"/>
        <v>2023</v>
      </c>
      <c r="D252" s="84" t="str">
        <f t="shared" ref="D252:O252" si="105">IF(D208&lt;&gt;0,D207/D208,"")</f>
        <v/>
      </c>
      <c r="E252" s="84" t="str">
        <f t="shared" si="105"/>
        <v/>
      </c>
      <c r="F252" s="84" t="str">
        <f t="shared" si="105"/>
        <v/>
      </c>
      <c r="G252" s="84" t="str">
        <f t="shared" si="105"/>
        <v/>
      </c>
      <c r="H252" s="84" t="str">
        <f t="shared" si="105"/>
        <v/>
      </c>
      <c r="I252" s="84" t="str">
        <f t="shared" si="105"/>
        <v/>
      </c>
      <c r="J252" s="84" t="str">
        <f t="shared" si="105"/>
        <v/>
      </c>
      <c r="K252" s="84" t="str">
        <f t="shared" si="105"/>
        <v/>
      </c>
      <c r="L252" s="84" t="str">
        <f t="shared" si="105"/>
        <v/>
      </c>
      <c r="M252" s="84" t="str">
        <f t="shared" si="105"/>
        <v/>
      </c>
      <c r="N252" s="84" t="str">
        <f t="shared" si="105"/>
        <v/>
      </c>
      <c r="O252" s="85" t="str">
        <f t="shared" si="105"/>
        <v/>
      </c>
      <c r="Q252" s="86" t="str">
        <f>IF(Q208&lt;&gt;0,Q207/Q208,"")</f>
        <v/>
      </c>
      <c r="S252" s="13" t="b">
        <f t="shared" si="98"/>
        <v>1</v>
      </c>
      <c r="T252" s="13" t="b">
        <f t="shared" si="93"/>
        <v>0</v>
      </c>
      <c r="U252" s="13" t="b">
        <f t="shared" si="96"/>
        <v>0</v>
      </c>
      <c r="V252" s="13" t="b">
        <f t="shared" si="102"/>
        <v>0</v>
      </c>
      <c r="W252" s="14" t="b">
        <f t="shared" si="91"/>
        <v>0</v>
      </c>
      <c r="AB252" s="14"/>
      <c r="AC252" s="18"/>
      <c r="AD252" s="14"/>
      <c r="AE252" s="18"/>
      <c r="AF252" s="18"/>
      <c r="AG252" s="18"/>
      <c r="AH252" s="19"/>
      <c r="AI252" s="19"/>
      <c r="AJ252" s="19"/>
    </row>
    <row r="253" spans="2:36" s="13" customFormat="1" ht="16" hidden="1" thickBot="1">
      <c r="B253" s="219"/>
      <c r="C253" s="83">
        <f t="shared" si="99"/>
        <v>2022</v>
      </c>
      <c r="D253" s="84" t="str">
        <f t="shared" ref="D253:O253" si="106">IF(D210&lt;&gt;0,D209/D210,"")</f>
        <v/>
      </c>
      <c r="E253" s="84" t="str">
        <f t="shared" si="106"/>
        <v/>
      </c>
      <c r="F253" s="84" t="str">
        <f t="shared" si="106"/>
        <v/>
      </c>
      <c r="G253" s="84" t="str">
        <f t="shared" si="106"/>
        <v/>
      </c>
      <c r="H253" s="84" t="str">
        <f t="shared" si="106"/>
        <v/>
      </c>
      <c r="I253" s="84" t="str">
        <f t="shared" si="106"/>
        <v/>
      </c>
      <c r="J253" s="84" t="str">
        <f t="shared" si="106"/>
        <v/>
      </c>
      <c r="K253" s="84" t="str">
        <f t="shared" si="106"/>
        <v/>
      </c>
      <c r="L253" s="84" t="str">
        <f t="shared" si="106"/>
        <v/>
      </c>
      <c r="M253" s="84" t="str">
        <f t="shared" si="106"/>
        <v/>
      </c>
      <c r="N253" s="84" t="str">
        <f t="shared" si="106"/>
        <v/>
      </c>
      <c r="O253" s="85" t="str">
        <f t="shared" si="106"/>
        <v/>
      </c>
      <c r="Q253" s="86" t="str">
        <f>IF(Q210&lt;&gt;0,Q209/Q210,"")</f>
        <v/>
      </c>
      <c r="S253" s="13" t="b">
        <f t="shared" si="98"/>
        <v>1</v>
      </c>
      <c r="T253" s="13" t="b">
        <f t="shared" si="93"/>
        <v>0</v>
      </c>
      <c r="U253" s="13" t="b">
        <f t="shared" si="96"/>
        <v>0</v>
      </c>
      <c r="V253" s="13" t="b">
        <f t="shared" si="102"/>
        <v>0</v>
      </c>
      <c r="W253" s="14" t="b">
        <f t="shared" si="91"/>
        <v>0</v>
      </c>
      <c r="AB253" s="14"/>
      <c r="AC253" s="18"/>
      <c r="AD253" s="14"/>
      <c r="AE253" s="18"/>
      <c r="AF253" s="18"/>
      <c r="AG253" s="18"/>
      <c r="AH253" s="19"/>
      <c r="AI253" s="19"/>
      <c r="AJ253" s="19"/>
    </row>
    <row r="254" spans="2:36" s="13" customFormat="1" ht="16" hidden="1" thickBot="1">
      <c r="B254" s="219"/>
      <c r="C254" s="83">
        <f t="shared" si="99"/>
        <v>2021</v>
      </c>
      <c r="D254" s="84" t="str">
        <f t="shared" ref="D254:O254" si="107">IF(D212&lt;&gt;0,D211/D212,"")</f>
        <v/>
      </c>
      <c r="E254" s="84" t="str">
        <f t="shared" si="107"/>
        <v/>
      </c>
      <c r="F254" s="84" t="str">
        <f t="shared" si="107"/>
        <v/>
      </c>
      <c r="G254" s="84" t="str">
        <f t="shared" si="107"/>
        <v/>
      </c>
      <c r="H254" s="84" t="str">
        <f t="shared" si="107"/>
        <v/>
      </c>
      <c r="I254" s="84" t="str">
        <f t="shared" si="107"/>
        <v/>
      </c>
      <c r="J254" s="84" t="str">
        <f t="shared" si="107"/>
        <v/>
      </c>
      <c r="K254" s="84" t="str">
        <f t="shared" si="107"/>
        <v/>
      </c>
      <c r="L254" s="84" t="str">
        <f t="shared" si="107"/>
        <v/>
      </c>
      <c r="M254" s="84" t="str">
        <f t="shared" si="107"/>
        <v/>
      </c>
      <c r="N254" s="84" t="str">
        <f t="shared" si="107"/>
        <v/>
      </c>
      <c r="O254" s="85" t="str">
        <f t="shared" si="107"/>
        <v/>
      </c>
      <c r="Q254" s="86" t="str">
        <f>IF(Q212&lt;&gt;0,Q211/Q212,"")</f>
        <v/>
      </c>
      <c r="S254" s="13" t="b">
        <f t="shared" si="98"/>
        <v>1</v>
      </c>
      <c r="T254" s="13" t="b">
        <f t="shared" si="93"/>
        <v>0</v>
      </c>
      <c r="U254" s="13" t="b">
        <f t="shared" si="96"/>
        <v>0</v>
      </c>
      <c r="V254" s="13" t="b">
        <f t="shared" si="102"/>
        <v>0</v>
      </c>
      <c r="W254" s="14" t="b">
        <f t="shared" si="91"/>
        <v>0</v>
      </c>
      <c r="AB254" s="14"/>
      <c r="AC254" s="18"/>
      <c r="AD254" s="14"/>
      <c r="AE254" s="18"/>
      <c r="AF254" s="18"/>
      <c r="AG254" s="18"/>
      <c r="AH254" s="19"/>
      <c r="AI254" s="19"/>
      <c r="AJ254" s="19"/>
    </row>
    <row r="255" spans="2:36" s="13" customFormat="1" ht="16" hidden="1" thickBot="1">
      <c r="B255" s="219"/>
      <c r="C255" s="83">
        <f t="shared" si="99"/>
        <v>2020</v>
      </c>
      <c r="D255" s="84" t="str">
        <f t="shared" ref="D255:O255" si="108">IF(D214&lt;&gt;0,D213/D214,"")</f>
        <v/>
      </c>
      <c r="E255" s="84" t="str">
        <f t="shared" si="108"/>
        <v/>
      </c>
      <c r="F255" s="84" t="str">
        <f t="shared" si="108"/>
        <v/>
      </c>
      <c r="G255" s="84" t="str">
        <f t="shared" si="108"/>
        <v/>
      </c>
      <c r="H255" s="84" t="str">
        <f t="shared" si="108"/>
        <v/>
      </c>
      <c r="I255" s="84" t="str">
        <f t="shared" si="108"/>
        <v/>
      </c>
      <c r="J255" s="84" t="str">
        <f t="shared" si="108"/>
        <v/>
      </c>
      <c r="K255" s="84" t="str">
        <f t="shared" si="108"/>
        <v/>
      </c>
      <c r="L255" s="84" t="str">
        <f t="shared" si="108"/>
        <v/>
      </c>
      <c r="M255" s="84" t="str">
        <f t="shared" si="108"/>
        <v/>
      </c>
      <c r="N255" s="84" t="str">
        <f t="shared" si="108"/>
        <v/>
      </c>
      <c r="O255" s="85" t="str">
        <f t="shared" si="108"/>
        <v/>
      </c>
      <c r="P255" s="87"/>
      <c r="Q255" s="86" t="str">
        <f>IF(Q214&lt;&gt;0,Q213/Q214,"")</f>
        <v/>
      </c>
      <c r="S255" s="13" t="b">
        <f t="shared" si="98"/>
        <v>1</v>
      </c>
      <c r="T255" s="13" t="b">
        <f t="shared" si="93"/>
        <v>0</v>
      </c>
      <c r="U255" s="13" t="b">
        <f t="shared" si="96"/>
        <v>0</v>
      </c>
      <c r="V255" s="13" t="b">
        <f t="shared" si="102"/>
        <v>0</v>
      </c>
      <c r="W255" s="14" t="b">
        <f t="shared" si="91"/>
        <v>0</v>
      </c>
      <c r="AB255" s="14"/>
      <c r="AC255" s="18"/>
      <c r="AD255" s="14"/>
      <c r="AE255" s="18"/>
      <c r="AF255" s="18"/>
      <c r="AG255" s="18"/>
      <c r="AH255" s="19"/>
      <c r="AI255" s="19"/>
      <c r="AJ255" s="19"/>
    </row>
    <row r="256" spans="2:36" s="13" customFormat="1" ht="16" hidden="1" thickBot="1">
      <c r="B256" s="219"/>
      <c r="C256" s="83">
        <f t="shared" si="99"/>
        <v>2019</v>
      </c>
      <c r="D256" s="84" t="str">
        <f t="shared" ref="D256:O256" si="109">IF(D216&lt;&gt;0,D215/D216,"")</f>
        <v/>
      </c>
      <c r="E256" s="84" t="str">
        <f t="shared" si="109"/>
        <v/>
      </c>
      <c r="F256" s="84" t="str">
        <f t="shared" si="109"/>
        <v/>
      </c>
      <c r="G256" s="84" t="str">
        <f t="shared" si="109"/>
        <v/>
      </c>
      <c r="H256" s="84" t="str">
        <f t="shared" si="109"/>
        <v/>
      </c>
      <c r="I256" s="84" t="str">
        <f t="shared" si="109"/>
        <v/>
      </c>
      <c r="J256" s="84" t="str">
        <f t="shared" si="109"/>
        <v/>
      </c>
      <c r="K256" s="84" t="str">
        <f t="shared" si="109"/>
        <v/>
      </c>
      <c r="L256" s="84" t="str">
        <f t="shared" si="109"/>
        <v/>
      </c>
      <c r="M256" s="84" t="str">
        <f t="shared" si="109"/>
        <v/>
      </c>
      <c r="N256" s="84" t="str">
        <f t="shared" si="109"/>
        <v/>
      </c>
      <c r="O256" s="85" t="str">
        <f t="shared" si="109"/>
        <v/>
      </c>
      <c r="Q256" s="86" t="str">
        <f>IF(Q216&lt;&gt;0,Q215/Q216,"")</f>
        <v/>
      </c>
      <c r="S256" s="13" t="b">
        <f t="shared" si="98"/>
        <v>1</v>
      </c>
      <c r="T256" s="13" t="b">
        <f t="shared" si="93"/>
        <v>0</v>
      </c>
      <c r="U256" s="13" t="b">
        <f t="shared" si="96"/>
        <v>0</v>
      </c>
      <c r="V256" s="13" t="b">
        <f t="shared" si="102"/>
        <v>0</v>
      </c>
      <c r="W256" s="14" t="b">
        <f t="shared" si="91"/>
        <v>0</v>
      </c>
      <c r="AB256" s="14"/>
      <c r="AC256" s="18"/>
      <c r="AD256" s="14"/>
      <c r="AE256" s="18"/>
      <c r="AF256" s="18"/>
      <c r="AG256" s="18"/>
      <c r="AH256" s="19"/>
      <c r="AI256" s="19"/>
      <c r="AJ256" s="19"/>
    </row>
    <row r="257" spans="2:36" s="13" customFormat="1" ht="16" hidden="1" thickBot="1">
      <c r="B257" s="219"/>
      <c r="C257" s="83">
        <f t="shared" si="99"/>
        <v>2018</v>
      </c>
      <c r="D257" s="84" t="str">
        <f t="shared" ref="D257:O257" si="110">IF(D218&lt;&gt;0,D217/D218,"")</f>
        <v/>
      </c>
      <c r="E257" s="84" t="str">
        <f t="shared" si="110"/>
        <v/>
      </c>
      <c r="F257" s="84" t="str">
        <f t="shared" si="110"/>
        <v/>
      </c>
      <c r="G257" s="84" t="str">
        <f t="shared" si="110"/>
        <v/>
      </c>
      <c r="H257" s="84" t="str">
        <f t="shared" si="110"/>
        <v/>
      </c>
      <c r="I257" s="84" t="str">
        <f t="shared" si="110"/>
        <v/>
      </c>
      <c r="J257" s="84" t="str">
        <f t="shared" si="110"/>
        <v/>
      </c>
      <c r="K257" s="84" t="str">
        <f t="shared" si="110"/>
        <v/>
      </c>
      <c r="L257" s="84" t="str">
        <f t="shared" si="110"/>
        <v/>
      </c>
      <c r="M257" s="84" t="str">
        <f t="shared" si="110"/>
        <v/>
      </c>
      <c r="N257" s="84" t="str">
        <f t="shared" si="110"/>
        <v/>
      </c>
      <c r="O257" s="85" t="str">
        <f t="shared" si="110"/>
        <v/>
      </c>
      <c r="Q257" s="86" t="str">
        <f>IF(Q218&lt;&gt;0,Q217/Q218,"")</f>
        <v/>
      </c>
      <c r="S257" s="13" t="b">
        <f t="shared" si="98"/>
        <v>1</v>
      </c>
      <c r="T257" s="13" t="b">
        <f t="shared" si="93"/>
        <v>0</v>
      </c>
      <c r="U257" s="13" t="b">
        <f t="shared" si="96"/>
        <v>0</v>
      </c>
      <c r="V257" s="13" t="b">
        <f t="shared" si="102"/>
        <v>0</v>
      </c>
      <c r="W257" s="14" t="b">
        <f t="shared" si="91"/>
        <v>0</v>
      </c>
      <c r="AB257" s="14"/>
      <c r="AC257" s="18"/>
      <c r="AD257" s="14"/>
      <c r="AE257" s="18"/>
      <c r="AF257" s="18"/>
      <c r="AG257" s="18"/>
      <c r="AH257" s="19"/>
      <c r="AI257" s="19"/>
      <c r="AJ257" s="19"/>
    </row>
    <row r="258" spans="2:36" s="13" customFormat="1" ht="16" hidden="1" thickBot="1">
      <c r="B258" s="219"/>
      <c r="C258" s="83">
        <f t="shared" si="99"/>
        <v>2017</v>
      </c>
      <c r="D258" s="84" t="str">
        <f t="shared" ref="D258:O258" si="111">IF(D220&lt;&gt;0,D219/D220,"")</f>
        <v/>
      </c>
      <c r="E258" s="84" t="str">
        <f t="shared" si="111"/>
        <v/>
      </c>
      <c r="F258" s="84" t="str">
        <f t="shared" si="111"/>
        <v/>
      </c>
      <c r="G258" s="84" t="str">
        <f t="shared" si="111"/>
        <v/>
      </c>
      <c r="H258" s="84" t="str">
        <f t="shared" si="111"/>
        <v/>
      </c>
      <c r="I258" s="84" t="str">
        <f t="shared" si="111"/>
        <v/>
      </c>
      <c r="J258" s="84" t="str">
        <f t="shared" si="111"/>
        <v/>
      </c>
      <c r="K258" s="84" t="str">
        <f t="shared" si="111"/>
        <v/>
      </c>
      <c r="L258" s="84" t="str">
        <f t="shared" si="111"/>
        <v/>
      </c>
      <c r="M258" s="84" t="str">
        <f t="shared" si="111"/>
        <v/>
      </c>
      <c r="N258" s="84" t="str">
        <f t="shared" si="111"/>
        <v/>
      </c>
      <c r="O258" s="85" t="str">
        <f t="shared" si="111"/>
        <v/>
      </c>
      <c r="Q258" s="86" t="str">
        <f>IF(Q220&lt;&gt;0,Q219/Q220,"")</f>
        <v/>
      </c>
      <c r="S258" s="13" t="b">
        <f t="shared" si="98"/>
        <v>1</v>
      </c>
      <c r="T258" s="13" t="b">
        <f t="shared" si="98"/>
        <v>0</v>
      </c>
      <c r="U258" s="13" t="b">
        <f t="shared" si="96"/>
        <v>1</v>
      </c>
      <c r="V258" s="13" t="b">
        <f t="shared" si="102"/>
        <v>0</v>
      </c>
      <c r="W258" s="14" t="b">
        <f t="shared" si="91"/>
        <v>0</v>
      </c>
      <c r="AB258" s="14"/>
      <c r="AC258" s="18"/>
      <c r="AD258" s="14"/>
      <c r="AE258" s="18"/>
      <c r="AF258" s="18"/>
      <c r="AG258" s="18"/>
      <c r="AH258" s="19"/>
      <c r="AI258" s="19"/>
      <c r="AJ258" s="19"/>
    </row>
    <row r="259" spans="2:36" s="13" customFormat="1" ht="16" hidden="1" thickBot="1">
      <c r="B259" s="219"/>
      <c r="C259" s="83">
        <f t="shared" si="99"/>
        <v>2016</v>
      </c>
      <c r="D259" s="84" t="str">
        <f t="shared" ref="D259:O259" si="112">IF(D222&lt;&gt;0,D221/D222,"")</f>
        <v/>
      </c>
      <c r="E259" s="84" t="str">
        <f t="shared" si="112"/>
        <v/>
      </c>
      <c r="F259" s="84" t="str">
        <f t="shared" si="112"/>
        <v/>
      </c>
      <c r="G259" s="84" t="str">
        <f t="shared" si="112"/>
        <v/>
      </c>
      <c r="H259" s="84" t="str">
        <f t="shared" si="112"/>
        <v/>
      </c>
      <c r="I259" s="84" t="str">
        <f t="shared" si="112"/>
        <v/>
      </c>
      <c r="J259" s="84" t="str">
        <f t="shared" si="112"/>
        <v/>
      </c>
      <c r="K259" s="84" t="str">
        <f t="shared" si="112"/>
        <v/>
      </c>
      <c r="L259" s="84" t="str">
        <f t="shared" si="112"/>
        <v/>
      </c>
      <c r="M259" s="84" t="str">
        <f t="shared" si="112"/>
        <v/>
      </c>
      <c r="N259" s="84" t="str">
        <f t="shared" si="112"/>
        <v/>
      </c>
      <c r="O259" s="85" t="str">
        <f t="shared" si="112"/>
        <v/>
      </c>
      <c r="P259" s="87"/>
      <c r="Q259" s="86" t="str">
        <f>IF(Q222&lt;&gt;0,Q221/Q222,"")</f>
        <v/>
      </c>
      <c r="S259" s="13" t="b">
        <f t="shared" si="98"/>
        <v>1</v>
      </c>
      <c r="T259" s="13" t="b">
        <f t="shared" si="98"/>
        <v>0</v>
      </c>
      <c r="U259" s="13" t="b">
        <f t="shared" si="96"/>
        <v>1</v>
      </c>
      <c r="V259" s="13" t="b">
        <f t="shared" si="102"/>
        <v>0</v>
      </c>
      <c r="W259" s="14" t="b">
        <f t="shared" si="91"/>
        <v>0</v>
      </c>
      <c r="AB259" s="14"/>
      <c r="AC259" s="18"/>
      <c r="AD259" s="14"/>
      <c r="AE259" s="18"/>
      <c r="AF259" s="18"/>
      <c r="AG259" s="18"/>
      <c r="AH259" s="19"/>
      <c r="AI259" s="19"/>
      <c r="AJ259" s="19"/>
    </row>
    <row r="260" spans="2:36" s="13" customFormat="1" ht="16" hidden="1" thickBot="1">
      <c r="B260" s="219"/>
      <c r="C260" s="83">
        <f t="shared" si="99"/>
        <v>2015</v>
      </c>
      <c r="D260" s="84" t="str">
        <f t="shared" ref="D260:O260" si="113">IF(D224&lt;&gt;0,D223/D224,"")</f>
        <v/>
      </c>
      <c r="E260" s="84" t="str">
        <f t="shared" si="113"/>
        <v/>
      </c>
      <c r="F260" s="84" t="str">
        <f t="shared" si="113"/>
        <v/>
      </c>
      <c r="G260" s="84" t="str">
        <f t="shared" si="113"/>
        <v/>
      </c>
      <c r="H260" s="84" t="str">
        <f t="shared" si="113"/>
        <v/>
      </c>
      <c r="I260" s="84" t="str">
        <f t="shared" si="113"/>
        <v/>
      </c>
      <c r="J260" s="84" t="str">
        <f t="shared" si="113"/>
        <v/>
      </c>
      <c r="K260" s="84" t="str">
        <f t="shared" si="113"/>
        <v/>
      </c>
      <c r="L260" s="84" t="str">
        <f t="shared" si="113"/>
        <v/>
      </c>
      <c r="M260" s="84" t="str">
        <f t="shared" si="113"/>
        <v/>
      </c>
      <c r="N260" s="84" t="str">
        <f t="shared" si="113"/>
        <v/>
      </c>
      <c r="O260" s="84" t="str">
        <f t="shared" si="113"/>
        <v/>
      </c>
      <c r="Q260" s="84" t="str">
        <f>IF(Q224&lt;&gt;0,Q223/Q224,"")</f>
        <v/>
      </c>
      <c r="S260" s="13" t="b">
        <f t="shared" si="98"/>
        <v>1</v>
      </c>
      <c r="T260" s="13" t="b">
        <f t="shared" si="98"/>
        <v>0</v>
      </c>
      <c r="U260" s="13" t="b">
        <f t="shared" si="96"/>
        <v>1</v>
      </c>
      <c r="V260" s="13" t="b">
        <f t="shared" si="102"/>
        <v>0</v>
      </c>
      <c r="W260" s="14" t="b">
        <f t="shared" si="91"/>
        <v>0</v>
      </c>
      <c r="AB260" s="14"/>
      <c r="AC260" s="18"/>
      <c r="AD260" s="14"/>
      <c r="AE260" s="18"/>
      <c r="AF260" s="18"/>
      <c r="AG260" s="18"/>
      <c r="AH260" s="19"/>
      <c r="AI260" s="19"/>
      <c r="AJ260" s="19"/>
    </row>
    <row r="261" spans="2:36" s="13" customFormat="1" ht="16" hidden="1" thickBot="1">
      <c r="B261" s="219"/>
      <c r="C261" s="83">
        <f t="shared" si="99"/>
        <v>2014</v>
      </c>
      <c r="D261" s="84" t="str">
        <f>IF(D226&lt;&gt;0,D225/D226,"")</f>
        <v/>
      </c>
      <c r="E261" s="84" t="str">
        <f t="shared" ref="E261:O261" si="114">IF(E226&lt;&gt;0,E225/E226,"")</f>
        <v/>
      </c>
      <c r="F261" s="84" t="str">
        <f t="shared" si="114"/>
        <v/>
      </c>
      <c r="G261" s="84" t="str">
        <f t="shared" si="114"/>
        <v/>
      </c>
      <c r="H261" s="84" t="str">
        <f t="shared" si="114"/>
        <v/>
      </c>
      <c r="I261" s="84" t="str">
        <f t="shared" si="114"/>
        <v/>
      </c>
      <c r="J261" s="84" t="str">
        <f t="shared" si="114"/>
        <v/>
      </c>
      <c r="K261" s="84" t="str">
        <f t="shared" si="114"/>
        <v/>
      </c>
      <c r="L261" s="84" t="str">
        <f t="shared" si="114"/>
        <v/>
      </c>
      <c r="M261" s="84" t="str">
        <f t="shared" si="114"/>
        <v/>
      </c>
      <c r="N261" s="84" t="str">
        <f t="shared" si="114"/>
        <v/>
      </c>
      <c r="O261" s="84" t="str">
        <f t="shared" si="114"/>
        <v/>
      </c>
      <c r="Q261" s="84" t="str">
        <f>IF(Q226&lt;&gt;0,Q225/Q226,"")</f>
        <v/>
      </c>
      <c r="S261" s="13" t="b">
        <f t="shared" si="98"/>
        <v>1</v>
      </c>
      <c r="T261" s="13" t="b">
        <f t="shared" si="98"/>
        <v>0</v>
      </c>
      <c r="U261" s="13" t="b">
        <f t="shared" si="96"/>
        <v>1</v>
      </c>
      <c r="V261" s="13" t="b">
        <f t="shared" si="102"/>
        <v>0</v>
      </c>
      <c r="W261" s="14" t="b">
        <f t="shared" si="91"/>
        <v>0</v>
      </c>
      <c r="AB261" s="14"/>
      <c r="AC261" s="18"/>
      <c r="AD261" s="14"/>
      <c r="AE261" s="18"/>
      <c r="AF261" s="18"/>
      <c r="AG261" s="18"/>
      <c r="AH261" s="19"/>
      <c r="AI261" s="19"/>
      <c r="AJ261" s="19"/>
    </row>
    <row r="262" spans="2:36" s="13" customFormat="1" ht="16" hidden="1" thickBot="1">
      <c r="B262" s="219"/>
      <c r="C262" s="83">
        <f t="shared" si="99"/>
        <v>2013</v>
      </c>
      <c r="D262" s="84" t="str">
        <f>IF(D228&lt;&gt;0,D227/D228,"")</f>
        <v/>
      </c>
      <c r="E262" s="84" t="str">
        <f t="shared" ref="E262:O262" si="115">IF(E228&lt;&gt;0,E227/E228,"")</f>
        <v/>
      </c>
      <c r="F262" s="84" t="str">
        <f t="shared" si="115"/>
        <v/>
      </c>
      <c r="G262" s="84" t="str">
        <f t="shared" si="115"/>
        <v/>
      </c>
      <c r="H262" s="84" t="str">
        <f t="shared" si="115"/>
        <v/>
      </c>
      <c r="I262" s="84" t="str">
        <f t="shared" si="115"/>
        <v/>
      </c>
      <c r="J262" s="84" t="str">
        <f t="shared" si="115"/>
        <v/>
      </c>
      <c r="K262" s="84" t="str">
        <f t="shared" si="115"/>
        <v/>
      </c>
      <c r="L262" s="84" t="str">
        <f t="shared" si="115"/>
        <v/>
      </c>
      <c r="M262" s="84" t="str">
        <f t="shared" si="115"/>
        <v/>
      </c>
      <c r="N262" s="84" t="str">
        <f t="shared" si="115"/>
        <v/>
      </c>
      <c r="O262" s="84" t="str">
        <f t="shared" si="115"/>
        <v/>
      </c>
      <c r="Q262" s="84" t="str">
        <f>IF(Q228&lt;&gt;0,Q227/Q228,"")</f>
        <v/>
      </c>
      <c r="S262" s="13" t="b">
        <f t="shared" si="98"/>
        <v>1</v>
      </c>
      <c r="T262" s="13" t="b">
        <f t="shared" si="98"/>
        <v>0</v>
      </c>
      <c r="U262" s="13" t="b">
        <f t="shared" si="96"/>
        <v>0</v>
      </c>
      <c r="V262" s="13" t="b">
        <f t="shared" si="102"/>
        <v>0</v>
      </c>
      <c r="W262" s="14" t="b">
        <f t="shared" si="91"/>
        <v>0</v>
      </c>
      <c r="AB262" s="14"/>
      <c r="AC262" s="18"/>
      <c r="AD262" s="14"/>
      <c r="AE262" s="18"/>
      <c r="AF262" s="18"/>
      <c r="AG262" s="18"/>
      <c r="AH262" s="19"/>
      <c r="AI262" s="19"/>
      <c r="AJ262" s="19"/>
    </row>
    <row r="263" spans="2:36" s="13" customFormat="1" ht="16" hidden="1" thickBot="1">
      <c r="B263" s="219"/>
      <c r="C263" s="83">
        <f t="shared" si="99"/>
        <v>2012</v>
      </c>
      <c r="D263" s="84" t="str">
        <f>IF(D230&lt;&gt;0,D229/D230,"")</f>
        <v/>
      </c>
      <c r="E263" s="84" t="str">
        <f t="shared" ref="E263:O263" si="116">IF(E230&lt;&gt;0,E229/E230,"")</f>
        <v/>
      </c>
      <c r="F263" s="84" t="str">
        <f t="shared" si="116"/>
        <v/>
      </c>
      <c r="G263" s="84" t="str">
        <f t="shared" si="116"/>
        <v/>
      </c>
      <c r="H263" s="84" t="str">
        <f t="shared" si="116"/>
        <v/>
      </c>
      <c r="I263" s="84" t="str">
        <f t="shared" si="116"/>
        <v/>
      </c>
      <c r="J263" s="84" t="str">
        <f t="shared" si="116"/>
        <v/>
      </c>
      <c r="K263" s="84" t="str">
        <f t="shared" si="116"/>
        <v/>
      </c>
      <c r="L263" s="84" t="str">
        <f t="shared" si="116"/>
        <v/>
      </c>
      <c r="M263" s="84" t="str">
        <f t="shared" si="116"/>
        <v/>
      </c>
      <c r="N263" s="84" t="str">
        <f t="shared" si="116"/>
        <v/>
      </c>
      <c r="O263" s="84" t="str">
        <f t="shared" si="116"/>
        <v/>
      </c>
      <c r="Q263" s="84" t="str">
        <f>IF(Q230&lt;&gt;0,Q229/Q230,"")</f>
        <v/>
      </c>
      <c r="S263" s="13" t="b">
        <f t="shared" ref="S263:T270" si="117">S262</f>
        <v>1</v>
      </c>
      <c r="T263" s="13" t="b">
        <f t="shared" si="117"/>
        <v>0</v>
      </c>
      <c r="U263" s="13" t="b">
        <f t="shared" si="96"/>
        <v>0</v>
      </c>
      <c r="V263" s="13" t="b">
        <f t="shared" si="102"/>
        <v>0</v>
      </c>
      <c r="W263" s="14" t="b">
        <f t="shared" si="91"/>
        <v>0</v>
      </c>
      <c r="AB263" s="14"/>
      <c r="AC263" s="18"/>
      <c r="AD263" s="14"/>
      <c r="AE263" s="18"/>
      <c r="AF263" s="18"/>
      <c r="AG263" s="18"/>
      <c r="AH263" s="19"/>
      <c r="AI263" s="19"/>
      <c r="AJ263" s="19"/>
    </row>
    <row r="264" spans="2:36" s="13" customFormat="1" ht="16" hidden="1" thickBot="1">
      <c r="B264" s="219"/>
      <c r="C264" s="83">
        <f t="shared" si="99"/>
        <v>2011</v>
      </c>
      <c r="D264" s="84" t="str">
        <f>IF(D232&lt;&gt;0,D231/D232,"")</f>
        <v/>
      </c>
      <c r="E264" s="84" t="str">
        <f t="shared" ref="E264:O264" si="118">IF(E232&lt;&gt;0,E231/E232,"")</f>
        <v/>
      </c>
      <c r="F264" s="84" t="str">
        <f t="shared" si="118"/>
        <v/>
      </c>
      <c r="G264" s="84" t="str">
        <f t="shared" si="118"/>
        <v/>
      </c>
      <c r="H264" s="84" t="str">
        <f t="shared" si="118"/>
        <v/>
      </c>
      <c r="I264" s="84" t="str">
        <f t="shared" si="118"/>
        <v/>
      </c>
      <c r="J264" s="84" t="str">
        <f t="shared" si="118"/>
        <v/>
      </c>
      <c r="K264" s="84" t="str">
        <f t="shared" si="118"/>
        <v/>
      </c>
      <c r="L264" s="84" t="str">
        <f t="shared" si="118"/>
        <v/>
      </c>
      <c r="M264" s="84" t="str">
        <f t="shared" si="118"/>
        <v/>
      </c>
      <c r="N264" s="84" t="str">
        <f t="shared" si="118"/>
        <v/>
      </c>
      <c r="O264" s="84" t="str">
        <f t="shared" si="118"/>
        <v/>
      </c>
      <c r="Q264" s="84" t="str">
        <f>IF(Q232&lt;&gt;0,Q231/Q232,"")</f>
        <v/>
      </c>
      <c r="S264" s="13" t="b">
        <f t="shared" si="117"/>
        <v>1</v>
      </c>
      <c r="T264" s="13" t="b">
        <f t="shared" si="117"/>
        <v>0</v>
      </c>
      <c r="U264" s="13" t="b">
        <f t="shared" si="96"/>
        <v>0</v>
      </c>
      <c r="V264" s="13" t="b">
        <f t="shared" si="102"/>
        <v>0</v>
      </c>
      <c r="W264" s="14" t="b">
        <f t="shared" si="91"/>
        <v>0</v>
      </c>
      <c r="AB264" s="14"/>
      <c r="AC264" s="18"/>
      <c r="AD264" s="14"/>
      <c r="AE264" s="18"/>
      <c r="AF264" s="18"/>
      <c r="AG264" s="18"/>
      <c r="AH264" s="19"/>
      <c r="AI264" s="19"/>
      <c r="AJ264" s="19"/>
    </row>
    <row r="265" spans="2:36" s="13" customFormat="1" ht="16" hidden="1" thickBot="1">
      <c r="B265" s="219"/>
      <c r="C265" s="83">
        <f t="shared" si="99"/>
        <v>2010</v>
      </c>
      <c r="D265" s="84" t="str">
        <f>IF(D234&lt;&gt;0,D233/D234,"")</f>
        <v/>
      </c>
      <c r="E265" s="84" t="str">
        <f t="shared" ref="E265:O265" si="119">IF(E234&lt;&gt;0,E233/E234,"")</f>
        <v/>
      </c>
      <c r="F265" s="84" t="str">
        <f t="shared" si="119"/>
        <v/>
      </c>
      <c r="G265" s="84" t="str">
        <f t="shared" si="119"/>
        <v/>
      </c>
      <c r="H265" s="84" t="str">
        <f t="shared" si="119"/>
        <v/>
      </c>
      <c r="I265" s="84" t="str">
        <f t="shared" si="119"/>
        <v/>
      </c>
      <c r="J265" s="84" t="str">
        <f t="shared" si="119"/>
        <v/>
      </c>
      <c r="K265" s="84" t="str">
        <f t="shared" si="119"/>
        <v/>
      </c>
      <c r="L265" s="84" t="str">
        <f t="shared" si="119"/>
        <v/>
      </c>
      <c r="M265" s="84" t="str">
        <f t="shared" si="119"/>
        <v/>
      </c>
      <c r="N265" s="84" t="str">
        <f t="shared" si="119"/>
        <v/>
      </c>
      <c r="O265" s="84" t="str">
        <f t="shared" si="119"/>
        <v/>
      </c>
      <c r="P265" s="87"/>
      <c r="Q265" s="84" t="str">
        <f>IF(Q234&lt;&gt;0,Q233/Q234,"")</f>
        <v/>
      </c>
      <c r="S265" s="13" t="b">
        <f t="shared" si="117"/>
        <v>1</v>
      </c>
      <c r="T265" s="13" t="b">
        <f t="shared" si="117"/>
        <v>0</v>
      </c>
      <c r="U265" s="13" t="b">
        <f t="shared" si="96"/>
        <v>0</v>
      </c>
      <c r="V265" s="13" t="b">
        <f t="shared" si="102"/>
        <v>0</v>
      </c>
      <c r="W265" s="14" t="b">
        <f t="shared" si="91"/>
        <v>0</v>
      </c>
      <c r="AB265" s="14"/>
      <c r="AC265" s="18"/>
      <c r="AD265" s="14"/>
      <c r="AE265" s="18"/>
      <c r="AF265" s="18"/>
      <c r="AG265" s="18"/>
      <c r="AH265" s="19"/>
      <c r="AI265" s="19"/>
      <c r="AJ265" s="19"/>
    </row>
    <row r="266" spans="2:36" s="13" customFormat="1" ht="16" hidden="1" thickBot="1">
      <c r="B266" s="219"/>
      <c r="C266" s="83">
        <f t="shared" si="99"/>
        <v>2009</v>
      </c>
      <c r="D266" s="84" t="str">
        <f>IF(D236&lt;&gt;0,D235/D236,"")</f>
        <v/>
      </c>
      <c r="E266" s="84" t="str">
        <f t="shared" ref="E266:O266" si="120">IF(E236&lt;&gt;0,E235/E236,"")</f>
        <v/>
      </c>
      <c r="F266" s="84" t="str">
        <f t="shared" si="120"/>
        <v/>
      </c>
      <c r="G266" s="84" t="str">
        <f t="shared" si="120"/>
        <v/>
      </c>
      <c r="H266" s="84" t="str">
        <f t="shared" si="120"/>
        <v/>
      </c>
      <c r="I266" s="84" t="str">
        <f t="shared" si="120"/>
        <v/>
      </c>
      <c r="J266" s="84" t="str">
        <f t="shared" si="120"/>
        <v/>
      </c>
      <c r="K266" s="84" t="str">
        <f t="shared" si="120"/>
        <v/>
      </c>
      <c r="L266" s="84" t="str">
        <f t="shared" si="120"/>
        <v/>
      </c>
      <c r="M266" s="84" t="str">
        <f t="shared" si="120"/>
        <v/>
      </c>
      <c r="N266" s="84" t="str">
        <f t="shared" si="120"/>
        <v/>
      </c>
      <c r="O266" s="84" t="str">
        <f t="shared" si="120"/>
        <v/>
      </c>
      <c r="Q266" s="84" t="str">
        <f>IF(Q236&lt;&gt;0,Q235/Q236,"")</f>
        <v/>
      </c>
      <c r="S266" s="13" t="b">
        <f t="shared" si="117"/>
        <v>1</v>
      </c>
      <c r="T266" s="13" t="b">
        <f t="shared" si="117"/>
        <v>0</v>
      </c>
      <c r="U266" s="13" t="b">
        <f t="shared" si="96"/>
        <v>0</v>
      </c>
      <c r="V266" s="13" t="b">
        <f t="shared" si="102"/>
        <v>0</v>
      </c>
      <c r="W266" s="14" t="b">
        <f t="shared" si="91"/>
        <v>0</v>
      </c>
      <c r="AB266" s="14"/>
      <c r="AC266" s="18"/>
      <c r="AD266" s="14"/>
      <c r="AE266" s="18"/>
      <c r="AF266" s="18"/>
      <c r="AG266" s="18"/>
      <c r="AH266" s="19"/>
      <c r="AI266" s="19"/>
      <c r="AJ266" s="19"/>
    </row>
    <row r="267" spans="2:36" s="13" customFormat="1" ht="16" hidden="1" thickBot="1">
      <c r="B267" s="219"/>
      <c r="C267" s="83">
        <f t="shared" si="99"/>
        <v>2008</v>
      </c>
      <c r="D267" s="84" t="str">
        <f>IF(D238&lt;&gt;0,D237/D238,"")</f>
        <v/>
      </c>
      <c r="E267" s="84" t="str">
        <f t="shared" ref="E267:O267" si="121">IF(E238&lt;&gt;0,E237/E238,"")</f>
        <v/>
      </c>
      <c r="F267" s="84" t="str">
        <f t="shared" si="121"/>
        <v/>
      </c>
      <c r="G267" s="84" t="str">
        <f t="shared" si="121"/>
        <v/>
      </c>
      <c r="H267" s="84" t="str">
        <f t="shared" si="121"/>
        <v/>
      </c>
      <c r="I267" s="84" t="str">
        <f t="shared" si="121"/>
        <v/>
      </c>
      <c r="J267" s="84" t="str">
        <f t="shared" si="121"/>
        <v/>
      </c>
      <c r="K267" s="84" t="str">
        <f t="shared" si="121"/>
        <v/>
      </c>
      <c r="L267" s="84" t="str">
        <f t="shared" si="121"/>
        <v/>
      </c>
      <c r="M267" s="84" t="str">
        <f t="shared" si="121"/>
        <v/>
      </c>
      <c r="N267" s="84" t="str">
        <f t="shared" si="121"/>
        <v/>
      </c>
      <c r="O267" s="84" t="str">
        <f t="shared" si="121"/>
        <v/>
      </c>
      <c r="Q267" s="84" t="str">
        <f>IF(Q238&lt;&gt;0,Q237/Q238,"")</f>
        <v/>
      </c>
      <c r="S267" s="13" t="b">
        <f t="shared" si="117"/>
        <v>1</v>
      </c>
      <c r="T267" s="13" t="b">
        <f t="shared" si="117"/>
        <v>0</v>
      </c>
      <c r="U267" s="13" t="b">
        <f t="shared" si="96"/>
        <v>0</v>
      </c>
      <c r="V267" s="13" t="b">
        <f t="shared" si="102"/>
        <v>0</v>
      </c>
      <c r="W267" s="14" t="b">
        <f t="shared" si="91"/>
        <v>0</v>
      </c>
      <c r="AB267" s="14"/>
      <c r="AC267" s="18"/>
      <c r="AD267" s="14"/>
      <c r="AE267" s="18"/>
      <c r="AF267" s="18"/>
      <c r="AG267" s="18"/>
      <c r="AH267" s="19"/>
      <c r="AI267" s="19"/>
      <c r="AJ267" s="19"/>
    </row>
    <row r="268" spans="2:36" s="13" customFormat="1" ht="16" hidden="1" thickBot="1">
      <c r="B268" s="219"/>
      <c r="C268" s="83">
        <f t="shared" si="99"/>
        <v>2007</v>
      </c>
      <c r="D268" s="84" t="str">
        <f>IF(D240&lt;&gt;0,D239/D240,"")</f>
        <v/>
      </c>
      <c r="E268" s="84" t="str">
        <f t="shared" ref="E268:O268" si="122">IF(E240&lt;&gt;0,E239/E240,"")</f>
        <v/>
      </c>
      <c r="F268" s="84" t="str">
        <f t="shared" si="122"/>
        <v/>
      </c>
      <c r="G268" s="84" t="str">
        <f t="shared" si="122"/>
        <v/>
      </c>
      <c r="H268" s="84" t="str">
        <f t="shared" si="122"/>
        <v/>
      </c>
      <c r="I268" s="84" t="str">
        <f t="shared" si="122"/>
        <v/>
      </c>
      <c r="J268" s="84" t="str">
        <f t="shared" si="122"/>
        <v/>
      </c>
      <c r="K268" s="84" t="str">
        <f t="shared" si="122"/>
        <v/>
      </c>
      <c r="L268" s="84" t="str">
        <f t="shared" si="122"/>
        <v/>
      </c>
      <c r="M268" s="84" t="str">
        <f t="shared" si="122"/>
        <v/>
      </c>
      <c r="N268" s="84" t="str">
        <f t="shared" si="122"/>
        <v/>
      </c>
      <c r="O268" s="84" t="str">
        <f t="shared" si="122"/>
        <v/>
      </c>
      <c r="Q268" s="84" t="str">
        <f>IF(Q240&lt;&gt;0,Q239/Q240,"")</f>
        <v/>
      </c>
      <c r="S268" s="13" t="b">
        <f t="shared" si="117"/>
        <v>1</v>
      </c>
      <c r="T268" s="13" t="b">
        <f t="shared" si="117"/>
        <v>0</v>
      </c>
      <c r="U268" s="13" t="b">
        <f t="shared" si="96"/>
        <v>0</v>
      </c>
      <c r="V268" s="13" t="b">
        <f t="shared" si="102"/>
        <v>0</v>
      </c>
      <c r="W268" s="14" t="b">
        <f t="shared" si="91"/>
        <v>0</v>
      </c>
      <c r="AB268" s="14"/>
      <c r="AC268" s="18"/>
      <c r="AD268" s="14"/>
      <c r="AE268" s="18"/>
      <c r="AF268" s="18"/>
      <c r="AG268" s="18"/>
      <c r="AH268" s="19"/>
      <c r="AI268" s="19"/>
      <c r="AJ268" s="19"/>
    </row>
    <row r="269" spans="2:36" s="13" customFormat="1" ht="16" hidden="1" thickBot="1">
      <c r="B269" s="219"/>
      <c r="C269" s="83">
        <f t="shared" si="99"/>
        <v>2006</v>
      </c>
      <c r="D269" s="84" t="str">
        <f>IF(D242&lt;&gt;0,D241/D242,"")</f>
        <v/>
      </c>
      <c r="E269" s="84" t="str">
        <f t="shared" ref="E269:O269" si="123">IF(E242&lt;&gt;0,E241/E242,"")</f>
        <v/>
      </c>
      <c r="F269" s="84" t="str">
        <f t="shared" si="123"/>
        <v/>
      </c>
      <c r="G269" s="84" t="str">
        <f t="shared" si="123"/>
        <v/>
      </c>
      <c r="H269" s="84" t="str">
        <f t="shared" si="123"/>
        <v/>
      </c>
      <c r="I269" s="84" t="str">
        <f t="shared" si="123"/>
        <v/>
      </c>
      <c r="J269" s="84" t="str">
        <f t="shared" si="123"/>
        <v/>
      </c>
      <c r="K269" s="84" t="str">
        <f t="shared" si="123"/>
        <v/>
      </c>
      <c r="L269" s="84" t="str">
        <f t="shared" si="123"/>
        <v/>
      </c>
      <c r="M269" s="84" t="str">
        <f t="shared" si="123"/>
        <v/>
      </c>
      <c r="N269" s="84" t="str">
        <f t="shared" si="123"/>
        <v/>
      </c>
      <c r="O269" s="84" t="str">
        <f t="shared" si="123"/>
        <v/>
      </c>
      <c r="P269" s="87"/>
      <c r="Q269" s="84" t="str">
        <f>IF(Q242&lt;&gt;0,Q241/Q242,"")</f>
        <v/>
      </c>
      <c r="S269" s="13" t="b">
        <f t="shared" si="117"/>
        <v>1</v>
      </c>
      <c r="T269" s="13" t="b">
        <f t="shared" si="117"/>
        <v>0</v>
      </c>
      <c r="U269" s="13" t="b">
        <f t="shared" si="96"/>
        <v>0</v>
      </c>
      <c r="V269" s="13" t="b">
        <f t="shared" si="102"/>
        <v>0</v>
      </c>
      <c r="W269" s="14" t="b">
        <f t="shared" si="91"/>
        <v>0</v>
      </c>
      <c r="AB269" s="14"/>
      <c r="AC269" s="18"/>
      <c r="AD269" s="14"/>
      <c r="AE269" s="18"/>
      <c r="AF269" s="18"/>
      <c r="AG269" s="18"/>
      <c r="AH269" s="19"/>
      <c r="AI269" s="19"/>
      <c r="AJ269" s="19"/>
    </row>
    <row r="270" spans="2:36" s="13" customFormat="1" ht="16" hidden="1" thickBot="1">
      <c r="B270" s="219"/>
      <c r="C270" s="83">
        <f t="shared" si="99"/>
        <v>2005</v>
      </c>
      <c r="D270" s="84" t="str">
        <f>IF(D244&lt;&gt;0,D243/D244,"")</f>
        <v/>
      </c>
      <c r="E270" s="84" t="str">
        <f t="shared" ref="E270:O270" si="124">IF(E244&lt;&gt;0,E243/E244,"")</f>
        <v/>
      </c>
      <c r="F270" s="84" t="str">
        <f t="shared" si="124"/>
        <v/>
      </c>
      <c r="G270" s="84" t="str">
        <f t="shared" si="124"/>
        <v/>
      </c>
      <c r="H270" s="84" t="str">
        <f t="shared" si="124"/>
        <v/>
      </c>
      <c r="I270" s="84" t="str">
        <f t="shared" si="124"/>
        <v/>
      </c>
      <c r="J270" s="84" t="str">
        <f t="shared" si="124"/>
        <v/>
      </c>
      <c r="K270" s="84" t="str">
        <f t="shared" si="124"/>
        <v/>
      </c>
      <c r="L270" s="84" t="str">
        <f t="shared" si="124"/>
        <v/>
      </c>
      <c r="M270" s="84" t="str">
        <f t="shared" si="124"/>
        <v/>
      </c>
      <c r="N270" s="84" t="str">
        <f t="shared" si="124"/>
        <v/>
      </c>
      <c r="O270" s="84" t="str">
        <f t="shared" si="124"/>
        <v/>
      </c>
      <c r="Q270" s="84" t="str">
        <f>IF(Q244&lt;&gt;0,Q243/Q244,"")</f>
        <v/>
      </c>
      <c r="S270" s="13" t="b">
        <f t="shared" si="117"/>
        <v>1</v>
      </c>
      <c r="T270" s="13" t="b">
        <f t="shared" si="117"/>
        <v>0</v>
      </c>
      <c r="U270" s="13" t="b">
        <f t="shared" si="96"/>
        <v>0</v>
      </c>
      <c r="V270" s="13" t="b">
        <f t="shared" si="102"/>
        <v>0</v>
      </c>
      <c r="W270" s="14" t="b">
        <f t="shared" si="91"/>
        <v>0</v>
      </c>
      <c r="AB270" s="14"/>
      <c r="AC270" s="18"/>
      <c r="AD270" s="14"/>
      <c r="AE270" s="18"/>
      <c r="AF270" s="18"/>
      <c r="AG270" s="18"/>
      <c r="AH270" s="19"/>
      <c r="AI270" s="19"/>
      <c r="AJ270" s="19"/>
    </row>
    <row r="271" spans="2:36" s="13" customFormat="1" hidden="1">
      <c r="S271" s="13" t="b">
        <f>S256</f>
        <v>1</v>
      </c>
      <c r="T271" s="13" t="b">
        <f>T256</f>
        <v>0</v>
      </c>
      <c r="V271" s="13" t="b">
        <f>V256</f>
        <v>0</v>
      </c>
      <c r="W271" s="14" t="b">
        <f t="shared" si="91"/>
        <v>0</v>
      </c>
      <c r="AB271" s="14"/>
      <c r="AC271" s="18"/>
      <c r="AD271" s="14"/>
      <c r="AE271" s="18"/>
      <c r="AF271" s="18"/>
      <c r="AG271" s="18"/>
      <c r="AH271" s="19"/>
      <c r="AI271" s="19"/>
      <c r="AJ271" s="19"/>
    </row>
    <row r="272" spans="2:36" s="13" customFormat="1" ht="15.75" customHeight="1">
      <c r="T272" s="13" t="b">
        <f>T271</f>
        <v>0</v>
      </c>
      <c r="W272" s="14" t="b">
        <f t="shared" si="91"/>
        <v>0</v>
      </c>
      <c r="AB272" s="14"/>
      <c r="AC272" s="18"/>
      <c r="AD272" s="14"/>
      <c r="AE272" s="18"/>
      <c r="AF272" s="18"/>
      <c r="AG272" s="18"/>
      <c r="AH272" s="19"/>
      <c r="AI272" s="19"/>
      <c r="AJ272" s="19"/>
    </row>
    <row r="273" spans="1:36" s="13" customFormat="1" ht="16" thickBot="1">
      <c r="B273" s="206" t="s">
        <v>19</v>
      </c>
      <c r="C273" s="206"/>
      <c r="D273" s="206"/>
      <c r="E273" s="206"/>
      <c r="F273" s="41" t="s">
        <v>20</v>
      </c>
      <c r="G273" s="42" t="s">
        <v>21</v>
      </c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T273" s="13" t="b">
        <f>VLOOKUP(B274,$T$5:$U$24,2,)</f>
        <v>0</v>
      </c>
      <c r="W273" s="14" t="b">
        <f>AND(S273:V273)</f>
        <v>0</v>
      </c>
      <c r="AB273" s="14"/>
      <c r="AC273" s="18"/>
      <c r="AD273" s="14"/>
      <c r="AE273" s="18"/>
      <c r="AF273" s="18"/>
      <c r="AG273" s="18"/>
      <c r="AH273" s="19"/>
      <c r="AI273" s="19"/>
      <c r="AJ273" s="19"/>
    </row>
    <row r="274" spans="1:36" s="13" customFormat="1" ht="32.25" customHeight="1" thickTop="1" thickBot="1">
      <c r="A274" s="44" t="s">
        <v>22</v>
      </c>
      <c r="B274" s="45">
        <f>B192+1</f>
        <v>4</v>
      </c>
      <c r="C274" s="207" t="str">
        <f>VLOOKUP(B274,$B$5:$F$24,2,)</f>
        <v/>
      </c>
      <c r="D274" s="208"/>
      <c r="E274" s="209"/>
      <c r="F274" s="46" t="str">
        <f>VLOOKUP(B274,$B$5:$G$24,5,)</f>
        <v/>
      </c>
      <c r="G274" s="210" t="str">
        <f>VLOOKUP(B274,$B$5:$G$24,6,)</f>
        <v/>
      </c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T274" s="13" t="b">
        <f>T273</f>
        <v>0</v>
      </c>
      <c r="W274" s="14" t="b">
        <f t="shared" ref="W274:W354" si="125">AND(S274:V274)</f>
        <v>0</v>
      </c>
      <c r="AB274" s="14"/>
      <c r="AC274" s="18"/>
      <c r="AD274" s="14"/>
      <c r="AE274" s="18"/>
      <c r="AF274" s="18"/>
      <c r="AG274" s="18"/>
      <c r="AH274" s="19"/>
      <c r="AI274" s="19"/>
      <c r="AJ274" s="19"/>
    </row>
    <row r="275" spans="1:36" s="13" customFormat="1">
      <c r="T275" s="13" t="b">
        <f>T274</f>
        <v>0</v>
      </c>
      <c r="W275" s="14" t="b">
        <f t="shared" si="125"/>
        <v>0</v>
      </c>
      <c r="AB275" s="14"/>
      <c r="AC275" s="18"/>
      <c r="AD275" s="14"/>
      <c r="AE275" s="18"/>
      <c r="AF275" s="18"/>
      <c r="AG275" s="18"/>
      <c r="AH275" s="19"/>
      <c r="AI275" s="19"/>
      <c r="AJ275" s="19"/>
    </row>
    <row r="276" spans="1:36" s="13" customFormat="1" ht="16" thickBot="1">
      <c r="B276" s="53"/>
      <c r="C276" s="53"/>
      <c r="D276" s="54" t="str">
        <f>D194</f>
        <v>Jan</v>
      </c>
      <c r="E276" s="54" t="str">
        <f t="shared" ref="E276:O276" si="126">E194</f>
        <v>Feb</v>
      </c>
      <c r="F276" s="54" t="str">
        <f t="shared" si="126"/>
        <v>Mar</v>
      </c>
      <c r="G276" s="54" t="str">
        <f t="shared" si="126"/>
        <v>Apr</v>
      </c>
      <c r="H276" s="54" t="str">
        <f t="shared" si="126"/>
        <v>May</v>
      </c>
      <c r="I276" s="54" t="str">
        <f t="shared" si="126"/>
        <v>Jun</v>
      </c>
      <c r="J276" s="54" t="str">
        <f t="shared" si="126"/>
        <v>Jul</v>
      </c>
      <c r="K276" s="54" t="str">
        <f t="shared" si="126"/>
        <v>Aug</v>
      </c>
      <c r="L276" s="54" t="str">
        <f t="shared" si="126"/>
        <v>Sep</v>
      </c>
      <c r="M276" s="54" t="str">
        <f t="shared" si="126"/>
        <v>Oct</v>
      </c>
      <c r="N276" s="54" t="str">
        <f t="shared" si="126"/>
        <v>Nov</v>
      </c>
      <c r="O276" s="54" t="str">
        <f t="shared" si="126"/>
        <v>Dec</v>
      </c>
      <c r="P276" s="55"/>
      <c r="Q276" s="56" t="s">
        <v>23</v>
      </c>
      <c r="T276" s="13" t="b">
        <f t="shared" ref="T276:T339" si="127">T275</f>
        <v>0</v>
      </c>
      <c r="W276" s="14" t="b">
        <f t="shared" si="125"/>
        <v>0</v>
      </c>
      <c r="AB276" s="14"/>
      <c r="AC276" s="18"/>
      <c r="AD276" s="14"/>
      <c r="AE276" s="18"/>
      <c r="AF276" s="18"/>
      <c r="AG276" s="18"/>
      <c r="AH276" s="19"/>
      <c r="AI276" s="19"/>
      <c r="AJ276" s="19"/>
    </row>
    <row r="277" spans="1:36" s="13" customFormat="1" hidden="1">
      <c r="B277" s="214">
        <f>FinalYear</f>
        <v>2029</v>
      </c>
      <c r="C277" s="57" t="s">
        <v>24</v>
      </c>
      <c r="D277" s="58"/>
      <c r="E277" s="59"/>
      <c r="F277" s="59"/>
      <c r="G277" s="59"/>
      <c r="H277" s="59"/>
      <c r="I277" s="60"/>
      <c r="J277" s="59"/>
      <c r="K277" s="59"/>
      <c r="L277" s="59"/>
      <c r="M277" s="59"/>
      <c r="N277" s="59"/>
      <c r="O277" s="61"/>
      <c r="P277" s="62"/>
      <c r="Q277" s="63">
        <f t="shared" ref="Q277:Q326" si="128">SUM(D277:O277)</f>
        <v>0</v>
      </c>
      <c r="T277" s="13" t="b">
        <f t="shared" si="127"/>
        <v>0</v>
      </c>
      <c r="U277" s="13" t="b">
        <f>AND(B277&lt;=ReportingYear,B277&gt;=BaselineYear)</f>
        <v>0</v>
      </c>
      <c r="W277" s="14" t="b">
        <f t="shared" si="125"/>
        <v>0</v>
      </c>
      <c r="AB277" s="14"/>
      <c r="AC277" s="18"/>
      <c r="AD277" s="14"/>
      <c r="AE277" s="18"/>
      <c r="AF277" s="18"/>
      <c r="AG277" s="18"/>
      <c r="AH277" s="19"/>
      <c r="AI277" s="19"/>
      <c r="AJ277" s="19"/>
    </row>
    <row r="278" spans="1:36" s="13" customFormat="1" ht="16" hidden="1" thickBot="1">
      <c r="B278" s="215"/>
      <c r="C278" s="64" t="s">
        <v>25</v>
      </c>
      <c r="D278" s="65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7"/>
      <c r="P278" s="68"/>
      <c r="Q278" s="69">
        <f t="shared" si="128"/>
        <v>0</v>
      </c>
      <c r="S278" s="13" t="b">
        <f>IF(F274="none",FALSE,TRUE)</f>
        <v>1</v>
      </c>
      <c r="T278" s="13" t="b">
        <f t="shared" si="127"/>
        <v>0</v>
      </c>
      <c r="U278" s="13" t="b">
        <f>U277</f>
        <v>0</v>
      </c>
      <c r="W278" s="14" t="b">
        <f t="shared" si="125"/>
        <v>0</v>
      </c>
      <c r="AB278" s="14"/>
      <c r="AC278" s="18"/>
      <c r="AD278" s="14"/>
      <c r="AE278" s="18"/>
      <c r="AF278" s="18"/>
      <c r="AG278" s="18"/>
      <c r="AH278" s="19"/>
      <c r="AI278" s="19"/>
      <c r="AJ278" s="19"/>
    </row>
    <row r="279" spans="1:36" s="13" customFormat="1" hidden="1">
      <c r="B279" s="211">
        <f>B277-1</f>
        <v>2028</v>
      </c>
      <c r="C279" s="70" t="s">
        <v>24</v>
      </c>
      <c r="D279" s="71"/>
      <c r="E279" s="72"/>
      <c r="F279" s="72"/>
      <c r="G279" s="72"/>
      <c r="H279" s="72"/>
      <c r="I279" s="73"/>
      <c r="J279" s="72"/>
      <c r="K279" s="72"/>
      <c r="L279" s="72"/>
      <c r="M279" s="72"/>
      <c r="N279" s="72"/>
      <c r="O279" s="74"/>
      <c r="P279" s="62"/>
      <c r="Q279" s="75">
        <f t="shared" si="128"/>
        <v>0</v>
      </c>
      <c r="T279" s="13" t="b">
        <f t="shared" si="127"/>
        <v>0</v>
      </c>
      <c r="U279" s="13" t="b">
        <f>AND(B279&lt;=ReportingYear,B279&gt;=BaselineYear)</f>
        <v>0</v>
      </c>
      <c r="W279" s="14" t="b">
        <f t="shared" si="125"/>
        <v>0</v>
      </c>
      <c r="AB279" s="14"/>
      <c r="AC279" s="18"/>
      <c r="AD279" s="14"/>
      <c r="AE279" s="18"/>
      <c r="AF279" s="18"/>
      <c r="AG279" s="18"/>
      <c r="AH279" s="19"/>
      <c r="AI279" s="19"/>
      <c r="AJ279" s="19"/>
    </row>
    <row r="280" spans="1:36" s="13" customFormat="1" ht="16" hidden="1" thickBot="1">
      <c r="B280" s="212"/>
      <c r="C280" s="76" t="s">
        <v>25</v>
      </c>
      <c r="D280" s="77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9"/>
      <c r="P280" s="80"/>
      <c r="Q280" s="81">
        <f t="shared" si="128"/>
        <v>0</v>
      </c>
      <c r="S280" s="13" t="b">
        <f>S278</f>
        <v>1</v>
      </c>
      <c r="T280" s="13" t="b">
        <f t="shared" si="127"/>
        <v>0</v>
      </c>
      <c r="U280" s="13" t="b">
        <f>U279</f>
        <v>0</v>
      </c>
      <c r="W280" s="14" t="b">
        <f t="shared" si="125"/>
        <v>0</v>
      </c>
      <c r="AB280" s="14"/>
      <c r="AC280" s="18"/>
      <c r="AD280" s="14"/>
      <c r="AE280" s="18"/>
      <c r="AF280" s="18"/>
      <c r="AG280" s="18"/>
      <c r="AH280" s="19"/>
      <c r="AI280" s="19"/>
      <c r="AJ280" s="19"/>
    </row>
    <row r="281" spans="1:36" s="13" customFormat="1" hidden="1">
      <c r="B281" s="211">
        <f>B279-1</f>
        <v>2027</v>
      </c>
      <c r="C281" s="70" t="s">
        <v>24</v>
      </c>
      <c r="D281" s="58"/>
      <c r="E281" s="59"/>
      <c r="F281" s="59"/>
      <c r="G281" s="59"/>
      <c r="H281" s="59"/>
      <c r="I281" s="60"/>
      <c r="J281" s="59"/>
      <c r="K281" s="59"/>
      <c r="L281" s="59"/>
      <c r="M281" s="59"/>
      <c r="N281" s="59"/>
      <c r="O281" s="61"/>
      <c r="P281" s="62"/>
      <c r="Q281" s="63">
        <f t="shared" si="128"/>
        <v>0</v>
      </c>
      <c r="T281" s="13" t="b">
        <f t="shared" si="127"/>
        <v>0</v>
      </c>
      <c r="U281" s="13" t="b">
        <f>AND(B281&lt;=ReportingYear,B281&gt;=BaselineYear)</f>
        <v>0</v>
      </c>
      <c r="W281" s="14" t="b">
        <f t="shared" si="125"/>
        <v>0</v>
      </c>
      <c r="AB281" s="14"/>
      <c r="AC281" s="18"/>
      <c r="AD281" s="14"/>
      <c r="AE281" s="18"/>
      <c r="AF281" s="18"/>
      <c r="AG281" s="18"/>
      <c r="AH281" s="19"/>
      <c r="AI281" s="19"/>
      <c r="AJ281" s="19"/>
    </row>
    <row r="282" spans="1:36" s="13" customFormat="1" ht="16" hidden="1" thickBot="1">
      <c r="B282" s="212"/>
      <c r="C282" s="76" t="s">
        <v>25</v>
      </c>
      <c r="D282" s="65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7"/>
      <c r="P282" s="68"/>
      <c r="Q282" s="69">
        <f t="shared" si="128"/>
        <v>0</v>
      </c>
      <c r="S282" s="13" t="b">
        <f>S280</f>
        <v>1</v>
      </c>
      <c r="T282" s="13" t="b">
        <f t="shared" si="127"/>
        <v>0</v>
      </c>
      <c r="U282" s="13" t="b">
        <f>U281</f>
        <v>0</v>
      </c>
      <c r="W282" s="14" t="b">
        <f t="shared" si="125"/>
        <v>0</v>
      </c>
      <c r="AB282" s="14"/>
      <c r="AC282" s="18"/>
      <c r="AD282" s="14"/>
      <c r="AE282" s="18"/>
      <c r="AF282" s="18"/>
      <c r="AG282" s="18"/>
      <c r="AH282" s="19"/>
      <c r="AI282" s="19"/>
      <c r="AJ282" s="19"/>
    </row>
    <row r="283" spans="1:36" s="13" customFormat="1" hidden="1">
      <c r="B283" s="211">
        <f>B281-1</f>
        <v>2026</v>
      </c>
      <c r="C283" s="70" t="s">
        <v>24</v>
      </c>
      <c r="D283" s="71"/>
      <c r="E283" s="72"/>
      <c r="F283" s="72"/>
      <c r="G283" s="72"/>
      <c r="H283" s="72"/>
      <c r="I283" s="73"/>
      <c r="J283" s="72"/>
      <c r="K283" s="72"/>
      <c r="L283" s="72"/>
      <c r="M283" s="72"/>
      <c r="N283" s="72"/>
      <c r="O283" s="74"/>
      <c r="P283" s="62"/>
      <c r="Q283" s="75">
        <f t="shared" si="128"/>
        <v>0</v>
      </c>
      <c r="T283" s="13" t="b">
        <f t="shared" si="127"/>
        <v>0</v>
      </c>
      <c r="U283" s="13" t="b">
        <f>AND(B283&lt;=ReportingYear,B283&gt;=BaselineYear)</f>
        <v>0</v>
      </c>
      <c r="W283" s="14" t="b">
        <f t="shared" si="125"/>
        <v>0</v>
      </c>
      <c r="AB283" s="14"/>
      <c r="AC283" s="18"/>
      <c r="AD283" s="14"/>
      <c r="AE283" s="18"/>
      <c r="AF283" s="18"/>
      <c r="AG283" s="18"/>
      <c r="AH283" s="19"/>
      <c r="AI283" s="19"/>
      <c r="AJ283" s="19"/>
    </row>
    <row r="284" spans="1:36" s="13" customFormat="1" ht="16" hidden="1" thickBot="1">
      <c r="B284" s="212"/>
      <c r="C284" s="76" t="s">
        <v>25</v>
      </c>
      <c r="D284" s="77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9"/>
      <c r="P284" s="80"/>
      <c r="Q284" s="81">
        <f t="shared" si="128"/>
        <v>0</v>
      </c>
      <c r="S284" s="13" t="b">
        <f>S282</f>
        <v>1</v>
      </c>
      <c r="T284" s="13" t="b">
        <f t="shared" si="127"/>
        <v>0</v>
      </c>
      <c r="U284" s="13" t="b">
        <f>U283</f>
        <v>0</v>
      </c>
      <c r="W284" s="14" t="b">
        <f t="shared" si="125"/>
        <v>0</v>
      </c>
      <c r="AB284" s="14"/>
      <c r="AC284" s="18"/>
      <c r="AD284" s="14"/>
      <c r="AE284" s="18"/>
      <c r="AF284" s="18"/>
      <c r="AG284" s="18"/>
      <c r="AH284" s="19"/>
      <c r="AI284" s="19"/>
      <c r="AJ284" s="19"/>
    </row>
    <row r="285" spans="1:36" s="13" customFormat="1" hidden="1">
      <c r="B285" s="211">
        <f>B283-1</f>
        <v>2025</v>
      </c>
      <c r="C285" s="70" t="s">
        <v>24</v>
      </c>
      <c r="D285" s="58"/>
      <c r="E285" s="59"/>
      <c r="F285" s="59"/>
      <c r="G285" s="59"/>
      <c r="H285" s="59"/>
      <c r="I285" s="60"/>
      <c r="J285" s="59"/>
      <c r="K285" s="59"/>
      <c r="L285" s="59"/>
      <c r="M285" s="59"/>
      <c r="N285" s="59"/>
      <c r="O285" s="61"/>
      <c r="P285" s="62"/>
      <c r="Q285" s="63">
        <f t="shared" si="128"/>
        <v>0</v>
      </c>
      <c r="T285" s="13" t="b">
        <f t="shared" si="127"/>
        <v>0</v>
      </c>
      <c r="U285" s="13" t="b">
        <f>AND(B285&lt;=ReportingYear,B285&gt;=BaselineYear)</f>
        <v>0</v>
      </c>
      <c r="W285" s="14" t="b">
        <f t="shared" si="125"/>
        <v>0</v>
      </c>
      <c r="AB285" s="14"/>
      <c r="AC285" s="18"/>
      <c r="AD285" s="14"/>
      <c r="AE285" s="18"/>
      <c r="AF285" s="18"/>
      <c r="AG285" s="18"/>
      <c r="AH285" s="19"/>
      <c r="AI285" s="19"/>
      <c r="AJ285" s="19"/>
    </row>
    <row r="286" spans="1:36" s="13" customFormat="1" ht="16" hidden="1" thickBot="1">
      <c r="B286" s="212"/>
      <c r="C286" s="76" t="s">
        <v>25</v>
      </c>
      <c r="D286" s="65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7"/>
      <c r="P286" s="68"/>
      <c r="Q286" s="69">
        <f t="shared" si="128"/>
        <v>0</v>
      </c>
      <c r="S286" s="13" t="b">
        <f>S284</f>
        <v>1</v>
      </c>
      <c r="T286" s="13" t="b">
        <f t="shared" si="127"/>
        <v>0</v>
      </c>
      <c r="U286" s="13" t="b">
        <f>U285</f>
        <v>0</v>
      </c>
      <c r="W286" s="14" t="b">
        <f t="shared" si="125"/>
        <v>0</v>
      </c>
      <c r="AB286" s="14"/>
      <c r="AC286" s="18"/>
      <c r="AD286" s="14"/>
      <c r="AE286" s="18"/>
      <c r="AF286" s="18"/>
      <c r="AG286" s="18"/>
      <c r="AH286" s="19"/>
      <c r="AI286" s="19"/>
      <c r="AJ286" s="19"/>
    </row>
    <row r="287" spans="1:36" s="13" customFormat="1" hidden="1">
      <c r="B287" s="211">
        <f>B285-1</f>
        <v>2024</v>
      </c>
      <c r="C287" s="70" t="s">
        <v>24</v>
      </c>
      <c r="D287" s="71"/>
      <c r="E287" s="72"/>
      <c r="F287" s="72"/>
      <c r="G287" s="72"/>
      <c r="H287" s="72"/>
      <c r="I287" s="73"/>
      <c r="J287" s="72"/>
      <c r="K287" s="72"/>
      <c r="L287" s="72"/>
      <c r="M287" s="72"/>
      <c r="N287" s="72"/>
      <c r="O287" s="74"/>
      <c r="P287" s="62"/>
      <c r="Q287" s="75">
        <f t="shared" si="128"/>
        <v>0</v>
      </c>
      <c r="T287" s="13" t="b">
        <f t="shared" si="127"/>
        <v>0</v>
      </c>
      <c r="U287" s="13" t="b">
        <f>AND(B287&lt;=ReportingYear,B287&gt;=BaselineYear)</f>
        <v>0</v>
      </c>
      <c r="W287" s="14" t="b">
        <f t="shared" si="125"/>
        <v>0</v>
      </c>
      <c r="AB287" s="14"/>
      <c r="AC287" s="18"/>
      <c r="AD287" s="14"/>
      <c r="AE287" s="18"/>
      <c r="AF287" s="18"/>
      <c r="AG287" s="18"/>
      <c r="AH287" s="19"/>
      <c r="AI287" s="19"/>
      <c r="AJ287" s="19"/>
    </row>
    <row r="288" spans="1:36" s="13" customFormat="1" ht="16" hidden="1" thickBot="1">
      <c r="B288" s="212"/>
      <c r="C288" s="76" t="s">
        <v>25</v>
      </c>
      <c r="D288" s="77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9"/>
      <c r="P288" s="80"/>
      <c r="Q288" s="81">
        <f t="shared" si="128"/>
        <v>0</v>
      </c>
      <c r="S288" s="13" t="b">
        <f>S286</f>
        <v>1</v>
      </c>
      <c r="T288" s="13" t="b">
        <f t="shared" si="127"/>
        <v>0</v>
      </c>
      <c r="U288" s="13" t="b">
        <f>U287</f>
        <v>0</v>
      </c>
      <c r="W288" s="14" t="b">
        <f t="shared" si="125"/>
        <v>0</v>
      </c>
      <c r="AB288" s="14"/>
      <c r="AC288" s="18"/>
      <c r="AD288" s="14"/>
      <c r="AE288" s="18"/>
      <c r="AF288" s="18"/>
      <c r="AG288" s="18"/>
      <c r="AH288" s="19"/>
      <c r="AI288" s="19"/>
      <c r="AJ288" s="19"/>
    </row>
    <row r="289" spans="2:36" s="13" customFormat="1" hidden="1">
      <c r="B289" s="211">
        <f>B287-1</f>
        <v>2023</v>
      </c>
      <c r="C289" s="70" t="s">
        <v>24</v>
      </c>
      <c r="D289" s="58"/>
      <c r="E289" s="59"/>
      <c r="F289" s="59"/>
      <c r="G289" s="59"/>
      <c r="H289" s="59"/>
      <c r="I289" s="60"/>
      <c r="J289" s="59"/>
      <c r="K289" s="59"/>
      <c r="L289" s="59"/>
      <c r="M289" s="59"/>
      <c r="N289" s="59"/>
      <c r="O289" s="61"/>
      <c r="P289" s="62"/>
      <c r="Q289" s="63">
        <f t="shared" si="128"/>
        <v>0</v>
      </c>
      <c r="T289" s="13" t="b">
        <f t="shared" si="127"/>
        <v>0</v>
      </c>
      <c r="U289" s="13" t="b">
        <f>AND(B289&lt;=ReportingYear,B289&gt;=BaselineYear)</f>
        <v>0</v>
      </c>
      <c r="W289" s="14" t="b">
        <f t="shared" si="125"/>
        <v>0</v>
      </c>
      <c r="AB289" s="14"/>
      <c r="AC289" s="18"/>
      <c r="AD289" s="14"/>
      <c r="AE289" s="18"/>
      <c r="AF289" s="18"/>
      <c r="AG289" s="18"/>
      <c r="AH289" s="19"/>
      <c r="AI289" s="19"/>
      <c r="AJ289" s="19"/>
    </row>
    <row r="290" spans="2:36" s="13" customFormat="1" ht="16" hidden="1" thickBot="1">
      <c r="B290" s="212"/>
      <c r="C290" s="76" t="s">
        <v>25</v>
      </c>
      <c r="D290" s="65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7"/>
      <c r="P290" s="68"/>
      <c r="Q290" s="69">
        <f t="shared" si="128"/>
        <v>0</v>
      </c>
      <c r="S290" s="13" t="b">
        <f>S288</f>
        <v>1</v>
      </c>
      <c r="T290" s="13" t="b">
        <f t="shared" si="127"/>
        <v>0</v>
      </c>
      <c r="U290" s="13" t="b">
        <f>U289</f>
        <v>0</v>
      </c>
      <c r="W290" s="14" t="b">
        <f t="shared" si="125"/>
        <v>0</v>
      </c>
      <c r="AB290" s="14"/>
      <c r="AC290" s="18"/>
      <c r="AD290" s="14"/>
      <c r="AE290" s="18"/>
      <c r="AF290" s="18"/>
      <c r="AG290" s="18"/>
      <c r="AH290" s="19"/>
      <c r="AI290" s="19"/>
      <c r="AJ290" s="19"/>
    </row>
    <row r="291" spans="2:36" s="13" customFormat="1">
      <c r="B291" s="211">
        <f>B289-1</f>
        <v>2022</v>
      </c>
      <c r="C291" s="70" t="s">
        <v>24</v>
      </c>
      <c r="D291" s="71"/>
      <c r="E291" s="72"/>
      <c r="F291" s="72"/>
      <c r="G291" s="72"/>
      <c r="H291" s="72"/>
      <c r="I291" s="73"/>
      <c r="J291" s="72"/>
      <c r="K291" s="72"/>
      <c r="L291" s="72"/>
      <c r="M291" s="72"/>
      <c r="N291" s="72"/>
      <c r="O291" s="74"/>
      <c r="P291" s="62"/>
      <c r="Q291" s="75">
        <f t="shared" si="128"/>
        <v>0</v>
      </c>
      <c r="T291" s="13" t="b">
        <f t="shared" si="127"/>
        <v>0</v>
      </c>
      <c r="U291" s="13" t="b">
        <f>AND(B291&lt;=ReportingYear,B291&gt;=BaselineYear)</f>
        <v>0</v>
      </c>
      <c r="W291" s="14" t="b">
        <f t="shared" si="125"/>
        <v>0</v>
      </c>
      <c r="AB291" s="14"/>
      <c r="AC291" s="18"/>
      <c r="AD291" s="14"/>
      <c r="AE291" s="18"/>
      <c r="AF291" s="18"/>
      <c r="AG291" s="18"/>
      <c r="AH291" s="19"/>
      <c r="AI291" s="19"/>
      <c r="AJ291" s="19"/>
    </row>
    <row r="292" spans="2:36" s="13" customFormat="1" ht="16" thickBot="1">
      <c r="B292" s="212"/>
      <c r="C292" s="76" t="s">
        <v>25</v>
      </c>
      <c r="D292" s="77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9"/>
      <c r="P292" s="80"/>
      <c r="Q292" s="81">
        <f t="shared" si="128"/>
        <v>0</v>
      </c>
      <c r="S292" s="13" t="b">
        <f>S290</f>
        <v>1</v>
      </c>
      <c r="T292" s="13" t="b">
        <f t="shared" si="127"/>
        <v>0</v>
      </c>
      <c r="U292" s="13" t="b">
        <f>U291</f>
        <v>0</v>
      </c>
      <c r="W292" s="14" t="b">
        <f t="shared" si="125"/>
        <v>0</v>
      </c>
      <c r="AB292" s="14"/>
      <c r="AC292" s="18"/>
      <c r="AD292" s="14"/>
      <c r="AE292" s="18"/>
      <c r="AF292" s="18"/>
      <c r="AG292" s="18"/>
      <c r="AH292" s="19"/>
      <c r="AI292" s="19"/>
      <c r="AJ292" s="19"/>
    </row>
    <row r="293" spans="2:36" s="13" customFormat="1">
      <c r="B293" s="211">
        <f>B291-1</f>
        <v>2021</v>
      </c>
      <c r="C293" s="70" t="s">
        <v>24</v>
      </c>
      <c r="D293" s="58"/>
      <c r="E293" s="59"/>
      <c r="F293" s="59"/>
      <c r="G293" s="59"/>
      <c r="H293" s="59"/>
      <c r="I293" s="60"/>
      <c r="J293" s="59"/>
      <c r="K293" s="59"/>
      <c r="L293" s="59"/>
      <c r="M293" s="59"/>
      <c r="N293" s="59"/>
      <c r="O293" s="61"/>
      <c r="P293" s="62"/>
      <c r="Q293" s="63">
        <f t="shared" si="128"/>
        <v>0</v>
      </c>
      <c r="T293" s="13" t="b">
        <f t="shared" si="127"/>
        <v>0</v>
      </c>
      <c r="U293" s="13" t="b">
        <f>AND(B293&lt;=ReportingYear,B293&gt;=BaselineYear)</f>
        <v>0</v>
      </c>
      <c r="W293" s="14" t="b">
        <f t="shared" si="125"/>
        <v>0</v>
      </c>
      <c r="AB293" s="14"/>
      <c r="AC293" s="18"/>
      <c r="AD293" s="14"/>
      <c r="AE293" s="18"/>
      <c r="AF293" s="18"/>
      <c r="AG293" s="18"/>
      <c r="AH293" s="19"/>
      <c r="AI293" s="19"/>
      <c r="AJ293" s="19"/>
    </row>
    <row r="294" spans="2:36" s="13" customFormat="1" ht="16" thickBot="1">
      <c r="B294" s="212"/>
      <c r="C294" s="76" t="s">
        <v>25</v>
      </c>
      <c r="D294" s="65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7"/>
      <c r="P294" s="68"/>
      <c r="Q294" s="69">
        <f t="shared" si="128"/>
        <v>0</v>
      </c>
      <c r="S294" s="13" t="b">
        <f>S292</f>
        <v>1</v>
      </c>
      <c r="T294" s="13" t="b">
        <f t="shared" si="127"/>
        <v>0</v>
      </c>
      <c r="U294" s="13" t="b">
        <f>U293</f>
        <v>0</v>
      </c>
      <c r="W294" s="14" t="b">
        <f t="shared" si="125"/>
        <v>0</v>
      </c>
      <c r="AB294" s="14"/>
      <c r="AC294" s="18"/>
      <c r="AD294" s="14"/>
      <c r="AE294" s="18"/>
      <c r="AF294" s="18"/>
      <c r="AG294" s="18"/>
      <c r="AH294" s="19"/>
      <c r="AI294" s="19"/>
      <c r="AJ294" s="19"/>
    </row>
    <row r="295" spans="2:36" s="13" customFormat="1">
      <c r="B295" s="211">
        <f>B293-1</f>
        <v>2020</v>
      </c>
      <c r="C295" s="70" t="s">
        <v>24</v>
      </c>
      <c r="D295" s="71"/>
      <c r="E295" s="72"/>
      <c r="F295" s="72"/>
      <c r="G295" s="72"/>
      <c r="H295" s="72"/>
      <c r="I295" s="73"/>
      <c r="J295" s="72"/>
      <c r="K295" s="72"/>
      <c r="L295" s="72"/>
      <c r="M295" s="72"/>
      <c r="N295" s="72"/>
      <c r="O295" s="74"/>
      <c r="P295" s="62"/>
      <c r="Q295" s="75">
        <f t="shared" si="128"/>
        <v>0</v>
      </c>
      <c r="T295" s="13" t="b">
        <f t="shared" si="127"/>
        <v>0</v>
      </c>
      <c r="U295" s="13" t="b">
        <f>AND(B295&lt;=ReportingYear,B295&gt;=BaselineYear)</f>
        <v>0</v>
      </c>
      <c r="W295" s="14" t="b">
        <f t="shared" si="125"/>
        <v>0</v>
      </c>
      <c r="AB295" s="14"/>
      <c r="AC295" s="18"/>
      <c r="AD295" s="14"/>
      <c r="AE295" s="18"/>
      <c r="AF295" s="18"/>
      <c r="AG295" s="18"/>
      <c r="AH295" s="19"/>
      <c r="AI295" s="19"/>
      <c r="AJ295" s="19"/>
    </row>
    <row r="296" spans="2:36" s="13" customFormat="1" ht="16" thickBot="1">
      <c r="B296" s="212"/>
      <c r="C296" s="76" t="s">
        <v>25</v>
      </c>
      <c r="D296" s="77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9"/>
      <c r="P296" s="80"/>
      <c r="Q296" s="81">
        <f t="shared" si="128"/>
        <v>0</v>
      </c>
      <c r="S296" s="13" t="b">
        <f>S294</f>
        <v>1</v>
      </c>
      <c r="T296" s="13" t="b">
        <f t="shared" si="127"/>
        <v>0</v>
      </c>
      <c r="U296" s="13" t="b">
        <f>U295</f>
        <v>0</v>
      </c>
      <c r="W296" s="14" t="b">
        <f t="shared" si="125"/>
        <v>0</v>
      </c>
      <c r="AB296" s="14"/>
      <c r="AC296" s="18"/>
      <c r="AD296" s="14"/>
      <c r="AE296" s="18"/>
      <c r="AF296" s="18"/>
      <c r="AG296" s="18"/>
      <c r="AH296" s="19"/>
      <c r="AI296" s="19"/>
      <c r="AJ296" s="19"/>
    </row>
    <row r="297" spans="2:36" s="13" customFormat="1" ht="16" thickBot="1">
      <c r="B297" s="213">
        <f>B295-1</f>
        <v>2019</v>
      </c>
      <c r="C297" s="70" t="s">
        <v>24</v>
      </c>
      <c r="D297" s="58"/>
      <c r="E297" s="59"/>
      <c r="F297" s="59"/>
      <c r="G297" s="59"/>
      <c r="H297" s="59"/>
      <c r="I297" s="60"/>
      <c r="J297" s="59"/>
      <c r="K297" s="59"/>
      <c r="L297" s="59"/>
      <c r="M297" s="59"/>
      <c r="N297" s="59"/>
      <c r="O297" s="61"/>
      <c r="P297" s="62"/>
      <c r="Q297" s="63">
        <f t="shared" si="128"/>
        <v>0</v>
      </c>
      <c r="T297" s="13" t="b">
        <f t="shared" si="127"/>
        <v>0</v>
      </c>
      <c r="U297" s="13" t="b">
        <f>AND(B297&lt;=ReportingYear,B297&gt;=BaselineYear)</f>
        <v>0</v>
      </c>
      <c r="W297" s="14" t="b">
        <f t="shared" si="125"/>
        <v>0</v>
      </c>
      <c r="AB297" s="14"/>
      <c r="AC297" s="18"/>
      <c r="AD297" s="14"/>
      <c r="AE297" s="18"/>
      <c r="AF297" s="18"/>
      <c r="AG297" s="18"/>
      <c r="AH297" s="19"/>
      <c r="AI297" s="19"/>
      <c r="AJ297" s="19"/>
    </row>
    <row r="298" spans="2:36" s="13" customFormat="1" ht="16" thickBot="1">
      <c r="B298" s="213"/>
      <c r="C298" s="76" t="s">
        <v>25</v>
      </c>
      <c r="D298" s="65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7"/>
      <c r="P298" s="68"/>
      <c r="Q298" s="69">
        <f t="shared" si="128"/>
        <v>0</v>
      </c>
      <c r="S298" s="13" t="b">
        <f>S296</f>
        <v>1</v>
      </c>
      <c r="T298" s="13" t="b">
        <f t="shared" si="127"/>
        <v>0</v>
      </c>
      <c r="U298" s="13" t="b">
        <f>U297</f>
        <v>0</v>
      </c>
      <c r="W298" s="14" t="b">
        <f t="shared" si="125"/>
        <v>0</v>
      </c>
      <c r="AB298" s="14"/>
      <c r="AC298" s="18"/>
      <c r="AD298" s="14"/>
      <c r="AE298" s="18"/>
      <c r="AF298" s="18"/>
      <c r="AG298" s="18"/>
      <c r="AH298" s="19"/>
      <c r="AI298" s="19"/>
      <c r="AJ298" s="19"/>
    </row>
    <row r="299" spans="2:36" s="13" customFormat="1" ht="16" thickBot="1">
      <c r="B299" s="213">
        <f>B297-1</f>
        <v>2018</v>
      </c>
      <c r="C299" s="70" t="s">
        <v>24</v>
      </c>
      <c r="D299" s="71"/>
      <c r="E299" s="72"/>
      <c r="F299" s="72"/>
      <c r="G299" s="72"/>
      <c r="H299" s="72"/>
      <c r="I299" s="73"/>
      <c r="J299" s="72"/>
      <c r="K299" s="72"/>
      <c r="L299" s="72"/>
      <c r="M299" s="72"/>
      <c r="N299" s="72"/>
      <c r="O299" s="74"/>
      <c r="P299" s="62"/>
      <c r="Q299" s="75">
        <f t="shared" si="128"/>
        <v>0</v>
      </c>
      <c r="T299" s="13" t="b">
        <f t="shared" si="127"/>
        <v>0</v>
      </c>
      <c r="U299" s="13" t="b">
        <f>AND(B299&lt;=ReportingYear,B299&gt;=BaselineYear)</f>
        <v>0</v>
      </c>
      <c r="W299" s="14" t="b">
        <f t="shared" si="125"/>
        <v>0</v>
      </c>
      <c r="AB299" s="14"/>
      <c r="AC299" s="18"/>
      <c r="AD299" s="14"/>
      <c r="AE299" s="18"/>
      <c r="AF299" s="18"/>
      <c r="AG299" s="18"/>
      <c r="AH299" s="19"/>
      <c r="AI299" s="19"/>
      <c r="AJ299" s="19"/>
    </row>
    <row r="300" spans="2:36" s="13" customFormat="1" ht="16" thickBot="1">
      <c r="B300" s="213"/>
      <c r="C300" s="76" t="s">
        <v>25</v>
      </c>
      <c r="D300" s="77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9"/>
      <c r="P300" s="80"/>
      <c r="Q300" s="81">
        <f t="shared" si="128"/>
        <v>0</v>
      </c>
      <c r="S300" s="13" t="b">
        <f>S298</f>
        <v>1</v>
      </c>
      <c r="T300" s="13" t="b">
        <f t="shared" si="127"/>
        <v>0</v>
      </c>
      <c r="U300" s="13" t="b">
        <f>U299</f>
        <v>0</v>
      </c>
      <c r="W300" s="14" t="b">
        <f t="shared" si="125"/>
        <v>0</v>
      </c>
      <c r="AB300" s="14"/>
      <c r="AC300" s="18"/>
      <c r="AD300" s="14"/>
      <c r="AE300" s="18"/>
      <c r="AF300" s="18"/>
      <c r="AG300" s="18"/>
      <c r="AH300" s="19"/>
      <c r="AI300" s="19"/>
      <c r="AJ300" s="19"/>
    </row>
    <row r="301" spans="2:36" s="13" customFormat="1" ht="16" thickBot="1">
      <c r="B301" s="213">
        <f>B299-1</f>
        <v>2017</v>
      </c>
      <c r="C301" s="70" t="s">
        <v>24</v>
      </c>
      <c r="D301" s="58"/>
      <c r="E301" s="59"/>
      <c r="F301" s="59"/>
      <c r="G301" s="59"/>
      <c r="H301" s="59"/>
      <c r="I301" s="60"/>
      <c r="J301" s="59"/>
      <c r="K301" s="59"/>
      <c r="L301" s="59"/>
      <c r="M301" s="59"/>
      <c r="N301" s="59"/>
      <c r="O301" s="61"/>
      <c r="P301" s="62"/>
      <c r="Q301" s="63">
        <f t="shared" si="128"/>
        <v>0</v>
      </c>
      <c r="T301" s="13" t="b">
        <f t="shared" si="127"/>
        <v>0</v>
      </c>
      <c r="U301" s="13" t="b">
        <f>AND(B301&lt;=ReportingYear,B301&gt;=BaselineYear)</f>
        <v>1</v>
      </c>
      <c r="W301" s="14" t="b">
        <f t="shared" si="125"/>
        <v>0</v>
      </c>
      <c r="AB301" s="14"/>
      <c r="AC301" s="18"/>
      <c r="AD301" s="14"/>
      <c r="AE301" s="18"/>
      <c r="AF301" s="18"/>
      <c r="AG301" s="18"/>
      <c r="AH301" s="19"/>
      <c r="AI301" s="19"/>
      <c r="AJ301" s="19"/>
    </row>
    <row r="302" spans="2:36" s="13" customFormat="1" ht="16" thickBot="1">
      <c r="B302" s="213"/>
      <c r="C302" s="76" t="s">
        <v>25</v>
      </c>
      <c r="D302" s="65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7"/>
      <c r="P302" s="68"/>
      <c r="Q302" s="69">
        <f t="shared" si="128"/>
        <v>0</v>
      </c>
      <c r="S302" s="13" t="b">
        <f>S300</f>
        <v>1</v>
      </c>
      <c r="T302" s="13" t="b">
        <f t="shared" si="127"/>
        <v>0</v>
      </c>
      <c r="U302" s="13" t="b">
        <f>U301</f>
        <v>1</v>
      </c>
      <c r="W302" s="14" t="b">
        <f t="shared" si="125"/>
        <v>0</v>
      </c>
      <c r="AB302" s="14"/>
      <c r="AC302" s="18"/>
      <c r="AD302" s="14"/>
      <c r="AE302" s="18"/>
      <c r="AF302" s="18"/>
      <c r="AG302" s="18"/>
      <c r="AH302" s="19"/>
      <c r="AI302" s="19"/>
      <c r="AJ302" s="19"/>
    </row>
    <row r="303" spans="2:36" s="13" customFormat="1" ht="16" thickBot="1">
      <c r="B303" s="213">
        <f>B301-1</f>
        <v>2016</v>
      </c>
      <c r="C303" s="70" t="s">
        <v>24</v>
      </c>
      <c r="D303" s="71"/>
      <c r="E303" s="72"/>
      <c r="F303" s="72"/>
      <c r="G303" s="72"/>
      <c r="H303" s="72"/>
      <c r="I303" s="73"/>
      <c r="J303" s="72"/>
      <c r="K303" s="72"/>
      <c r="L303" s="72"/>
      <c r="M303" s="72"/>
      <c r="N303" s="72"/>
      <c r="O303" s="74"/>
      <c r="P303" s="62"/>
      <c r="Q303" s="75">
        <f t="shared" si="128"/>
        <v>0</v>
      </c>
      <c r="T303" s="13" t="b">
        <f t="shared" si="127"/>
        <v>0</v>
      </c>
      <c r="U303" s="13" t="b">
        <f>AND(B303&lt;=ReportingYear,B303&gt;=BaselineYear)</f>
        <v>1</v>
      </c>
      <c r="W303" s="14" t="b">
        <f t="shared" si="125"/>
        <v>0</v>
      </c>
      <c r="AB303" s="14"/>
      <c r="AC303" s="18"/>
      <c r="AD303" s="14"/>
      <c r="AE303" s="18"/>
      <c r="AF303" s="18"/>
      <c r="AG303" s="18"/>
      <c r="AH303" s="19"/>
      <c r="AI303" s="19"/>
      <c r="AJ303" s="19"/>
    </row>
    <row r="304" spans="2:36" s="13" customFormat="1" ht="16" thickBot="1">
      <c r="B304" s="213"/>
      <c r="C304" s="76" t="s">
        <v>25</v>
      </c>
      <c r="D304" s="77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9"/>
      <c r="P304" s="80"/>
      <c r="Q304" s="81">
        <f t="shared" si="128"/>
        <v>0</v>
      </c>
      <c r="S304" s="13" t="b">
        <f>S302</f>
        <v>1</v>
      </c>
      <c r="T304" s="13" t="b">
        <f t="shared" si="127"/>
        <v>0</v>
      </c>
      <c r="U304" s="13" t="b">
        <f>U303</f>
        <v>1</v>
      </c>
      <c r="W304" s="14" t="b">
        <f t="shared" si="125"/>
        <v>0</v>
      </c>
      <c r="AB304" s="14"/>
      <c r="AC304" s="18"/>
      <c r="AD304" s="14"/>
      <c r="AE304" s="18"/>
      <c r="AF304" s="18"/>
      <c r="AG304" s="18"/>
      <c r="AH304" s="19"/>
      <c r="AI304" s="19"/>
      <c r="AJ304" s="19"/>
    </row>
    <row r="305" spans="2:36" s="13" customFormat="1">
      <c r="B305" s="211">
        <f>B303-1</f>
        <v>2015</v>
      </c>
      <c r="C305" s="70" t="s">
        <v>24</v>
      </c>
      <c r="D305" s="58"/>
      <c r="E305" s="59"/>
      <c r="F305" s="59"/>
      <c r="G305" s="59"/>
      <c r="H305" s="59"/>
      <c r="I305" s="60"/>
      <c r="J305" s="59"/>
      <c r="K305" s="59"/>
      <c r="L305" s="59"/>
      <c r="M305" s="59"/>
      <c r="N305" s="59"/>
      <c r="O305" s="61"/>
      <c r="P305" s="62"/>
      <c r="Q305" s="63">
        <f t="shared" si="128"/>
        <v>0</v>
      </c>
      <c r="T305" s="13" t="b">
        <f t="shared" si="127"/>
        <v>0</v>
      </c>
      <c r="U305" s="13" t="b">
        <f>AND(B305&lt;=ReportingYear,B305&gt;=BaselineYear)</f>
        <v>1</v>
      </c>
      <c r="W305" s="14" t="b">
        <f t="shared" si="125"/>
        <v>0</v>
      </c>
      <c r="AB305" s="14"/>
      <c r="AC305" s="18"/>
      <c r="AD305" s="14"/>
      <c r="AE305" s="18"/>
      <c r="AF305" s="18"/>
      <c r="AG305" s="18"/>
      <c r="AH305" s="19"/>
      <c r="AI305" s="19"/>
      <c r="AJ305" s="19"/>
    </row>
    <row r="306" spans="2:36" s="13" customFormat="1" ht="16" thickBot="1">
      <c r="B306" s="216"/>
      <c r="C306" s="76" t="s">
        <v>25</v>
      </c>
      <c r="D306" s="65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7"/>
      <c r="P306" s="68"/>
      <c r="Q306" s="69">
        <f t="shared" si="128"/>
        <v>0</v>
      </c>
      <c r="S306" s="13" t="b">
        <f>S304</f>
        <v>1</v>
      </c>
      <c r="T306" s="13" t="b">
        <f t="shared" si="127"/>
        <v>0</v>
      </c>
      <c r="U306" s="13" t="b">
        <f>U305</f>
        <v>1</v>
      </c>
      <c r="W306" s="14" t="b">
        <f t="shared" si="125"/>
        <v>0</v>
      </c>
      <c r="AB306" s="14"/>
      <c r="AC306" s="18"/>
      <c r="AD306" s="14"/>
      <c r="AE306" s="18"/>
      <c r="AF306" s="18"/>
      <c r="AG306" s="18"/>
      <c r="AH306" s="19"/>
      <c r="AI306" s="19"/>
      <c r="AJ306" s="19"/>
    </row>
    <row r="307" spans="2:36" s="13" customFormat="1">
      <c r="B307" s="217">
        <f>B305-1</f>
        <v>2014</v>
      </c>
      <c r="C307" s="70" t="s">
        <v>24</v>
      </c>
      <c r="D307" s="71"/>
      <c r="E307" s="72"/>
      <c r="F307" s="72"/>
      <c r="G307" s="72"/>
      <c r="H307" s="72"/>
      <c r="I307" s="73"/>
      <c r="J307" s="72"/>
      <c r="K307" s="72"/>
      <c r="L307" s="72"/>
      <c r="M307" s="72"/>
      <c r="N307" s="72"/>
      <c r="O307" s="74"/>
      <c r="P307" s="62"/>
      <c r="Q307" s="75">
        <f t="shared" si="128"/>
        <v>0</v>
      </c>
      <c r="T307" s="13" t="b">
        <f t="shared" si="127"/>
        <v>0</v>
      </c>
      <c r="U307" s="13" t="b">
        <f>AND(B307&lt;=ReportingYear,B307&gt;=BaselineYear)</f>
        <v>1</v>
      </c>
      <c r="W307" s="14" t="b">
        <f t="shared" si="125"/>
        <v>0</v>
      </c>
      <c r="AB307" s="14"/>
      <c r="AC307" s="18"/>
      <c r="AD307" s="14"/>
      <c r="AE307" s="18"/>
      <c r="AF307" s="18"/>
      <c r="AG307" s="18"/>
      <c r="AH307" s="19"/>
      <c r="AI307" s="19"/>
      <c r="AJ307" s="19"/>
    </row>
    <row r="308" spans="2:36" s="13" customFormat="1" ht="16" thickBot="1">
      <c r="B308" s="218"/>
      <c r="C308" s="76" t="s">
        <v>25</v>
      </c>
      <c r="D308" s="77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9"/>
      <c r="P308" s="80"/>
      <c r="Q308" s="81">
        <f t="shared" si="128"/>
        <v>0</v>
      </c>
      <c r="S308" s="13" t="b">
        <f>S306</f>
        <v>1</v>
      </c>
      <c r="T308" s="13" t="b">
        <f t="shared" si="127"/>
        <v>0</v>
      </c>
      <c r="U308" s="13" t="b">
        <f>U307</f>
        <v>1</v>
      </c>
      <c r="W308" s="14" t="b">
        <f t="shared" si="125"/>
        <v>0</v>
      </c>
      <c r="AB308" s="14"/>
      <c r="AC308" s="18"/>
      <c r="AD308" s="14"/>
      <c r="AE308" s="18"/>
      <c r="AF308" s="18"/>
      <c r="AG308" s="18"/>
      <c r="AH308" s="19"/>
      <c r="AI308" s="19"/>
      <c r="AJ308" s="19"/>
    </row>
    <row r="309" spans="2:36" s="13" customFormat="1">
      <c r="B309" s="211">
        <f>B307-1</f>
        <v>2013</v>
      </c>
      <c r="C309" s="70" t="s">
        <v>24</v>
      </c>
      <c r="D309" s="58"/>
      <c r="E309" s="59"/>
      <c r="F309" s="59"/>
      <c r="G309" s="59"/>
      <c r="H309" s="59"/>
      <c r="I309" s="60"/>
      <c r="J309" s="59"/>
      <c r="K309" s="59"/>
      <c r="L309" s="59"/>
      <c r="M309" s="59"/>
      <c r="N309" s="59"/>
      <c r="O309" s="61"/>
      <c r="P309" s="62"/>
      <c r="Q309" s="63">
        <f t="shared" si="128"/>
        <v>0</v>
      </c>
      <c r="T309" s="13" t="b">
        <f t="shared" si="127"/>
        <v>0</v>
      </c>
      <c r="U309" s="13" t="b">
        <f>AND(B309&lt;=ReportingYear,B309&gt;=BaselineYear)</f>
        <v>0</v>
      </c>
      <c r="W309" s="14" t="b">
        <f t="shared" si="125"/>
        <v>0</v>
      </c>
      <c r="AB309" s="14"/>
      <c r="AC309" s="18"/>
      <c r="AD309" s="14"/>
      <c r="AE309" s="18"/>
      <c r="AF309" s="18"/>
      <c r="AG309" s="18"/>
      <c r="AH309" s="19"/>
      <c r="AI309" s="19"/>
      <c r="AJ309" s="19"/>
    </row>
    <row r="310" spans="2:36" s="13" customFormat="1" ht="16" thickBot="1">
      <c r="B310" s="212"/>
      <c r="C310" s="76" t="s">
        <v>25</v>
      </c>
      <c r="D310" s="65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7"/>
      <c r="P310" s="68"/>
      <c r="Q310" s="69">
        <f t="shared" si="128"/>
        <v>0</v>
      </c>
      <c r="S310" s="13" t="b">
        <f>S308</f>
        <v>1</v>
      </c>
      <c r="T310" s="13" t="b">
        <f t="shared" si="127"/>
        <v>0</v>
      </c>
      <c r="U310" s="13" t="b">
        <f>U309</f>
        <v>0</v>
      </c>
      <c r="W310" s="14" t="b">
        <f t="shared" si="125"/>
        <v>0</v>
      </c>
      <c r="AB310" s="14"/>
      <c r="AC310" s="18"/>
      <c r="AD310" s="14"/>
      <c r="AE310" s="18"/>
      <c r="AF310" s="18"/>
      <c r="AG310" s="18"/>
      <c r="AH310" s="19"/>
      <c r="AI310" s="19"/>
      <c r="AJ310" s="19"/>
    </row>
    <row r="311" spans="2:36" s="13" customFormat="1">
      <c r="B311" s="211">
        <f>B309-1</f>
        <v>2012</v>
      </c>
      <c r="C311" s="70" t="s">
        <v>24</v>
      </c>
      <c r="D311" s="71"/>
      <c r="E311" s="72"/>
      <c r="F311" s="72"/>
      <c r="G311" s="72"/>
      <c r="H311" s="72"/>
      <c r="I311" s="73"/>
      <c r="J311" s="72"/>
      <c r="K311" s="72"/>
      <c r="L311" s="72"/>
      <c r="M311" s="72"/>
      <c r="N311" s="72"/>
      <c r="O311" s="74"/>
      <c r="P311" s="62"/>
      <c r="Q311" s="75">
        <f t="shared" si="128"/>
        <v>0</v>
      </c>
      <c r="T311" s="13" t="b">
        <f t="shared" si="127"/>
        <v>0</v>
      </c>
      <c r="U311" s="13" t="b">
        <f>AND(B311&lt;=ReportingYear,B311&gt;=BaselineYear)</f>
        <v>0</v>
      </c>
      <c r="W311" s="14" t="b">
        <f t="shared" si="125"/>
        <v>0</v>
      </c>
      <c r="AB311" s="14"/>
      <c r="AC311" s="18"/>
      <c r="AD311" s="14"/>
      <c r="AE311" s="18"/>
      <c r="AF311" s="18"/>
      <c r="AG311" s="18"/>
      <c r="AH311" s="19"/>
      <c r="AI311" s="19"/>
      <c r="AJ311" s="19"/>
    </row>
    <row r="312" spans="2:36" s="13" customFormat="1" ht="16" thickBot="1">
      <c r="B312" s="212"/>
      <c r="C312" s="76" t="s">
        <v>25</v>
      </c>
      <c r="D312" s="77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9"/>
      <c r="P312" s="80"/>
      <c r="Q312" s="81">
        <f t="shared" si="128"/>
        <v>0</v>
      </c>
      <c r="S312" s="13" t="b">
        <f>S310</f>
        <v>1</v>
      </c>
      <c r="T312" s="13" t="b">
        <f t="shared" si="127"/>
        <v>0</v>
      </c>
      <c r="U312" s="13" t="b">
        <f>U311</f>
        <v>0</v>
      </c>
      <c r="W312" s="14" t="b">
        <f t="shared" si="125"/>
        <v>0</v>
      </c>
      <c r="AB312" s="14"/>
      <c r="AC312" s="18"/>
      <c r="AD312" s="14"/>
      <c r="AE312" s="18"/>
      <c r="AF312" s="18"/>
      <c r="AG312" s="18"/>
      <c r="AH312" s="19"/>
      <c r="AI312" s="19"/>
      <c r="AJ312" s="19"/>
    </row>
    <row r="313" spans="2:36" s="13" customFormat="1">
      <c r="B313" s="211">
        <f>B311-1</f>
        <v>2011</v>
      </c>
      <c r="C313" s="70" t="s">
        <v>24</v>
      </c>
      <c r="D313" s="58"/>
      <c r="E313" s="59"/>
      <c r="F313" s="59"/>
      <c r="G313" s="59"/>
      <c r="H313" s="59"/>
      <c r="I313" s="60"/>
      <c r="J313" s="59"/>
      <c r="K313" s="59"/>
      <c r="L313" s="59"/>
      <c r="M313" s="59"/>
      <c r="N313" s="59"/>
      <c r="O313" s="61"/>
      <c r="P313" s="62"/>
      <c r="Q313" s="63">
        <f t="shared" si="128"/>
        <v>0</v>
      </c>
      <c r="T313" s="13" t="b">
        <f t="shared" si="127"/>
        <v>0</v>
      </c>
      <c r="U313" s="13" t="b">
        <f>AND(B313&lt;=ReportingYear,B313&gt;=BaselineYear)</f>
        <v>0</v>
      </c>
      <c r="W313" s="14" t="b">
        <f t="shared" si="125"/>
        <v>0</v>
      </c>
      <c r="AB313" s="14"/>
      <c r="AC313" s="18"/>
      <c r="AD313" s="14"/>
      <c r="AE313" s="18"/>
      <c r="AF313" s="18"/>
      <c r="AG313" s="18"/>
      <c r="AH313" s="19"/>
      <c r="AI313" s="19"/>
      <c r="AJ313" s="19"/>
    </row>
    <row r="314" spans="2:36" s="13" customFormat="1" ht="16" thickBot="1">
      <c r="B314" s="212"/>
      <c r="C314" s="76" t="s">
        <v>25</v>
      </c>
      <c r="D314" s="65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7"/>
      <c r="P314" s="68"/>
      <c r="Q314" s="69">
        <f t="shared" si="128"/>
        <v>0</v>
      </c>
      <c r="S314" s="13" t="b">
        <f>S312</f>
        <v>1</v>
      </c>
      <c r="T314" s="13" t="b">
        <f t="shared" si="127"/>
        <v>0</v>
      </c>
      <c r="U314" s="13" t="b">
        <f>U313</f>
        <v>0</v>
      </c>
      <c r="W314" s="14" t="b">
        <f t="shared" si="125"/>
        <v>0</v>
      </c>
      <c r="AB314" s="14"/>
      <c r="AC314" s="18"/>
      <c r="AD314" s="14"/>
      <c r="AE314" s="18"/>
      <c r="AF314" s="18"/>
      <c r="AG314" s="18"/>
      <c r="AH314" s="19"/>
      <c r="AI314" s="19"/>
      <c r="AJ314" s="19"/>
    </row>
    <row r="315" spans="2:36" s="13" customFormat="1">
      <c r="B315" s="211">
        <f>B313-1</f>
        <v>2010</v>
      </c>
      <c r="C315" s="70" t="s">
        <v>24</v>
      </c>
      <c r="D315" s="71"/>
      <c r="E315" s="72"/>
      <c r="F315" s="72"/>
      <c r="G315" s="72"/>
      <c r="H315" s="72"/>
      <c r="I315" s="73"/>
      <c r="J315" s="72"/>
      <c r="K315" s="72"/>
      <c r="L315" s="72"/>
      <c r="M315" s="72"/>
      <c r="N315" s="72"/>
      <c r="O315" s="74"/>
      <c r="P315" s="62"/>
      <c r="Q315" s="75">
        <f t="shared" si="128"/>
        <v>0</v>
      </c>
      <c r="T315" s="13" t="b">
        <f t="shared" si="127"/>
        <v>0</v>
      </c>
      <c r="U315" s="13" t="b">
        <f>AND(B315&lt;=ReportingYear,B315&gt;=BaselineYear)</f>
        <v>0</v>
      </c>
      <c r="W315" s="14" t="b">
        <f t="shared" si="125"/>
        <v>0</v>
      </c>
      <c r="AB315" s="14"/>
      <c r="AC315" s="18"/>
      <c r="AD315" s="14"/>
      <c r="AE315" s="18"/>
      <c r="AF315" s="18"/>
      <c r="AG315" s="18"/>
      <c r="AH315" s="19"/>
      <c r="AI315" s="19"/>
      <c r="AJ315" s="19"/>
    </row>
    <row r="316" spans="2:36" s="13" customFormat="1" ht="16" thickBot="1">
      <c r="B316" s="212"/>
      <c r="C316" s="76" t="s">
        <v>25</v>
      </c>
      <c r="D316" s="77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9"/>
      <c r="P316" s="80"/>
      <c r="Q316" s="81">
        <f t="shared" si="128"/>
        <v>0</v>
      </c>
      <c r="S316" s="13" t="b">
        <f>S314</f>
        <v>1</v>
      </c>
      <c r="T316" s="13" t="b">
        <f t="shared" si="127"/>
        <v>0</v>
      </c>
      <c r="U316" s="13" t="b">
        <f>U315</f>
        <v>0</v>
      </c>
      <c r="W316" s="14" t="b">
        <f t="shared" si="125"/>
        <v>0</v>
      </c>
      <c r="AB316" s="14"/>
      <c r="AC316" s="18"/>
      <c r="AD316" s="14"/>
      <c r="AE316" s="18"/>
      <c r="AF316" s="18"/>
      <c r="AG316" s="18"/>
      <c r="AH316" s="19"/>
      <c r="AI316" s="19"/>
      <c r="AJ316" s="19"/>
    </row>
    <row r="317" spans="2:36" s="13" customFormat="1" ht="16" hidden="1" thickBot="1">
      <c r="B317" s="213">
        <f>B315-1</f>
        <v>2009</v>
      </c>
      <c r="C317" s="70" t="s">
        <v>24</v>
      </c>
      <c r="D317" s="58"/>
      <c r="E317" s="59"/>
      <c r="F317" s="59"/>
      <c r="G317" s="59"/>
      <c r="H317" s="59"/>
      <c r="I317" s="60"/>
      <c r="J317" s="59"/>
      <c r="K317" s="59"/>
      <c r="L317" s="59"/>
      <c r="M317" s="59"/>
      <c r="N317" s="59"/>
      <c r="O317" s="61"/>
      <c r="P317" s="62"/>
      <c r="Q317" s="63">
        <f t="shared" si="128"/>
        <v>0</v>
      </c>
      <c r="T317" s="13" t="b">
        <f t="shared" si="127"/>
        <v>0</v>
      </c>
      <c r="U317" s="13" t="b">
        <f>AND(B317&lt;=ReportingYear,B317&gt;=BaselineYear)</f>
        <v>0</v>
      </c>
      <c r="W317" s="14" t="b">
        <f t="shared" si="125"/>
        <v>0</v>
      </c>
      <c r="AB317" s="14"/>
      <c r="AC317" s="18"/>
      <c r="AD317" s="14"/>
      <c r="AE317" s="18"/>
      <c r="AF317" s="18"/>
      <c r="AG317" s="18"/>
      <c r="AH317" s="19"/>
      <c r="AI317" s="19"/>
      <c r="AJ317" s="19"/>
    </row>
    <row r="318" spans="2:36" s="13" customFormat="1" ht="16" hidden="1" thickBot="1">
      <c r="B318" s="213"/>
      <c r="C318" s="76" t="s">
        <v>25</v>
      </c>
      <c r="D318" s="65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7"/>
      <c r="P318" s="68"/>
      <c r="Q318" s="69">
        <f t="shared" si="128"/>
        <v>0</v>
      </c>
      <c r="S318" s="13" t="b">
        <f>S316</f>
        <v>1</v>
      </c>
      <c r="T318" s="13" t="b">
        <f t="shared" si="127"/>
        <v>0</v>
      </c>
      <c r="U318" s="13" t="b">
        <f>U317</f>
        <v>0</v>
      </c>
      <c r="W318" s="14" t="b">
        <f t="shared" si="125"/>
        <v>0</v>
      </c>
      <c r="AB318" s="14"/>
      <c r="AC318" s="18"/>
      <c r="AD318" s="14"/>
      <c r="AE318" s="18"/>
      <c r="AF318" s="18"/>
      <c r="AG318" s="18"/>
      <c r="AH318" s="19"/>
      <c r="AI318" s="19"/>
      <c r="AJ318" s="19"/>
    </row>
    <row r="319" spans="2:36" s="13" customFormat="1" ht="16" hidden="1" thickBot="1">
      <c r="B319" s="213">
        <f>B317-1</f>
        <v>2008</v>
      </c>
      <c r="C319" s="70" t="s">
        <v>24</v>
      </c>
      <c r="D319" s="71"/>
      <c r="E319" s="72"/>
      <c r="F319" s="72"/>
      <c r="G319" s="72"/>
      <c r="H319" s="72"/>
      <c r="I319" s="73"/>
      <c r="J319" s="72"/>
      <c r="K319" s="72"/>
      <c r="L319" s="72"/>
      <c r="M319" s="72"/>
      <c r="N319" s="72"/>
      <c r="O319" s="74"/>
      <c r="P319" s="62"/>
      <c r="Q319" s="75">
        <f t="shared" si="128"/>
        <v>0</v>
      </c>
      <c r="T319" s="13" t="b">
        <f t="shared" si="127"/>
        <v>0</v>
      </c>
      <c r="U319" s="13" t="b">
        <f>AND(B319&lt;=ReportingYear,B319&gt;=BaselineYear)</f>
        <v>0</v>
      </c>
      <c r="W319" s="14" t="b">
        <f t="shared" si="125"/>
        <v>0</v>
      </c>
      <c r="AB319" s="14"/>
      <c r="AC319" s="18"/>
      <c r="AD319" s="14"/>
      <c r="AE319" s="18"/>
      <c r="AF319" s="18"/>
      <c r="AG319" s="18"/>
      <c r="AH319" s="19"/>
      <c r="AI319" s="19"/>
      <c r="AJ319" s="19"/>
    </row>
    <row r="320" spans="2:36" s="13" customFormat="1" ht="16" hidden="1" thickBot="1">
      <c r="B320" s="213"/>
      <c r="C320" s="76" t="s">
        <v>25</v>
      </c>
      <c r="D320" s="77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9"/>
      <c r="P320" s="80"/>
      <c r="Q320" s="81">
        <f t="shared" si="128"/>
        <v>0</v>
      </c>
      <c r="S320" s="13" t="b">
        <f>S318</f>
        <v>1</v>
      </c>
      <c r="T320" s="13" t="b">
        <f t="shared" si="127"/>
        <v>0</v>
      </c>
      <c r="U320" s="13" t="b">
        <f>U319</f>
        <v>0</v>
      </c>
      <c r="W320" s="14" t="b">
        <f t="shared" si="125"/>
        <v>0</v>
      </c>
      <c r="AB320" s="14"/>
      <c r="AC320" s="18"/>
      <c r="AD320" s="14"/>
      <c r="AE320" s="18"/>
      <c r="AF320" s="18"/>
      <c r="AG320" s="18"/>
      <c r="AH320" s="19"/>
      <c r="AI320" s="19"/>
      <c r="AJ320" s="19"/>
    </row>
    <row r="321" spans="2:36" s="13" customFormat="1" ht="16" hidden="1" thickBot="1">
      <c r="B321" s="213">
        <f>B319-1</f>
        <v>2007</v>
      </c>
      <c r="C321" s="70" t="s">
        <v>24</v>
      </c>
      <c r="D321" s="58"/>
      <c r="E321" s="59"/>
      <c r="F321" s="59"/>
      <c r="G321" s="59"/>
      <c r="H321" s="59"/>
      <c r="I321" s="60"/>
      <c r="J321" s="59"/>
      <c r="K321" s="59"/>
      <c r="L321" s="59"/>
      <c r="M321" s="59"/>
      <c r="N321" s="59"/>
      <c r="O321" s="61"/>
      <c r="P321" s="62"/>
      <c r="Q321" s="63">
        <f t="shared" si="128"/>
        <v>0</v>
      </c>
      <c r="T321" s="13" t="b">
        <f t="shared" si="127"/>
        <v>0</v>
      </c>
      <c r="U321" s="13" t="b">
        <f>AND(B321&lt;=ReportingYear,B321&gt;=BaselineYear)</f>
        <v>0</v>
      </c>
      <c r="W321" s="14" t="b">
        <f t="shared" si="125"/>
        <v>0</v>
      </c>
      <c r="AB321" s="14"/>
      <c r="AC321" s="18"/>
      <c r="AD321" s="14"/>
      <c r="AE321" s="18"/>
      <c r="AF321" s="18"/>
      <c r="AG321" s="18"/>
      <c r="AH321" s="19"/>
      <c r="AI321" s="19"/>
      <c r="AJ321" s="19"/>
    </row>
    <row r="322" spans="2:36" s="13" customFormat="1" ht="16" hidden="1" thickBot="1">
      <c r="B322" s="213"/>
      <c r="C322" s="76" t="s">
        <v>25</v>
      </c>
      <c r="D322" s="65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7"/>
      <c r="P322" s="68"/>
      <c r="Q322" s="69">
        <f t="shared" si="128"/>
        <v>0</v>
      </c>
      <c r="S322" s="13" t="b">
        <f>S320</f>
        <v>1</v>
      </c>
      <c r="T322" s="13" t="b">
        <f t="shared" si="127"/>
        <v>0</v>
      </c>
      <c r="U322" s="13" t="b">
        <f>U321</f>
        <v>0</v>
      </c>
      <c r="W322" s="14" t="b">
        <f t="shared" si="125"/>
        <v>0</v>
      </c>
      <c r="AB322" s="14"/>
      <c r="AC322" s="18"/>
      <c r="AD322" s="14"/>
      <c r="AE322" s="18"/>
      <c r="AF322" s="18"/>
      <c r="AG322" s="18"/>
      <c r="AH322" s="19"/>
      <c r="AI322" s="19"/>
      <c r="AJ322" s="19"/>
    </row>
    <row r="323" spans="2:36" s="13" customFormat="1" ht="16" hidden="1" thickBot="1">
      <c r="B323" s="213">
        <f>B321-1</f>
        <v>2006</v>
      </c>
      <c r="C323" s="70" t="s">
        <v>24</v>
      </c>
      <c r="D323" s="71"/>
      <c r="E323" s="72"/>
      <c r="F323" s="72"/>
      <c r="G323" s="72"/>
      <c r="H323" s="72"/>
      <c r="I323" s="73"/>
      <c r="J323" s="72"/>
      <c r="K323" s="72"/>
      <c r="L323" s="72"/>
      <c r="M323" s="72"/>
      <c r="N323" s="72"/>
      <c r="O323" s="74"/>
      <c r="P323" s="62"/>
      <c r="Q323" s="75">
        <f t="shared" si="128"/>
        <v>0</v>
      </c>
      <c r="T323" s="13" t="b">
        <f t="shared" si="127"/>
        <v>0</v>
      </c>
      <c r="U323" s="13" t="b">
        <f>AND(B323&lt;=ReportingYear,B323&gt;=BaselineYear)</f>
        <v>0</v>
      </c>
      <c r="W323" s="14" t="b">
        <f t="shared" si="125"/>
        <v>0</v>
      </c>
      <c r="AB323" s="14"/>
      <c r="AC323" s="18"/>
      <c r="AD323" s="14"/>
      <c r="AE323" s="18"/>
      <c r="AF323" s="18"/>
      <c r="AG323" s="18"/>
      <c r="AH323" s="19"/>
      <c r="AI323" s="19"/>
      <c r="AJ323" s="19"/>
    </row>
    <row r="324" spans="2:36" s="13" customFormat="1" ht="16" hidden="1" thickBot="1">
      <c r="B324" s="213"/>
      <c r="C324" s="76" t="s">
        <v>25</v>
      </c>
      <c r="D324" s="77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9"/>
      <c r="P324" s="80"/>
      <c r="Q324" s="81">
        <f t="shared" si="128"/>
        <v>0</v>
      </c>
      <c r="S324" s="13" t="b">
        <f>S322</f>
        <v>1</v>
      </c>
      <c r="T324" s="13" t="b">
        <f t="shared" si="127"/>
        <v>0</v>
      </c>
      <c r="U324" s="13" t="b">
        <f>U323</f>
        <v>0</v>
      </c>
      <c r="W324" s="14" t="b">
        <f t="shared" si="125"/>
        <v>0</v>
      </c>
      <c r="AB324" s="14"/>
      <c r="AC324" s="18"/>
      <c r="AD324" s="14"/>
      <c r="AE324" s="18"/>
      <c r="AF324" s="18"/>
      <c r="AG324" s="18"/>
      <c r="AH324" s="19"/>
      <c r="AI324" s="19"/>
      <c r="AJ324" s="19"/>
    </row>
    <row r="325" spans="2:36" s="13" customFormat="1" hidden="1">
      <c r="B325" s="211">
        <f>B323-1</f>
        <v>2005</v>
      </c>
      <c r="C325" s="70" t="s">
        <v>24</v>
      </c>
      <c r="D325" s="58"/>
      <c r="E325" s="59"/>
      <c r="F325" s="59"/>
      <c r="G325" s="59"/>
      <c r="H325" s="59"/>
      <c r="I325" s="60"/>
      <c r="J325" s="59"/>
      <c r="K325" s="59"/>
      <c r="L325" s="59"/>
      <c r="M325" s="59"/>
      <c r="N325" s="59"/>
      <c r="O325" s="61"/>
      <c r="P325" s="62"/>
      <c r="Q325" s="63">
        <f t="shared" si="128"/>
        <v>0</v>
      </c>
      <c r="T325" s="13" t="b">
        <f t="shared" si="127"/>
        <v>0</v>
      </c>
      <c r="U325" s="13" t="b">
        <f>AND(B325&lt;=ReportingYear,B325&gt;=BaselineYear)</f>
        <v>0</v>
      </c>
      <c r="W325" s="14" t="b">
        <f t="shared" si="125"/>
        <v>0</v>
      </c>
      <c r="AB325" s="14"/>
      <c r="AC325" s="18"/>
      <c r="AD325" s="14"/>
      <c r="AE325" s="18"/>
      <c r="AF325" s="18"/>
      <c r="AG325" s="18"/>
      <c r="AH325" s="19"/>
      <c r="AI325" s="19"/>
      <c r="AJ325" s="19"/>
    </row>
    <row r="326" spans="2:36" s="13" customFormat="1" ht="16" hidden="1" thickBot="1">
      <c r="B326" s="216"/>
      <c r="C326" s="76" t="s">
        <v>25</v>
      </c>
      <c r="D326" s="65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7"/>
      <c r="P326" s="68"/>
      <c r="Q326" s="69">
        <f t="shared" si="128"/>
        <v>0</v>
      </c>
      <c r="S326" s="13" t="b">
        <f>S324</f>
        <v>1</v>
      </c>
      <c r="T326" s="13" t="b">
        <f t="shared" si="127"/>
        <v>0</v>
      </c>
      <c r="U326" s="13" t="b">
        <f>U325</f>
        <v>0</v>
      </c>
      <c r="W326" s="14" t="b">
        <f t="shared" si="125"/>
        <v>0</v>
      </c>
      <c r="AB326" s="14"/>
      <c r="AC326" s="18"/>
      <c r="AD326" s="14"/>
      <c r="AE326" s="18"/>
      <c r="AF326" s="18"/>
      <c r="AG326" s="18"/>
      <c r="AH326" s="19"/>
      <c r="AI326" s="19"/>
      <c r="AJ326" s="19"/>
    </row>
    <row r="327" spans="2:36" s="13" customFormat="1" ht="16" hidden="1" thickBot="1">
      <c r="B327" s="82"/>
      <c r="T327" s="13" t="b">
        <f>T298</f>
        <v>0</v>
      </c>
      <c r="W327" s="14" t="b">
        <f t="shared" si="125"/>
        <v>0</v>
      </c>
      <c r="AB327" s="14"/>
      <c r="AC327" s="18"/>
      <c r="AD327" s="14"/>
      <c r="AE327" s="18"/>
      <c r="AF327" s="18"/>
      <c r="AG327" s="18"/>
      <c r="AH327" s="19"/>
      <c r="AI327" s="19"/>
      <c r="AJ327" s="19"/>
    </row>
    <row r="328" spans="2:36" s="13" customFormat="1" ht="15.75" hidden="1" customHeight="1" thickBot="1">
      <c r="B328" s="219" t="s">
        <v>26</v>
      </c>
      <c r="C328" s="83">
        <f>B277</f>
        <v>2029</v>
      </c>
      <c r="D328" s="84" t="str">
        <f t="shared" ref="D328:O328" si="129">IF(D278&lt;&gt;0,D277/D278,"")</f>
        <v/>
      </c>
      <c r="E328" s="84" t="str">
        <f t="shared" si="129"/>
        <v/>
      </c>
      <c r="F328" s="84" t="str">
        <f t="shared" si="129"/>
        <v/>
      </c>
      <c r="G328" s="84" t="str">
        <f t="shared" si="129"/>
        <v/>
      </c>
      <c r="H328" s="84" t="str">
        <f t="shared" si="129"/>
        <v/>
      </c>
      <c r="I328" s="84" t="str">
        <f t="shared" si="129"/>
        <v/>
      </c>
      <c r="J328" s="84" t="str">
        <f t="shared" si="129"/>
        <v/>
      </c>
      <c r="K328" s="84" t="str">
        <f t="shared" si="129"/>
        <v/>
      </c>
      <c r="L328" s="84" t="str">
        <f t="shared" si="129"/>
        <v/>
      </c>
      <c r="M328" s="84" t="str">
        <f t="shared" si="129"/>
        <v/>
      </c>
      <c r="N328" s="84" t="str">
        <f t="shared" si="129"/>
        <v/>
      </c>
      <c r="O328" s="85" t="str">
        <f t="shared" si="129"/>
        <v/>
      </c>
      <c r="Q328" s="86" t="str">
        <f>IF(Q278&lt;&gt;0,Q277/Q278,"")</f>
        <v/>
      </c>
      <c r="S328" s="13" t="b">
        <f>S306</f>
        <v>1</v>
      </c>
      <c r="T328" s="13" t="b">
        <f>T327</f>
        <v>0</v>
      </c>
      <c r="U328" s="13" t="b">
        <f t="shared" ref="U328:U352" si="130">AND(C328&lt;=ReportingYear,C328&gt;=BaselineYear)</f>
        <v>0</v>
      </c>
      <c r="V328" s="13" t="b">
        <f>UnitCostStatus</f>
        <v>0</v>
      </c>
      <c r="W328" s="14" t="b">
        <f t="shared" si="125"/>
        <v>0</v>
      </c>
      <c r="AB328" s="14"/>
      <c r="AC328" s="18"/>
      <c r="AD328" s="14"/>
      <c r="AE328" s="18"/>
      <c r="AF328" s="18"/>
      <c r="AG328" s="18"/>
      <c r="AH328" s="19"/>
      <c r="AI328" s="19"/>
      <c r="AJ328" s="19"/>
    </row>
    <row r="329" spans="2:36" s="13" customFormat="1" ht="16" hidden="1" thickBot="1">
      <c r="B329" s="219"/>
      <c r="C329" s="83">
        <f>C328-1</f>
        <v>2028</v>
      </c>
      <c r="D329" s="84" t="str">
        <f t="shared" ref="D329:O329" si="131">IF(D280&lt;&gt;0,D279/D280,"")</f>
        <v/>
      </c>
      <c r="E329" s="84" t="str">
        <f t="shared" si="131"/>
        <v/>
      </c>
      <c r="F329" s="84" t="str">
        <f t="shared" si="131"/>
        <v/>
      </c>
      <c r="G329" s="84" t="str">
        <f t="shared" si="131"/>
        <v/>
      </c>
      <c r="H329" s="84" t="str">
        <f t="shared" si="131"/>
        <v/>
      </c>
      <c r="I329" s="84" t="str">
        <f t="shared" si="131"/>
        <v/>
      </c>
      <c r="J329" s="84" t="str">
        <f t="shared" si="131"/>
        <v/>
      </c>
      <c r="K329" s="84" t="str">
        <f t="shared" si="131"/>
        <v/>
      </c>
      <c r="L329" s="84" t="str">
        <f t="shared" si="131"/>
        <v/>
      </c>
      <c r="M329" s="84" t="str">
        <f t="shared" si="131"/>
        <v/>
      </c>
      <c r="N329" s="84" t="str">
        <f t="shared" si="131"/>
        <v/>
      </c>
      <c r="O329" s="85" t="str">
        <f t="shared" si="131"/>
        <v/>
      </c>
      <c r="Q329" s="86" t="str">
        <f>IF(Q280&lt;&gt;0,Q279/Q280,"")</f>
        <v/>
      </c>
      <c r="S329" s="13" t="b">
        <f t="shared" ref="S329:T344" si="132">S328</f>
        <v>1</v>
      </c>
      <c r="T329" s="13" t="b">
        <f t="shared" si="127"/>
        <v>0</v>
      </c>
      <c r="U329" s="13" t="b">
        <f t="shared" si="130"/>
        <v>0</v>
      </c>
      <c r="V329" s="13" t="b">
        <f>V328</f>
        <v>0</v>
      </c>
      <c r="W329" s="14" t="b">
        <f t="shared" si="125"/>
        <v>0</v>
      </c>
      <c r="AB329" s="14"/>
      <c r="AC329" s="18"/>
      <c r="AD329" s="14"/>
      <c r="AE329" s="18"/>
      <c r="AF329" s="18"/>
      <c r="AG329" s="18"/>
      <c r="AH329" s="19"/>
      <c r="AI329" s="19"/>
      <c r="AJ329" s="19"/>
    </row>
    <row r="330" spans="2:36" s="13" customFormat="1" ht="16" hidden="1" thickBot="1">
      <c r="B330" s="219"/>
      <c r="C330" s="83">
        <f t="shared" ref="C330:C352" si="133">C329-1</f>
        <v>2027</v>
      </c>
      <c r="D330" s="84" t="str">
        <f t="shared" ref="D330:O330" si="134">IF(D282&lt;&gt;0,D281/D282,"")</f>
        <v/>
      </c>
      <c r="E330" s="84" t="str">
        <f t="shared" si="134"/>
        <v/>
      </c>
      <c r="F330" s="84" t="str">
        <f t="shared" si="134"/>
        <v/>
      </c>
      <c r="G330" s="84" t="str">
        <f t="shared" si="134"/>
        <v/>
      </c>
      <c r="H330" s="84" t="str">
        <f t="shared" si="134"/>
        <v/>
      </c>
      <c r="I330" s="84" t="str">
        <f t="shared" si="134"/>
        <v/>
      </c>
      <c r="J330" s="84" t="str">
        <f t="shared" si="134"/>
        <v/>
      </c>
      <c r="K330" s="84" t="str">
        <f t="shared" si="134"/>
        <v/>
      </c>
      <c r="L330" s="84" t="str">
        <f t="shared" si="134"/>
        <v/>
      </c>
      <c r="M330" s="84" t="str">
        <f t="shared" si="134"/>
        <v/>
      </c>
      <c r="N330" s="84" t="str">
        <f t="shared" si="134"/>
        <v/>
      </c>
      <c r="O330" s="85" t="str">
        <f t="shared" si="134"/>
        <v/>
      </c>
      <c r="Q330" s="86" t="str">
        <f>IF(Q282&lt;&gt;0,Q281/Q282,"")</f>
        <v/>
      </c>
      <c r="S330" s="13" t="b">
        <f t="shared" si="132"/>
        <v>1</v>
      </c>
      <c r="T330" s="13" t="b">
        <f t="shared" si="127"/>
        <v>0</v>
      </c>
      <c r="U330" s="13" t="b">
        <f t="shared" si="130"/>
        <v>0</v>
      </c>
      <c r="V330" s="13" t="b">
        <f>V329</f>
        <v>0</v>
      </c>
      <c r="W330" s="14" t="b">
        <f t="shared" si="125"/>
        <v>0</v>
      </c>
      <c r="AB330" s="14"/>
      <c r="AC330" s="18"/>
      <c r="AD330" s="14"/>
      <c r="AE330" s="18"/>
      <c r="AF330" s="18"/>
      <c r="AG330" s="18"/>
      <c r="AH330" s="19"/>
      <c r="AI330" s="19"/>
      <c r="AJ330" s="19"/>
    </row>
    <row r="331" spans="2:36" s="13" customFormat="1" ht="16" hidden="1" thickBot="1">
      <c r="B331" s="219"/>
      <c r="C331" s="83">
        <f t="shared" si="133"/>
        <v>2026</v>
      </c>
      <c r="D331" s="84" t="str">
        <f t="shared" ref="D331:O331" si="135">IF(D284&lt;&gt;0,D283/D284,"")</f>
        <v/>
      </c>
      <c r="E331" s="84" t="str">
        <f t="shared" si="135"/>
        <v/>
      </c>
      <c r="F331" s="84" t="str">
        <f t="shared" si="135"/>
        <v/>
      </c>
      <c r="G331" s="84" t="str">
        <f t="shared" si="135"/>
        <v/>
      </c>
      <c r="H331" s="84" t="str">
        <f t="shared" si="135"/>
        <v/>
      </c>
      <c r="I331" s="84" t="str">
        <f t="shared" si="135"/>
        <v/>
      </c>
      <c r="J331" s="84" t="str">
        <f t="shared" si="135"/>
        <v/>
      </c>
      <c r="K331" s="84" t="str">
        <f t="shared" si="135"/>
        <v/>
      </c>
      <c r="L331" s="84" t="str">
        <f t="shared" si="135"/>
        <v/>
      </c>
      <c r="M331" s="84" t="str">
        <f t="shared" si="135"/>
        <v/>
      </c>
      <c r="N331" s="84" t="str">
        <f t="shared" si="135"/>
        <v/>
      </c>
      <c r="O331" s="85" t="str">
        <f t="shared" si="135"/>
        <v/>
      </c>
      <c r="Q331" s="86" t="str">
        <f>IF(Q284&lt;&gt;0,Q283/Q284,"")</f>
        <v/>
      </c>
      <c r="S331" s="13" t="b">
        <f t="shared" si="132"/>
        <v>1</v>
      </c>
      <c r="T331" s="13" t="b">
        <f t="shared" si="127"/>
        <v>0</v>
      </c>
      <c r="U331" s="13" t="b">
        <f t="shared" si="130"/>
        <v>0</v>
      </c>
      <c r="V331" s="13" t="b">
        <f t="shared" ref="V331:V352" si="136">V330</f>
        <v>0</v>
      </c>
      <c r="W331" s="14" t="b">
        <f t="shared" si="125"/>
        <v>0</v>
      </c>
      <c r="AB331" s="14"/>
      <c r="AC331" s="18"/>
      <c r="AD331" s="14"/>
      <c r="AE331" s="18"/>
      <c r="AF331" s="18"/>
      <c r="AG331" s="18"/>
      <c r="AH331" s="19"/>
      <c r="AI331" s="19"/>
      <c r="AJ331" s="19"/>
    </row>
    <row r="332" spans="2:36" s="13" customFormat="1" ht="16" hidden="1" thickBot="1">
      <c r="B332" s="219"/>
      <c r="C332" s="83">
        <f t="shared" si="133"/>
        <v>2025</v>
      </c>
      <c r="D332" s="84" t="str">
        <f t="shared" ref="D332:O332" si="137">IF(D286&lt;&gt;0,D285/D286,"")</f>
        <v/>
      </c>
      <c r="E332" s="84" t="str">
        <f t="shared" si="137"/>
        <v/>
      </c>
      <c r="F332" s="84" t="str">
        <f t="shared" si="137"/>
        <v/>
      </c>
      <c r="G332" s="84" t="str">
        <f t="shared" si="137"/>
        <v/>
      </c>
      <c r="H332" s="84" t="str">
        <f t="shared" si="137"/>
        <v/>
      </c>
      <c r="I332" s="84" t="str">
        <f t="shared" si="137"/>
        <v/>
      </c>
      <c r="J332" s="84" t="str">
        <f t="shared" si="137"/>
        <v/>
      </c>
      <c r="K332" s="84" t="str">
        <f t="shared" si="137"/>
        <v/>
      </c>
      <c r="L332" s="84" t="str">
        <f t="shared" si="137"/>
        <v/>
      </c>
      <c r="M332" s="84" t="str">
        <f t="shared" si="137"/>
        <v/>
      </c>
      <c r="N332" s="84" t="str">
        <f t="shared" si="137"/>
        <v/>
      </c>
      <c r="O332" s="85" t="str">
        <f t="shared" si="137"/>
        <v/>
      </c>
      <c r="Q332" s="86" t="str">
        <f>IF(Q286&lt;&gt;0,Q285/Q286,"")</f>
        <v/>
      </c>
      <c r="S332" s="13" t="b">
        <f t="shared" si="132"/>
        <v>1</v>
      </c>
      <c r="T332" s="13" t="b">
        <f t="shared" si="127"/>
        <v>0</v>
      </c>
      <c r="U332" s="13" t="b">
        <f t="shared" si="130"/>
        <v>0</v>
      </c>
      <c r="V332" s="13" t="b">
        <f t="shared" si="136"/>
        <v>0</v>
      </c>
      <c r="W332" s="14" t="b">
        <f t="shared" si="125"/>
        <v>0</v>
      </c>
      <c r="AB332" s="14"/>
      <c r="AC332" s="18"/>
      <c r="AD332" s="14"/>
      <c r="AE332" s="18"/>
      <c r="AF332" s="18"/>
      <c r="AG332" s="18"/>
      <c r="AH332" s="19"/>
      <c r="AI332" s="19"/>
      <c r="AJ332" s="19"/>
    </row>
    <row r="333" spans="2:36" s="13" customFormat="1" ht="16" hidden="1" thickBot="1">
      <c r="B333" s="219"/>
      <c r="C333" s="83">
        <f t="shared" si="133"/>
        <v>2024</v>
      </c>
      <c r="D333" s="84" t="str">
        <f t="shared" ref="D333:O333" si="138">IF(D288&lt;&gt;0,D287/D288,"")</f>
        <v/>
      </c>
      <c r="E333" s="84" t="str">
        <f t="shared" si="138"/>
        <v/>
      </c>
      <c r="F333" s="84" t="str">
        <f t="shared" si="138"/>
        <v/>
      </c>
      <c r="G333" s="84" t="str">
        <f t="shared" si="138"/>
        <v/>
      </c>
      <c r="H333" s="84" t="str">
        <f t="shared" si="138"/>
        <v/>
      </c>
      <c r="I333" s="84" t="str">
        <f t="shared" si="138"/>
        <v/>
      </c>
      <c r="J333" s="84" t="str">
        <f t="shared" si="138"/>
        <v/>
      </c>
      <c r="K333" s="84" t="str">
        <f t="shared" si="138"/>
        <v/>
      </c>
      <c r="L333" s="84" t="str">
        <f t="shared" si="138"/>
        <v/>
      </c>
      <c r="M333" s="84" t="str">
        <f t="shared" si="138"/>
        <v/>
      </c>
      <c r="N333" s="84" t="str">
        <f t="shared" si="138"/>
        <v/>
      </c>
      <c r="O333" s="85" t="str">
        <f t="shared" si="138"/>
        <v/>
      </c>
      <c r="Q333" s="86" t="str">
        <f>IF(Q288&lt;&gt;0,Q287/Q288,"")</f>
        <v/>
      </c>
      <c r="S333" s="13" t="b">
        <f t="shared" si="132"/>
        <v>1</v>
      </c>
      <c r="T333" s="13" t="b">
        <f t="shared" si="127"/>
        <v>0</v>
      </c>
      <c r="U333" s="13" t="b">
        <f t="shared" si="130"/>
        <v>0</v>
      </c>
      <c r="V333" s="13" t="b">
        <f t="shared" si="136"/>
        <v>0</v>
      </c>
      <c r="W333" s="14" t="b">
        <f t="shared" si="125"/>
        <v>0</v>
      </c>
      <c r="AB333" s="14"/>
      <c r="AC333" s="18"/>
      <c r="AD333" s="14"/>
      <c r="AE333" s="18"/>
      <c r="AF333" s="18"/>
      <c r="AG333" s="18"/>
      <c r="AH333" s="19"/>
      <c r="AI333" s="19"/>
      <c r="AJ333" s="19"/>
    </row>
    <row r="334" spans="2:36" s="13" customFormat="1" ht="16" hidden="1" thickBot="1">
      <c r="B334" s="219"/>
      <c r="C334" s="83">
        <f t="shared" si="133"/>
        <v>2023</v>
      </c>
      <c r="D334" s="84" t="str">
        <f t="shared" ref="D334:O334" si="139">IF(D290&lt;&gt;0,D289/D290,"")</f>
        <v/>
      </c>
      <c r="E334" s="84" t="str">
        <f t="shared" si="139"/>
        <v/>
      </c>
      <c r="F334" s="84" t="str">
        <f t="shared" si="139"/>
        <v/>
      </c>
      <c r="G334" s="84" t="str">
        <f t="shared" si="139"/>
        <v/>
      </c>
      <c r="H334" s="84" t="str">
        <f t="shared" si="139"/>
        <v/>
      </c>
      <c r="I334" s="84" t="str">
        <f t="shared" si="139"/>
        <v/>
      </c>
      <c r="J334" s="84" t="str">
        <f t="shared" si="139"/>
        <v/>
      </c>
      <c r="K334" s="84" t="str">
        <f t="shared" si="139"/>
        <v/>
      </c>
      <c r="L334" s="84" t="str">
        <f t="shared" si="139"/>
        <v/>
      </c>
      <c r="M334" s="84" t="str">
        <f t="shared" si="139"/>
        <v/>
      </c>
      <c r="N334" s="84" t="str">
        <f t="shared" si="139"/>
        <v/>
      </c>
      <c r="O334" s="85" t="str">
        <f t="shared" si="139"/>
        <v/>
      </c>
      <c r="Q334" s="86" t="str">
        <f>IF(Q290&lt;&gt;0,Q289/Q290,"")</f>
        <v/>
      </c>
      <c r="S334" s="13" t="b">
        <f t="shared" si="132"/>
        <v>1</v>
      </c>
      <c r="T334" s="13" t="b">
        <f t="shared" si="127"/>
        <v>0</v>
      </c>
      <c r="U334" s="13" t="b">
        <f t="shared" si="130"/>
        <v>0</v>
      </c>
      <c r="V334" s="13" t="b">
        <f t="shared" si="136"/>
        <v>0</v>
      </c>
      <c r="W334" s="14" t="b">
        <f t="shared" si="125"/>
        <v>0</v>
      </c>
      <c r="AB334" s="14"/>
      <c r="AC334" s="18"/>
      <c r="AD334" s="14"/>
      <c r="AE334" s="18"/>
      <c r="AF334" s="18"/>
      <c r="AG334" s="18"/>
      <c r="AH334" s="19"/>
      <c r="AI334" s="19"/>
      <c r="AJ334" s="19"/>
    </row>
    <row r="335" spans="2:36" s="13" customFormat="1" ht="16" hidden="1" thickBot="1">
      <c r="B335" s="219"/>
      <c r="C335" s="83">
        <f t="shared" si="133"/>
        <v>2022</v>
      </c>
      <c r="D335" s="84" t="str">
        <f t="shared" ref="D335:O335" si="140">IF(D292&lt;&gt;0,D291/D292,"")</f>
        <v/>
      </c>
      <c r="E335" s="84" t="str">
        <f t="shared" si="140"/>
        <v/>
      </c>
      <c r="F335" s="84" t="str">
        <f t="shared" si="140"/>
        <v/>
      </c>
      <c r="G335" s="84" t="str">
        <f t="shared" si="140"/>
        <v/>
      </c>
      <c r="H335" s="84" t="str">
        <f t="shared" si="140"/>
        <v/>
      </c>
      <c r="I335" s="84" t="str">
        <f t="shared" si="140"/>
        <v/>
      </c>
      <c r="J335" s="84" t="str">
        <f t="shared" si="140"/>
        <v/>
      </c>
      <c r="K335" s="84" t="str">
        <f t="shared" si="140"/>
        <v/>
      </c>
      <c r="L335" s="84" t="str">
        <f t="shared" si="140"/>
        <v/>
      </c>
      <c r="M335" s="84" t="str">
        <f t="shared" si="140"/>
        <v/>
      </c>
      <c r="N335" s="84" t="str">
        <f t="shared" si="140"/>
        <v/>
      </c>
      <c r="O335" s="85" t="str">
        <f t="shared" si="140"/>
        <v/>
      </c>
      <c r="Q335" s="86" t="str">
        <f>IF(Q292&lt;&gt;0,Q291/Q292,"")</f>
        <v/>
      </c>
      <c r="S335" s="13" t="b">
        <f t="shared" si="132"/>
        <v>1</v>
      </c>
      <c r="T335" s="13" t="b">
        <f t="shared" si="127"/>
        <v>0</v>
      </c>
      <c r="U335" s="13" t="b">
        <f t="shared" si="130"/>
        <v>0</v>
      </c>
      <c r="V335" s="13" t="b">
        <f t="shared" si="136"/>
        <v>0</v>
      </c>
      <c r="W335" s="14" t="b">
        <f t="shared" si="125"/>
        <v>0</v>
      </c>
      <c r="AB335" s="14"/>
      <c r="AC335" s="18"/>
      <c r="AD335" s="14"/>
      <c r="AE335" s="18"/>
      <c r="AF335" s="18"/>
      <c r="AG335" s="18"/>
      <c r="AH335" s="19"/>
      <c r="AI335" s="19"/>
      <c r="AJ335" s="19"/>
    </row>
    <row r="336" spans="2:36" s="13" customFormat="1" ht="16" hidden="1" thickBot="1">
      <c r="B336" s="219"/>
      <c r="C336" s="83">
        <f t="shared" si="133"/>
        <v>2021</v>
      </c>
      <c r="D336" s="84" t="str">
        <f t="shared" ref="D336:O336" si="141">IF(D294&lt;&gt;0,D293/D294,"")</f>
        <v/>
      </c>
      <c r="E336" s="84" t="str">
        <f t="shared" si="141"/>
        <v/>
      </c>
      <c r="F336" s="84" t="str">
        <f t="shared" si="141"/>
        <v/>
      </c>
      <c r="G336" s="84" t="str">
        <f t="shared" si="141"/>
        <v/>
      </c>
      <c r="H336" s="84" t="str">
        <f t="shared" si="141"/>
        <v/>
      </c>
      <c r="I336" s="84" t="str">
        <f t="shared" si="141"/>
        <v/>
      </c>
      <c r="J336" s="84" t="str">
        <f t="shared" si="141"/>
        <v/>
      </c>
      <c r="K336" s="84" t="str">
        <f t="shared" si="141"/>
        <v/>
      </c>
      <c r="L336" s="84" t="str">
        <f t="shared" si="141"/>
        <v/>
      </c>
      <c r="M336" s="84" t="str">
        <f t="shared" si="141"/>
        <v/>
      </c>
      <c r="N336" s="84" t="str">
        <f t="shared" si="141"/>
        <v/>
      </c>
      <c r="O336" s="85" t="str">
        <f t="shared" si="141"/>
        <v/>
      </c>
      <c r="Q336" s="86" t="str">
        <f>IF(Q294&lt;&gt;0,Q293/Q294,"")</f>
        <v/>
      </c>
      <c r="S336" s="13" t="b">
        <f t="shared" si="132"/>
        <v>1</v>
      </c>
      <c r="T336" s="13" t="b">
        <f t="shared" si="127"/>
        <v>0</v>
      </c>
      <c r="U336" s="13" t="b">
        <f t="shared" si="130"/>
        <v>0</v>
      </c>
      <c r="V336" s="13" t="b">
        <f t="shared" si="136"/>
        <v>0</v>
      </c>
      <c r="W336" s="14" t="b">
        <f t="shared" si="125"/>
        <v>0</v>
      </c>
      <c r="AB336" s="14"/>
      <c r="AC336" s="18"/>
      <c r="AD336" s="14"/>
      <c r="AE336" s="18"/>
      <c r="AF336" s="18"/>
      <c r="AG336" s="18"/>
      <c r="AH336" s="19"/>
      <c r="AI336" s="19"/>
      <c r="AJ336" s="19"/>
    </row>
    <row r="337" spans="2:36" s="13" customFormat="1" ht="16" hidden="1" thickBot="1">
      <c r="B337" s="219"/>
      <c r="C337" s="83">
        <f t="shared" si="133"/>
        <v>2020</v>
      </c>
      <c r="D337" s="84" t="str">
        <f t="shared" ref="D337:O337" si="142">IF(D296&lt;&gt;0,D295/D296,"")</f>
        <v/>
      </c>
      <c r="E337" s="84" t="str">
        <f t="shared" si="142"/>
        <v/>
      </c>
      <c r="F337" s="84" t="str">
        <f t="shared" si="142"/>
        <v/>
      </c>
      <c r="G337" s="84" t="str">
        <f t="shared" si="142"/>
        <v/>
      </c>
      <c r="H337" s="84" t="str">
        <f t="shared" si="142"/>
        <v/>
      </c>
      <c r="I337" s="84" t="str">
        <f t="shared" si="142"/>
        <v/>
      </c>
      <c r="J337" s="84" t="str">
        <f t="shared" si="142"/>
        <v/>
      </c>
      <c r="K337" s="84" t="str">
        <f t="shared" si="142"/>
        <v/>
      </c>
      <c r="L337" s="84" t="str">
        <f t="shared" si="142"/>
        <v/>
      </c>
      <c r="M337" s="84" t="str">
        <f t="shared" si="142"/>
        <v/>
      </c>
      <c r="N337" s="84" t="str">
        <f t="shared" si="142"/>
        <v/>
      </c>
      <c r="O337" s="85" t="str">
        <f t="shared" si="142"/>
        <v/>
      </c>
      <c r="P337" s="87"/>
      <c r="Q337" s="86" t="str">
        <f>IF(Q296&lt;&gt;0,Q295/Q296,"")</f>
        <v/>
      </c>
      <c r="S337" s="13" t="b">
        <f t="shared" si="132"/>
        <v>1</v>
      </c>
      <c r="T337" s="13" t="b">
        <f t="shared" si="127"/>
        <v>0</v>
      </c>
      <c r="U337" s="13" t="b">
        <f t="shared" si="130"/>
        <v>0</v>
      </c>
      <c r="V337" s="13" t="b">
        <f t="shared" si="136"/>
        <v>0</v>
      </c>
      <c r="W337" s="14" t="b">
        <f t="shared" si="125"/>
        <v>0</v>
      </c>
      <c r="AB337" s="14"/>
      <c r="AC337" s="18"/>
      <c r="AD337" s="14"/>
      <c r="AE337" s="18"/>
      <c r="AF337" s="18"/>
      <c r="AG337" s="18"/>
      <c r="AH337" s="19"/>
      <c r="AI337" s="19"/>
      <c r="AJ337" s="19"/>
    </row>
    <row r="338" spans="2:36" s="13" customFormat="1" ht="16" hidden="1" thickBot="1">
      <c r="B338" s="219"/>
      <c r="C338" s="83">
        <f t="shared" si="133"/>
        <v>2019</v>
      </c>
      <c r="D338" s="84" t="str">
        <f t="shared" ref="D338:O338" si="143">IF(D298&lt;&gt;0,D297/D298,"")</f>
        <v/>
      </c>
      <c r="E338" s="84" t="str">
        <f t="shared" si="143"/>
        <v/>
      </c>
      <c r="F338" s="84" t="str">
        <f t="shared" si="143"/>
        <v/>
      </c>
      <c r="G338" s="84" t="str">
        <f t="shared" si="143"/>
        <v/>
      </c>
      <c r="H338" s="84" t="str">
        <f t="shared" si="143"/>
        <v/>
      </c>
      <c r="I338" s="84" t="str">
        <f t="shared" si="143"/>
        <v/>
      </c>
      <c r="J338" s="84" t="str">
        <f t="shared" si="143"/>
        <v/>
      </c>
      <c r="K338" s="84" t="str">
        <f t="shared" si="143"/>
        <v/>
      </c>
      <c r="L338" s="84" t="str">
        <f t="shared" si="143"/>
        <v/>
      </c>
      <c r="M338" s="84" t="str">
        <f t="shared" si="143"/>
        <v/>
      </c>
      <c r="N338" s="84" t="str">
        <f t="shared" si="143"/>
        <v/>
      </c>
      <c r="O338" s="85" t="str">
        <f t="shared" si="143"/>
        <v/>
      </c>
      <c r="Q338" s="86" t="str">
        <f>IF(Q298&lt;&gt;0,Q297/Q298,"")</f>
        <v/>
      </c>
      <c r="S338" s="13" t="b">
        <f t="shared" si="132"/>
        <v>1</v>
      </c>
      <c r="T338" s="13" t="b">
        <f t="shared" si="127"/>
        <v>0</v>
      </c>
      <c r="U338" s="13" t="b">
        <f t="shared" si="130"/>
        <v>0</v>
      </c>
      <c r="V338" s="13" t="b">
        <f t="shared" si="136"/>
        <v>0</v>
      </c>
      <c r="W338" s="14" t="b">
        <f t="shared" si="125"/>
        <v>0</v>
      </c>
      <c r="AB338" s="14"/>
      <c r="AC338" s="18"/>
      <c r="AD338" s="14"/>
      <c r="AE338" s="18"/>
      <c r="AF338" s="18"/>
      <c r="AG338" s="18"/>
      <c r="AH338" s="19"/>
      <c r="AI338" s="19"/>
      <c r="AJ338" s="19"/>
    </row>
    <row r="339" spans="2:36" s="13" customFormat="1" ht="16" hidden="1" thickBot="1">
      <c r="B339" s="219"/>
      <c r="C339" s="83">
        <f t="shared" si="133"/>
        <v>2018</v>
      </c>
      <c r="D339" s="84" t="str">
        <f t="shared" ref="D339:O339" si="144">IF(D300&lt;&gt;0,D299/D300,"")</f>
        <v/>
      </c>
      <c r="E339" s="84" t="str">
        <f t="shared" si="144"/>
        <v/>
      </c>
      <c r="F339" s="84" t="str">
        <f t="shared" si="144"/>
        <v/>
      </c>
      <c r="G339" s="84" t="str">
        <f t="shared" si="144"/>
        <v/>
      </c>
      <c r="H339" s="84" t="str">
        <f t="shared" si="144"/>
        <v/>
      </c>
      <c r="I339" s="84" t="str">
        <f t="shared" si="144"/>
        <v/>
      </c>
      <c r="J339" s="84" t="str">
        <f t="shared" si="144"/>
        <v/>
      </c>
      <c r="K339" s="84" t="str">
        <f t="shared" si="144"/>
        <v/>
      </c>
      <c r="L339" s="84" t="str">
        <f t="shared" si="144"/>
        <v/>
      </c>
      <c r="M339" s="84" t="str">
        <f t="shared" si="144"/>
        <v/>
      </c>
      <c r="N339" s="84" t="str">
        <f t="shared" si="144"/>
        <v/>
      </c>
      <c r="O339" s="85" t="str">
        <f t="shared" si="144"/>
        <v/>
      </c>
      <c r="Q339" s="86" t="str">
        <f>IF(Q300&lt;&gt;0,Q299/Q300,"")</f>
        <v/>
      </c>
      <c r="S339" s="13" t="b">
        <f t="shared" si="132"/>
        <v>1</v>
      </c>
      <c r="T339" s="13" t="b">
        <f t="shared" si="127"/>
        <v>0</v>
      </c>
      <c r="U339" s="13" t="b">
        <f t="shared" si="130"/>
        <v>0</v>
      </c>
      <c r="V339" s="13" t="b">
        <f t="shared" si="136"/>
        <v>0</v>
      </c>
      <c r="W339" s="14" t="b">
        <f t="shared" si="125"/>
        <v>0</v>
      </c>
      <c r="AB339" s="14"/>
      <c r="AC339" s="18"/>
      <c r="AD339" s="14"/>
      <c r="AE339" s="18"/>
      <c r="AF339" s="18"/>
      <c r="AG339" s="18"/>
      <c r="AH339" s="19"/>
      <c r="AI339" s="19"/>
      <c r="AJ339" s="19"/>
    </row>
    <row r="340" spans="2:36" s="13" customFormat="1" ht="16" hidden="1" thickBot="1">
      <c r="B340" s="219"/>
      <c r="C340" s="83">
        <f t="shared" si="133"/>
        <v>2017</v>
      </c>
      <c r="D340" s="84" t="str">
        <f t="shared" ref="D340:O340" si="145">IF(D302&lt;&gt;0,D301/D302,"")</f>
        <v/>
      </c>
      <c r="E340" s="84" t="str">
        <f t="shared" si="145"/>
        <v/>
      </c>
      <c r="F340" s="84" t="str">
        <f t="shared" si="145"/>
        <v/>
      </c>
      <c r="G340" s="84" t="str">
        <f t="shared" si="145"/>
        <v/>
      </c>
      <c r="H340" s="84" t="str">
        <f t="shared" si="145"/>
        <v/>
      </c>
      <c r="I340" s="84" t="str">
        <f t="shared" si="145"/>
        <v/>
      </c>
      <c r="J340" s="84" t="str">
        <f t="shared" si="145"/>
        <v/>
      </c>
      <c r="K340" s="84" t="str">
        <f t="shared" si="145"/>
        <v/>
      </c>
      <c r="L340" s="84" t="str">
        <f t="shared" si="145"/>
        <v/>
      </c>
      <c r="M340" s="84" t="str">
        <f t="shared" si="145"/>
        <v/>
      </c>
      <c r="N340" s="84" t="str">
        <f t="shared" si="145"/>
        <v/>
      </c>
      <c r="O340" s="85" t="str">
        <f t="shared" si="145"/>
        <v/>
      </c>
      <c r="Q340" s="86" t="str">
        <f>IF(Q302&lt;&gt;0,Q301/Q302,"")</f>
        <v/>
      </c>
      <c r="S340" s="13" t="b">
        <f t="shared" si="132"/>
        <v>1</v>
      </c>
      <c r="T340" s="13" t="b">
        <f t="shared" si="132"/>
        <v>0</v>
      </c>
      <c r="U340" s="13" t="b">
        <f t="shared" si="130"/>
        <v>1</v>
      </c>
      <c r="V340" s="13" t="b">
        <f t="shared" si="136"/>
        <v>0</v>
      </c>
      <c r="W340" s="14" t="b">
        <f t="shared" si="125"/>
        <v>0</v>
      </c>
      <c r="AB340" s="14"/>
      <c r="AC340" s="18"/>
      <c r="AD340" s="14"/>
      <c r="AE340" s="18"/>
      <c r="AF340" s="18"/>
      <c r="AG340" s="18"/>
      <c r="AH340" s="19"/>
      <c r="AI340" s="19"/>
      <c r="AJ340" s="19"/>
    </row>
    <row r="341" spans="2:36" s="13" customFormat="1" ht="16" hidden="1" thickBot="1">
      <c r="B341" s="219"/>
      <c r="C341" s="83">
        <f t="shared" si="133"/>
        <v>2016</v>
      </c>
      <c r="D341" s="84" t="str">
        <f t="shared" ref="D341:O341" si="146">IF(D304&lt;&gt;0,D303/D304,"")</f>
        <v/>
      </c>
      <c r="E341" s="84" t="str">
        <f t="shared" si="146"/>
        <v/>
      </c>
      <c r="F341" s="84" t="str">
        <f t="shared" si="146"/>
        <v/>
      </c>
      <c r="G341" s="84" t="str">
        <f t="shared" si="146"/>
        <v/>
      </c>
      <c r="H341" s="84" t="str">
        <f t="shared" si="146"/>
        <v/>
      </c>
      <c r="I341" s="84" t="str">
        <f t="shared" si="146"/>
        <v/>
      </c>
      <c r="J341" s="84" t="str">
        <f t="shared" si="146"/>
        <v/>
      </c>
      <c r="K341" s="84" t="str">
        <f t="shared" si="146"/>
        <v/>
      </c>
      <c r="L341" s="84" t="str">
        <f t="shared" si="146"/>
        <v/>
      </c>
      <c r="M341" s="84" t="str">
        <f t="shared" si="146"/>
        <v/>
      </c>
      <c r="N341" s="84" t="str">
        <f t="shared" si="146"/>
        <v/>
      </c>
      <c r="O341" s="85" t="str">
        <f t="shared" si="146"/>
        <v/>
      </c>
      <c r="P341" s="87"/>
      <c r="Q341" s="86" t="str">
        <f>IF(Q304&lt;&gt;0,Q303/Q304,"")</f>
        <v/>
      </c>
      <c r="S341" s="13" t="b">
        <f t="shared" si="132"/>
        <v>1</v>
      </c>
      <c r="T341" s="13" t="b">
        <f t="shared" si="132"/>
        <v>0</v>
      </c>
      <c r="U341" s="13" t="b">
        <f t="shared" si="130"/>
        <v>1</v>
      </c>
      <c r="V341" s="13" t="b">
        <f t="shared" si="136"/>
        <v>0</v>
      </c>
      <c r="W341" s="14" t="b">
        <f t="shared" si="125"/>
        <v>0</v>
      </c>
      <c r="AB341" s="14"/>
      <c r="AC341" s="18"/>
      <c r="AD341" s="14"/>
      <c r="AE341" s="18"/>
      <c r="AF341" s="18"/>
      <c r="AG341" s="18"/>
      <c r="AH341" s="19"/>
      <c r="AI341" s="19"/>
      <c r="AJ341" s="19"/>
    </row>
    <row r="342" spans="2:36" s="13" customFormat="1" ht="16" hidden="1" thickBot="1">
      <c r="B342" s="219"/>
      <c r="C342" s="83">
        <f t="shared" si="133"/>
        <v>2015</v>
      </c>
      <c r="D342" s="84" t="str">
        <f t="shared" ref="D342:O342" si="147">IF(D306&lt;&gt;0,D305/D306,"")</f>
        <v/>
      </c>
      <c r="E342" s="84" t="str">
        <f t="shared" si="147"/>
        <v/>
      </c>
      <c r="F342" s="84" t="str">
        <f t="shared" si="147"/>
        <v/>
      </c>
      <c r="G342" s="84" t="str">
        <f t="shared" si="147"/>
        <v/>
      </c>
      <c r="H342" s="84" t="str">
        <f t="shared" si="147"/>
        <v/>
      </c>
      <c r="I342" s="84" t="str">
        <f t="shared" si="147"/>
        <v/>
      </c>
      <c r="J342" s="84" t="str">
        <f t="shared" si="147"/>
        <v/>
      </c>
      <c r="K342" s="84" t="str">
        <f t="shared" si="147"/>
        <v/>
      </c>
      <c r="L342" s="84" t="str">
        <f t="shared" si="147"/>
        <v/>
      </c>
      <c r="M342" s="84" t="str">
        <f t="shared" si="147"/>
        <v/>
      </c>
      <c r="N342" s="84" t="str">
        <f t="shared" si="147"/>
        <v/>
      </c>
      <c r="O342" s="84" t="str">
        <f t="shared" si="147"/>
        <v/>
      </c>
      <c r="Q342" s="84" t="str">
        <f>IF(Q306&lt;&gt;0,Q305/Q306,"")</f>
        <v/>
      </c>
      <c r="S342" s="13" t="b">
        <f t="shared" si="132"/>
        <v>1</v>
      </c>
      <c r="T342" s="13" t="b">
        <f t="shared" si="132"/>
        <v>0</v>
      </c>
      <c r="U342" s="13" t="b">
        <f t="shared" si="130"/>
        <v>1</v>
      </c>
      <c r="V342" s="13" t="b">
        <f t="shared" si="136"/>
        <v>0</v>
      </c>
      <c r="W342" s="14" t="b">
        <f t="shared" si="125"/>
        <v>0</v>
      </c>
      <c r="AB342" s="14"/>
      <c r="AC342" s="18"/>
      <c r="AD342" s="14"/>
      <c r="AE342" s="18"/>
      <c r="AF342" s="18"/>
      <c r="AG342" s="18"/>
      <c r="AH342" s="19"/>
      <c r="AI342" s="19"/>
      <c r="AJ342" s="19"/>
    </row>
    <row r="343" spans="2:36" s="13" customFormat="1" ht="16" hidden="1" thickBot="1">
      <c r="B343" s="219"/>
      <c r="C343" s="83">
        <f t="shared" si="133"/>
        <v>2014</v>
      </c>
      <c r="D343" s="84" t="str">
        <f>IF(D308&lt;&gt;0,D307/D308,"")</f>
        <v/>
      </c>
      <c r="E343" s="84" t="str">
        <f t="shared" ref="E343:O343" si="148">IF(E308&lt;&gt;0,E307/E308,"")</f>
        <v/>
      </c>
      <c r="F343" s="84" t="str">
        <f t="shared" si="148"/>
        <v/>
      </c>
      <c r="G343" s="84" t="str">
        <f t="shared" si="148"/>
        <v/>
      </c>
      <c r="H343" s="84" t="str">
        <f t="shared" si="148"/>
        <v/>
      </c>
      <c r="I343" s="84" t="str">
        <f t="shared" si="148"/>
        <v/>
      </c>
      <c r="J343" s="84" t="str">
        <f t="shared" si="148"/>
        <v/>
      </c>
      <c r="K343" s="84" t="str">
        <f t="shared" si="148"/>
        <v/>
      </c>
      <c r="L343" s="84" t="str">
        <f t="shared" si="148"/>
        <v/>
      </c>
      <c r="M343" s="84" t="str">
        <f t="shared" si="148"/>
        <v/>
      </c>
      <c r="N343" s="84" t="str">
        <f t="shared" si="148"/>
        <v/>
      </c>
      <c r="O343" s="84" t="str">
        <f t="shared" si="148"/>
        <v/>
      </c>
      <c r="Q343" s="84" t="str">
        <f>IF(Q308&lt;&gt;0,Q307/Q308,"")</f>
        <v/>
      </c>
      <c r="S343" s="13" t="b">
        <f t="shared" si="132"/>
        <v>1</v>
      </c>
      <c r="T343" s="13" t="b">
        <f t="shared" si="132"/>
        <v>0</v>
      </c>
      <c r="U343" s="13" t="b">
        <f t="shared" si="130"/>
        <v>1</v>
      </c>
      <c r="V343" s="13" t="b">
        <f t="shared" si="136"/>
        <v>0</v>
      </c>
      <c r="W343" s="14" t="b">
        <f t="shared" si="125"/>
        <v>0</v>
      </c>
      <c r="AB343" s="14"/>
      <c r="AC343" s="18"/>
      <c r="AD343" s="14"/>
      <c r="AE343" s="18"/>
      <c r="AF343" s="18"/>
      <c r="AG343" s="18"/>
      <c r="AH343" s="19"/>
      <c r="AI343" s="19"/>
      <c r="AJ343" s="19"/>
    </row>
    <row r="344" spans="2:36" s="13" customFormat="1" ht="16" hidden="1" thickBot="1">
      <c r="B344" s="219"/>
      <c r="C344" s="83">
        <f t="shared" si="133"/>
        <v>2013</v>
      </c>
      <c r="D344" s="84" t="str">
        <f>IF(D310&lt;&gt;0,D309/D310,"")</f>
        <v/>
      </c>
      <c r="E344" s="84" t="str">
        <f t="shared" ref="E344:O344" si="149">IF(E310&lt;&gt;0,E309/E310,"")</f>
        <v/>
      </c>
      <c r="F344" s="84" t="str">
        <f t="shared" si="149"/>
        <v/>
      </c>
      <c r="G344" s="84" t="str">
        <f t="shared" si="149"/>
        <v/>
      </c>
      <c r="H344" s="84" t="str">
        <f t="shared" si="149"/>
        <v/>
      </c>
      <c r="I344" s="84" t="str">
        <f t="shared" si="149"/>
        <v/>
      </c>
      <c r="J344" s="84" t="str">
        <f t="shared" si="149"/>
        <v/>
      </c>
      <c r="K344" s="84" t="str">
        <f t="shared" si="149"/>
        <v/>
      </c>
      <c r="L344" s="84" t="str">
        <f t="shared" si="149"/>
        <v/>
      </c>
      <c r="M344" s="84" t="str">
        <f t="shared" si="149"/>
        <v/>
      </c>
      <c r="N344" s="84" t="str">
        <f t="shared" si="149"/>
        <v/>
      </c>
      <c r="O344" s="84" t="str">
        <f t="shared" si="149"/>
        <v/>
      </c>
      <c r="Q344" s="84" t="str">
        <f>IF(Q310&lt;&gt;0,Q309/Q310,"")</f>
        <v/>
      </c>
      <c r="S344" s="13" t="b">
        <f t="shared" si="132"/>
        <v>1</v>
      </c>
      <c r="T344" s="13" t="b">
        <f t="shared" si="132"/>
        <v>0</v>
      </c>
      <c r="U344" s="13" t="b">
        <f t="shared" si="130"/>
        <v>0</v>
      </c>
      <c r="V344" s="13" t="b">
        <f t="shared" si="136"/>
        <v>0</v>
      </c>
      <c r="W344" s="14" t="b">
        <f t="shared" si="125"/>
        <v>0</v>
      </c>
      <c r="AB344" s="14"/>
      <c r="AC344" s="18"/>
      <c r="AD344" s="14"/>
      <c r="AE344" s="18"/>
      <c r="AF344" s="18"/>
      <c r="AG344" s="18"/>
      <c r="AH344" s="19"/>
      <c r="AI344" s="19"/>
      <c r="AJ344" s="19"/>
    </row>
    <row r="345" spans="2:36" s="13" customFormat="1" ht="16" hidden="1" thickBot="1">
      <c r="B345" s="219"/>
      <c r="C345" s="83">
        <f t="shared" si="133"/>
        <v>2012</v>
      </c>
      <c r="D345" s="84" t="str">
        <f>IF(D312&lt;&gt;0,D311/D312,"")</f>
        <v/>
      </c>
      <c r="E345" s="84" t="str">
        <f t="shared" ref="E345:O345" si="150">IF(E312&lt;&gt;0,E311/E312,"")</f>
        <v/>
      </c>
      <c r="F345" s="84" t="str">
        <f t="shared" si="150"/>
        <v/>
      </c>
      <c r="G345" s="84" t="str">
        <f t="shared" si="150"/>
        <v/>
      </c>
      <c r="H345" s="84" t="str">
        <f t="shared" si="150"/>
        <v/>
      </c>
      <c r="I345" s="84" t="str">
        <f t="shared" si="150"/>
        <v/>
      </c>
      <c r="J345" s="84" t="str">
        <f t="shared" si="150"/>
        <v/>
      </c>
      <c r="K345" s="84" t="str">
        <f t="shared" si="150"/>
        <v/>
      </c>
      <c r="L345" s="84" t="str">
        <f t="shared" si="150"/>
        <v/>
      </c>
      <c r="M345" s="84" t="str">
        <f t="shared" si="150"/>
        <v/>
      </c>
      <c r="N345" s="84" t="str">
        <f t="shared" si="150"/>
        <v/>
      </c>
      <c r="O345" s="84" t="str">
        <f t="shared" si="150"/>
        <v/>
      </c>
      <c r="Q345" s="84" t="str">
        <f>IF(Q312&lt;&gt;0,Q311/Q312,"")</f>
        <v/>
      </c>
      <c r="S345" s="13" t="b">
        <f t="shared" ref="S345:T352" si="151">S344</f>
        <v>1</v>
      </c>
      <c r="T345" s="13" t="b">
        <f t="shared" si="151"/>
        <v>0</v>
      </c>
      <c r="U345" s="13" t="b">
        <f t="shared" si="130"/>
        <v>0</v>
      </c>
      <c r="V345" s="13" t="b">
        <f t="shared" si="136"/>
        <v>0</v>
      </c>
      <c r="W345" s="14" t="b">
        <f t="shared" si="125"/>
        <v>0</v>
      </c>
      <c r="AB345" s="14"/>
      <c r="AC345" s="18"/>
      <c r="AD345" s="14"/>
      <c r="AE345" s="18"/>
      <c r="AF345" s="18"/>
      <c r="AG345" s="18"/>
      <c r="AH345" s="19"/>
      <c r="AI345" s="19"/>
      <c r="AJ345" s="19"/>
    </row>
    <row r="346" spans="2:36" s="13" customFormat="1" ht="16" hidden="1" thickBot="1">
      <c r="B346" s="219"/>
      <c r="C346" s="83">
        <f t="shared" si="133"/>
        <v>2011</v>
      </c>
      <c r="D346" s="84" t="str">
        <f>IF(D314&lt;&gt;0,D313/D314,"")</f>
        <v/>
      </c>
      <c r="E346" s="84" t="str">
        <f t="shared" ref="E346:O346" si="152">IF(E314&lt;&gt;0,E313/E314,"")</f>
        <v/>
      </c>
      <c r="F346" s="84" t="str">
        <f t="shared" si="152"/>
        <v/>
      </c>
      <c r="G346" s="84" t="str">
        <f t="shared" si="152"/>
        <v/>
      </c>
      <c r="H346" s="84" t="str">
        <f t="shared" si="152"/>
        <v/>
      </c>
      <c r="I346" s="84" t="str">
        <f t="shared" si="152"/>
        <v/>
      </c>
      <c r="J346" s="84" t="str">
        <f t="shared" si="152"/>
        <v/>
      </c>
      <c r="K346" s="84" t="str">
        <f t="shared" si="152"/>
        <v/>
      </c>
      <c r="L346" s="84" t="str">
        <f t="shared" si="152"/>
        <v/>
      </c>
      <c r="M346" s="84" t="str">
        <f t="shared" si="152"/>
        <v/>
      </c>
      <c r="N346" s="84" t="str">
        <f t="shared" si="152"/>
        <v/>
      </c>
      <c r="O346" s="84" t="str">
        <f t="shared" si="152"/>
        <v/>
      </c>
      <c r="Q346" s="84" t="str">
        <f>IF(Q314&lt;&gt;0,Q313/Q314,"")</f>
        <v/>
      </c>
      <c r="S346" s="13" t="b">
        <f t="shared" si="151"/>
        <v>1</v>
      </c>
      <c r="T346" s="13" t="b">
        <f t="shared" si="151"/>
        <v>0</v>
      </c>
      <c r="U346" s="13" t="b">
        <f t="shared" si="130"/>
        <v>0</v>
      </c>
      <c r="V346" s="13" t="b">
        <f t="shared" si="136"/>
        <v>0</v>
      </c>
      <c r="W346" s="14" t="b">
        <f t="shared" si="125"/>
        <v>0</v>
      </c>
      <c r="AB346" s="14"/>
      <c r="AC346" s="18"/>
      <c r="AD346" s="14"/>
      <c r="AE346" s="18"/>
      <c r="AF346" s="18"/>
      <c r="AG346" s="18"/>
      <c r="AH346" s="19"/>
      <c r="AI346" s="19"/>
      <c r="AJ346" s="19"/>
    </row>
    <row r="347" spans="2:36" s="13" customFormat="1" ht="16" hidden="1" thickBot="1">
      <c r="B347" s="219"/>
      <c r="C347" s="83">
        <f t="shared" si="133"/>
        <v>2010</v>
      </c>
      <c r="D347" s="84" t="str">
        <f>IF(D316&lt;&gt;0,D315/D316,"")</f>
        <v/>
      </c>
      <c r="E347" s="84" t="str">
        <f t="shared" ref="E347:O347" si="153">IF(E316&lt;&gt;0,E315/E316,"")</f>
        <v/>
      </c>
      <c r="F347" s="84" t="str">
        <f t="shared" si="153"/>
        <v/>
      </c>
      <c r="G347" s="84" t="str">
        <f t="shared" si="153"/>
        <v/>
      </c>
      <c r="H347" s="84" t="str">
        <f t="shared" si="153"/>
        <v/>
      </c>
      <c r="I347" s="84" t="str">
        <f t="shared" si="153"/>
        <v/>
      </c>
      <c r="J347" s="84" t="str">
        <f t="shared" si="153"/>
        <v/>
      </c>
      <c r="K347" s="84" t="str">
        <f t="shared" si="153"/>
        <v/>
      </c>
      <c r="L347" s="84" t="str">
        <f t="shared" si="153"/>
        <v/>
      </c>
      <c r="M347" s="84" t="str">
        <f t="shared" si="153"/>
        <v/>
      </c>
      <c r="N347" s="84" t="str">
        <f t="shared" si="153"/>
        <v/>
      </c>
      <c r="O347" s="84" t="str">
        <f t="shared" si="153"/>
        <v/>
      </c>
      <c r="P347" s="87"/>
      <c r="Q347" s="84" t="str">
        <f>IF(Q316&lt;&gt;0,Q315/Q316,"")</f>
        <v/>
      </c>
      <c r="S347" s="13" t="b">
        <f t="shared" si="151"/>
        <v>1</v>
      </c>
      <c r="T347" s="13" t="b">
        <f t="shared" si="151"/>
        <v>0</v>
      </c>
      <c r="U347" s="13" t="b">
        <f t="shared" si="130"/>
        <v>0</v>
      </c>
      <c r="V347" s="13" t="b">
        <f t="shared" si="136"/>
        <v>0</v>
      </c>
      <c r="W347" s="14" t="b">
        <f t="shared" si="125"/>
        <v>0</v>
      </c>
      <c r="AB347" s="14"/>
      <c r="AC347" s="18"/>
      <c r="AD347" s="14"/>
      <c r="AE347" s="18"/>
      <c r="AF347" s="18"/>
      <c r="AG347" s="18"/>
      <c r="AH347" s="19"/>
      <c r="AI347" s="19"/>
      <c r="AJ347" s="19"/>
    </row>
    <row r="348" spans="2:36" s="13" customFormat="1" ht="16" hidden="1" thickBot="1">
      <c r="B348" s="219"/>
      <c r="C348" s="83">
        <f t="shared" si="133"/>
        <v>2009</v>
      </c>
      <c r="D348" s="84" t="str">
        <f>IF(D318&lt;&gt;0,D317/D318,"")</f>
        <v/>
      </c>
      <c r="E348" s="84" t="str">
        <f t="shared" ref="E348:O348" si="154">IF(E318&lt;&gt;0,E317/E318,"")</f>
        <v/>
      </c>
      <c r="F348" s="84" t="str">
        <f t="shared" si="154"/>
        <v/>
      </c>
      <c r="G348" s="84" t="str">
        <f t="shared" si="154"/>
        <v/>
      </c>
      <c r="H348" s="84" t="str">
        <f t="shared" si="154"/>
        <v/>
      </c>
      <c r="I348" s="84" t="str">
        <f t="shared" si="154"/>
        <v/>
      </c>
      <c r="J348" s="84" t="str">
        <f t="shared" si="154"/>
        <v/>
      </c>
      <c r="K348" s="84" t="str">
        <f t="shared" si="154"/>
        <v/>
      </c>
      <c r="L348" s="84" t="str">
        <f t="shared" si="154"/>
        <v/>
      </c>
      <c r="M348" s="84" t="str">
        <f t="shared" si="154"/>
        <v/>
      </c>
      <c r="N348" s="84" t="str">
        <f t="shared" si="154"/>
        <v/>
      </c>
      <c r="O348" s="84" t="str">
        <f t="shared" si="154"/>
        <v/>
      </c>
      <c r="Q348" s="84" t="str">
        <f>IF(Q318&lt;&gt;0,Q317/Q318,"")</f>
        <v/>
      </c>
      <c r="S348" s="13" t="b">
        <f t="shared" si="151"/>
        <v>1</v>
      </c>
      <c r="T348" s="13" t="b">
        <f t="shared" si="151"/>
        <v>0</v>
      </c>
      <c r="U348" s="13" t="b">
        <f t="shared" si="130"/>
        <v>0</v>
      </c>
      <c r="V348" s="13" t="b">
        <f t="shared" si="136"/>
        <v>0</v>
      </c>
      <c r="W348" s="14" t="b">
        <f t="shared" si="125"/>
        <v>0</v>
      </c>
      <c r="AB348" s="14"/>
      <c r="AC348" s="18"/>
      <c r="AD348" s="14"/>
      <c r="AE348" s="18"/>
      <c r="AF348" s="18"/>
      <c r="AG348" s="18"/>
      <c r="AH348" s="19"/>
      <c r="AI348" s="19"/>
      <c r="AJ348" s="19"/>
    </row>
    <row r="349" spans="2:36" s="13" customFormat="1" ht="16" hidden="1" thickBot="1">
      <c r="B349" s="219"/>
      <c r="C349" s="83">
        <f t="shared" si="133"/>
        <v>2008</v>
      </c>
      <c r="D349" s="84" t="str">
        <f>IF(D320&lt;&gt;0,D319/D320,"")</f>
        <v/>
      </c>
      <c r="E349" s="84" t="str">
        <f t="shared" ref="E349:O349" si="155">IF(E320&lt;&gt;0,E319/E320,"")</f>
        <v/>
      </c>
      <c r="F349" s="84" t="str">
        <f t="shared" si="155"/>
        <v/>
      </c>
      <c r="G349" s="84" t="str">
        <f t="shared" si="155"/>
        <v/>
      </c>
      <c r="H349" s="84" t="str">
        <f t="shared" si="155"/>
        <v/>
      </c>
      <c r="I349" s="84" t="str">
        <f t="shared" si="155"/>
        <v/>
      </c>
      <c r="J349" s="84" t="str">
        <f t="shared" si="155"/>
        <v/>
      </c>
      <c r="K349" s="84" t="str">
        <f t="shared" si="155"/>
        <v/>
      </c>
      <c r="L349" s="84" t="str">
        <f t="shared" si="155"/>
        <v/>
      </c>
      <c r="M349" s="84" t="str">
        <f t="shared" si="155"/>
        <v/>
      </c>
      <c r="N349" s="84" t="str">
        <f t="shared" si="155"/>
        <v/>
      </c>
      <c r="O349" s="84" t="str">
        <f t="shared" si="155"/>
        <v/>
      </c>
      <c r="Q349" s="84" t="str">
        <f>IF(Q320&lt;&gt;0,Q319/Q320,"")</f>
        <v/>
      </c>
      <c r="S349" s="13" t="b">
        <f t="shared" si="151"/>
        <v>1</v>
      </c>
      <c r="T349" s="13" t="b">
        <f t="shared" si="151"/>
        <v>0</v>
      </c>
      <c r="U349" s="13" t="b">
        <f t="shared" si="130"/>
        <v>0</v>
      </c>
      <c r="V349" s="13" t="b">
        <f t="shared" si="136"/>
        <v>0</v>
      </c>
      <c r="W349" s="14" t="b">
        <f t="shared" si="125"/>
        <v>0</v>
      </c>
      <c r="AB349" s="14"/>
      <c r="AC349" s="18"/>
      <c r="AD349" s="14"/>
      <c r="AE349" s="18"/>
      <c r="AF349" s="18"/>
      <c r="AG349" s="18"/>
      <c r="AH349" s="19"/>
      <c r="AI349" s="19"/>
      <c r="AJ349" s="19"/>
    </row>
    <row r="350" spans="2:36" s="13" customFormat="1" ht="16" hidden="1" thickBot="1">
      <c r="B350" s="219"/>
      <c r="C350" s="83">
        <f t="shared" si="133"/>
        <v>2007</v>
      </c>
      <c r="D350" s="84" t="str">
        <f>IF(D322&lt;&gt;0,D321/D322,"")</f>
        <v/>
      </c>
      <c r="E350" s="84" t="str">
        <f t="shared" ref="E350:O350" si="156">IF(E322&lt;&gt;0,E321/E322,"")</f>
        <v/>
      </c>
      <c r="F350" s="84" t="str">
        <f t="shared" si="156"/>
        <v/>
      </c>
      <c r="G350" s="84" t="str">
        <f t="shared" si="156"/>
        <v/>
      </c>
      <c r="H350" s="84" t="str">
        <f t="shared" si="156"/>
        <v/>
      </c>
      <c r="I350" s="84" t="str">
        <f t="shared" si="156"/>
        <v/>
      </c>
      <c r="J350" s="84" t="str">
        <f t="shared" si="156"/>
        <v/>
      </c>
      <c r="K350" s="84" t="str">
        <f t="shared" si="156"/>
        <v/>
      </c>
      <c r="L350" s="84" t="str">
        <f t="shared" si="156"/>
        <v/>
      </c>
      <c r="M350" s="84" t="str">
        <f t="shared" si="156"/>
        <v/>
      </c>
      <c r="N350" s="84" t="str">
        <f t="shared" si="156"/>
        <v/>
      </c>
      <c r="O350" s="84" t="str">
        <f t="shared" si="156"/>
        <v/>
      </c>
      <c r="Q350" s="84" t="str">
        <f>IF(Q322&lt;&gt;0,Q321/Q322,"")</f>
        <v/>
      </c>
      <c r="S350" s="13" t="b">
        <f t="shared" si="151"/>
        <v>1</v>
      </c>
      <c r="T350" s="13" t="b">
        <f t="shared" si="151"/>
        <v>0</v>
      </c>
      <c r="U350" s="13" t="b">
        <f t="shared" si="130"/>
        <v>0</v>
      </c>
      <c r="V350" s="13" t="b">
        <f t="shared" si="136"/>
        <v>0</v>
      </c>
      <c r="W350" s="14" t="b">
        <f t="shared" si="125"/>
        <v>0</v>
      </c>
      <c r="AB350" s="14"/>
      <c r="AC350" s="18"/>
      <c r="AD350" s="14"/>
      <c r="AE350" s="18"/>
      <c r="AF350" s="18"/>
      <c r="AG350" s="18"/>
      <c r="AH350" s="19"/>
      <c r="AI350" s="19"/>
      <c r="AJ350" s="19"/>
    </row>
    <row r="351" spans="2:36" s="13" customFormat="1" ht="16" hidden="1" thickBot="1">
      <c r="B351" s="219"/>
      <c r="C351" s="83">
        <f t="shared" si="133"/>
        <v>2006</v>
      </c>
      <c r="D351" s="84" t="str">
        <f>IF(D324&lt;&gt;0,D323/D324,"")</f>
        <v/>
      </c>
      <c r="E351" s="84" t="str">
        <f t="shared" ref="E351:O351" si="157">IF(E324&lt;&gt;0,E323/E324,"")</f>
        <v/>
      </c>
      <c r="F351" s="84" t="str">
        <f t="shared" si="157"/>
        <v/>
      </c>
      <c r="G351" s="84" t="str">
        <f t="shared" si="157"/>
        <v/>
      </c>
      <c r="H351" s="84" t="str">
        <f t="shared" si="157"/>
        <v/>
      </c>
      <c r="I351" s="84" t="str">
        <f t="shared" si="157"/>
        <v/>
      </c>
      <c r="J351" s="84" t="str">
        <f t="shared" si="157"/>
        <v/>
      </c>
      <c r="K351" s="84" t="str">
        <f t="shared" si="157"/>
        <v/>
      </c>
      <c r="L351" s="84" t="str">
        <f t="shared" si="157"/>
        <v/>
      </c>
      <c r="M351" s="84" t="str">
        <f t="shared" si="157"/>
        <v/>
      </c>
      <c r="N351" s="84" t="str">
        <f t="shared" si="157"/>
        <v/>
      </c>
      <c r="O351" s="84" t="str">
        <f t="shared" si="157"/>
        <v/>
      </c>
      <c r="P351" s="87"/>
      <c r="Q351" s="84" t="str">
        <f>IF(Q324&lt;&gt;0,Q323/Q324,"")</f>
        <v/>
      </c>
      <c r="S351" s="13" t="b">
        <f t="shared" si="151"/>
        <v>1</v>
      </c>
      <c r="T351" s="13" t="b">
        <f t="shared" si="151"/>
        <v>0</v>
      </c>
      <c r="U351" s="13" t="b">
        <f t="shared" si="130"/>
        <v>0</v>
      </c>
      <c r="V351" s="13" t="b">
        <f t="shared" si="136"/>
        <v>0</v>
      </c>
      <c r="W351" s="14" t="b">
        <f t="shared" si="125"/>
        <v>0</v>
      </c>
      <c r="AB351" s="14"/>
      <c r="AC351" s="18"/>
      <c r="AD351" s="14"/>
      <c r="AE351" s="18"/>
      <c r="AF351" s="18"/>
      <c r="AG351" s="18"/>
      <c r="AH351" s="19"/>
      <c r="AI351" s="19"/>
      <c r="AJ351" s="19"/>
    </row>
    <row r="352" spans="2:36" s="13" customFormat="1" ht="16" hidden="1" thickBot="1">
      <c r="B352" s="219"/>
      <c r="C352" s="83">
        <f t="shared" si="133"/>
        <v>2005</v>
      </c>
      <c r="D352" s="84" t="str">
        <f>IF(D326&lt;&gt;0,D325/D326,"")</f>
        <v/>
      </c>
      <c r="E352" s="84" t="str">
        <f t="shared" ref="E352:O352" si="158">IF(E326&lt;&gt;0,E325/E326,"")</f>
        <v/>
      </c>
      <c r="F352" s="84" t="str">
        <f t="shared" si="158"/>
        <v/>
      </c>
      <c r="G352" s="84" t="str">
        <f t="shared" si="158"/>
        <v/>
      </c>
      <c r="H352" s="84" t="str">
        <f t="shared" si="158"/>
        <v/>
      </c>
      <c r="I352" s="84" t="str">
        <f t="shared" si="158"/>
        <v/>
      </c>
      <c r="J352" s="84" t="str">
        <f t="shared" si="158"/>
        <v/>
      </c>
      <c r="K352" s="84" t="str">
        <f t="shared" si="158"/>
        <v/>
      </c>
      <c r="L352" s="84" t="str">
        <f t="shared" si="158"/>
        <v/>
      </c>
      <c r="M352" s="84" t="str">
        <f t="shared" si="158"/>
        <v/>
      </c>
      <c r="N352" s="84" t="str">
        <f t="shared" si="158"/>
        <v/>
      </c>
      <c r="O352" s="84" t="str">
        <f t="shared" si="158"/>
        <v/>
      </c>
      <c r="Q352" s="84" t="str">
        <f>IF(Q326&lt;&gt;0,Q325/Q326,"")</f>
        <v/>
      </c>
      <c r="S352" s="13" t="b">
        <f t="shared" si="151"/>
        <v>1</v>
      </c>
      <c r="T352" s="13" t="b">
        <f t="shared" si="151"/>
        <v>0</v>
      </c>
      <c r="U352" s="13" t="b">
        <f t="shared" si="130"/>
        <v>0</v>
      </c>
      <c r="V352" s="13" t="b">
        <f t="shared" si="136"/>
        <v>0</v>
      </c>
      <c r="W352" s="14" t="b">
        <f t="shared" si="125"/>
        <v>0</v>
      </c>
      <c r="AB352" s="14"/>
      <c r="AC352" s="18"/>
      <c r="AD352" s="14"/>
      <c r="AE352" s="18"/>
      <c r="AF352" s="18"/>
      <c r="AG352" s="18"/>
      <c r="AH352" s="19"/>
      <c r="AI352" s="19"/>
      <c r="AJ352" s="19"/>
    </row>
    <row r="353" spans="1:36" s="13" customFormat="1" hidden="1">
      <c r="S353" s="13" t="b">
        <f>S338</f>
        <v>1</v>
      </c>
      <c r="T353" s="13" t="b">
        <f>T338</f>
        <v>0</v>
      </c>
      <c r="V353" s="13" t="b">
        <f>V338</f>
        <v>0</v>
      </c>
      <c r="W353" s="14" t="b">
        <f t="shared" si="125"/>
        <v>0</v>
      </c>
      <c r="AB353" s="14"/>
      <c r="AC353" s="18"/>
      <c r="AD353" s="14"/>
      <c r="AE353" s="18"/>
      <c r="AF353" s="18"/>
      <c r="AG353" s="18"/>
      <c r="AH353" s="19"/>
      <c r="AI353" s="19"/>
      <c r="AJ353" s="19"/>
    </row>
    <row r="354" spans="1:36" s="13" customFormat="1">
      <c r="T354" s="13" t="b">
        <f>T353</f>
        <v>0</v>
      </c>
      <c r="W354" s="14" t="b">
        <f t="shared" si="125"/>
        <v>0</v>
      </c>
      <c r="AB354" s="14"/>
      <c r="AC354" s="18"/>
      <c r="AD354" s="14"/>
      <c r="AE354" s="18"/>
      <c r="AF354" s="18"/>
      <c r="AG354" s="18"/>
      <c r="AH354" s="19"/>
      <c r="AI354" s="19"/>
      <c r="AJ354" s="19"/>
    </row>
    <row r="355" spans="1:36" s="13" customFormat="1" ht="16" thickBot="1">
      <c r="B355" s="206" t="s">
        <v>19</v>
      </c>
      <c r="C355" s="206"/>
      <c r="D355" s="206"/>
      <c r="E355" s="206"/>
      <c r="F355" s="41" t="s">
        <v>20</v>
      </c>
      <c r="G355" s="42" t="s">
        <v>21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T355" s="13" t="b">
        <f>VLOOKUP(B356,$T$5:$U$24,2,)</f>
        <v>0</v>
      </c>
      <c r="W355" s="14" t="b">
        <f>AND(S355:V355)</f>
        <v>0</v>
      </c>
      <c r="AB355" s="14"/>
      <c r="AC355" s="18"/>
      <c r="AD355" s="14"/>
      <c r="AE355" s="18"/>
      <c r="AF355" s="18"/>
      <c r="AG355" s="18"/>
      <c r="AH355" s="19"/>
      <c r="AI355" s="19"/>
      <c r="AJ355" s="19"/>
    </row>
    <row r="356" spans="1:36" s="13" customFormat="1" ht="32.25" customHeight="1" thickTop="1" thickBot="1">
      <c r="A356" s="44" t="s">
        <v>22</v>
      </c>
      <c r="B356" s="45">
        <f>B274+1</f>
        <v>5</v>
      </c>
      <c r="C356" s="207" t="str">
        <f>VLOOKUP(B356,$B$5:$F$24,2,)</f>
        <v/>
      </c>
      <c r="D356" s="208"/>
      <c r="E356" s="209"/>
      <c r="F356" s="46" t="str">
        <f>VLOOKUP(B356,$B$5:$G$24,5,)</f>
        <v/>
      </c>
      <c r="G356" s="210" t="str">
        <f>VLOOKUP(B356,$B$5:$G$24,6,)</f>
        <v/>
      </c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T356" s="13" t="b">
        <f>T355</f>
        <v>0</v>
      </c>
      <c r="W356" s="14" t="b">
        <f t="shared" ref="W356:W436" si="159">AND(S356:V356)</f>
        <v>0</v>
      </c>
      <c r="AB356" s="14"/>
      <c r="AC356" s="18"/>
      <c r="AD356" s="14"/>
      <c r="AE356" s="18"/>
      <c r="AF356" s="18"/>
      <c r="AG356" s="18"/>
      <c r="AH356" s="19"/>
      <c r="AI356" s="19"/>
      <c r="AJ356" s="19"/>
    </row>
    <row r="357" spans="1:36" s="13" customFormat="1">
      <c r="T357" s="13" t="b">
        <f>T356</f>
        <v>0</v>
      </c>
      <c r="W357" s="14" t="b">
        <f t="shared" si="159"/>
        <v>0</v>
      </c>
      <c r="AB357" s="14"/>
      <c r="AC357" s="18"/>
      <c r="AD357" s="14"/>
      <c r="AE357" s="18"/>
      <c r="AF357" s="18"/>
      <c r="AG357" s="18"/>
      <c r="AH357" s="19"/>
      <c r="AI357" s="19"/>
      <c r="AJ357" s="19"/>
    </row>
    <row r="358" spans="1:36" s="13" customFormat="1" ht="16" thickBot="1">
      <c r="B358" s="53"/>
      <c r="C358" s="53"/>
      <c r="D358" s="54" t="str">
        <f>D276</f>
        <v>Jan</v>
      </c>
      <c r="E358" s="54" t="str">
        <f t="shared" ref="E358:O358" si="160">E276</f>
        <v>Feb</v>
      </c>
      <c r="F358" s="54" t="str">
        <f t="shared" si="160"/>
        <v>Mar</v>
      </c>
      <c r="G358" s="54" t="str">
        <f t="shared" si="160"/>
        <v>Apr</v>
      </c>
      <c r="H358" s="54" t="str">
        <f t="shared" si="160"/>
        <v>May</v>
      </c>
      <c r="I358" s="54" t="str">
        <f t="shared" si="160"/>
        <v>Jun</v>
      </c>
      <c r="J358" s="54" t="str">
        <f t="shared" si="160"/>
        <v>Jul</v>
      </c>
      <c r="K358" s="54" t="str">
        <f t="shared" si="160"/>
        <v>Aug</v>
      </c>
      <c r="L358" s="54" t="str">
        <f t="shared" si="160"/>
        <v>Sep</v>
      </c>
      <c r="M358" s="54" t="str">
        <f t="shared" si="160"/>
        <v>Oct</v>
      </c>
      <c r="N358" s="54" t="str">
        <f t="shared" si="160"/>
        <v>Nov</v>
      </c>
      <c r="O358" s="54" t="str">
        <f t="shared" si="160"/>
        <v>Dec</v>
      </c>
      <c r="P358" s="55"/>
      <c r="Q358" s="56" t="s">
        <v>23</v>
      </c>
      <c r="T358" s="13" t="b">
        <f t="shared" ref="T358:T421" si="161">T357</f>
        <v>0</v>
      </c>
      <c r="W358" s="14" t="b">
        <f t="shared" si="159"/>
        <v>0</v>
      </c>
      <c r="AB358" s="14"/>
      <c r="AC358" s="18"/>
      <c r="AD358" s="14"/>
      <c r="AE358" s="18"/>
      <c r="AF358" s="18"/>
      <c r="AG358" s="18"/>
      <c r="AH358" s="19"/>
      <c r="AI358" s="19"/>
      <c r="AJ358" s="19"/>
    </row>
    <row r="359" spans="1:36" s="13" customFormat="1" hidden="1">
      <c r="B359" s="214">
        <f>FinalYear</f>
        <v>2029</v>
      </c>
      <c r="C359" s="57" t="s">
        <v>24</v>
      </c>
      <c r="D359" s="58"/>
      <c r="E359" s="59"/>
      <c r="F359" s="59"/>
      <c r="G359" s="59"/>
      <c r="H359" s="59"/>
      <c r="I359" s="60"/>
      <c r="J359" s="59"/>
      <c r="K359" s="59"/>
      <c r="L359" s="59"/>
      <c r="M359" s="59"/>
      <c r="N359" s="59"/>
      <c r="O359" s="61"/>
      <c r="P359" s="62"/>
      <c r="Q359" s="63">
        <f t="shared" ref="Q359:Q408" si="162">SUM(D359:O359)</f>
        <v>0</v>
      </c>
      <c r="T359" s="13" t="b">
        <f t="shared" si="161"/>
        <v>0</v>
      </c>
      <c r="U359" s="13" t="b">
        <f>AND(B359&lt;=ReportingYear,B359&gt;=BaselineYear)</f>
        <v>0</v>
      </c>
      <c r="W359" s="14" t="b">
        <f t="shared" si="159"/>
        <v>0</v>
      </c>
      <c r="AB359" s="14"/>
      <c r="AC359" s="18"/>
      <c r="AD359" s="14"/>
      <c r="AE359" s="18"/>
      <c r="AF359" s="18"/>
      <c r="AG359" s="18"/>
      <c r="AH359" s="19"/>
      <c r="AI359" s="19"/>
      <c r="AJ359" s="19"/>
    </row>
    <row r="360" spans="1:36" s="13" customFormat="1" ht="16" hidden="1" thickBot="1">
      <c r="B360" s="215"/>
      <c r="C360" s="64" t="s">
        <v>25</v>
      </c>
      <c r="D360" s="65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7"/>
      <c r="P360" s="68"/>
      <c r="Q360" s="69">
        <f t="shared" si="162"/>
        <v>0</v>
      </c>
      <c r="S360" s="13" t="b">
        <f>IF(F356="none",FALSE,TRUE)</f>
        <v>1</v>
      </c>
      <c r="T360" s="13" t="b">
        <f t="shared" si="161"/>
        <v>0</v>
      </c>
      <c r="U360" s="13" t="b">
        <f>U359</f>
        <v>0</v>
      </c>
      <c r="W360" s="14" t="b">
        <f t="shared" si="159"/>
        <v>0</v>
      </c>
      <c r="AB360" s="14"/>
      <c r="AC360" s="18"/>
      <c r="AD360" s="14"/>
      <c r="AE360" s="18"/>
      <c r="AF360" s="18"/>
      <c r="AG360" s="18"/>
      <c r="AH360" s="19"/>
      <c r="AI360" s="19"/>
      <c r="AJ360" s="19"/>
    </row>
    <row r="361" spans="1:36" s="13" customFormat="1" hidden="1">
      <c r="B361" s="211">
        <f>B359-1</f>
        <v>2028</v>
      </c>
      <c r="C361" s="70" t="s">
        <v>24</v>
      </c>
      <c r="D361" s="71"/>
      <c r="E361" s="72"/>
      <c r="F361" s="72"/>
      <c r="G361" s="72"/>
      <c r="H361" s="72"/>
      <c r="I361" s="73"/>
      <c r="J361" s="72"/>
      <c r="K361" s="72"/>
      <c r="L361" s="72"/>
      <c r="M361" s="72"/>
      <c r="N361" s="72"/>
      <c r="O361" s="74"/>
      <c r="P361" s="62"/>
      <c r="Q361" s="75">
        <f t="shared" si="162"/>
        <v>0</v>
      </c>
      <c r="T361" s="13" t="b">
        <f t="shared" si="161"/>
        <v>0</v>
      </c>
      <c r="U361" s="13" t="b">
        <f>AND(B361&lt;=ReportingYear,B361&gt;=BaselineYear)</f>
        <v>0</v>
      </c>
      <c r="W361" s="14" t="b">
        <f t="shared" si="159"/>
        <v>0</v>
      </c>
      <c r="AB361" s="14"/>
      <c r="AC361" s="18"/>
      <c r="AD361" s="14"/>
      <c r="AE361" s="18"/>
      <c r="AF361" s="18"/>
      <c r="AG361" s="18"/>
      <c r="AH361" s="19"/>
      <c r="AI361" s="19"/>
      <c r="AJ361" s="19"/>
    </row>
    <row r="362" spans="1:36" s="13" customFormat="1" ht="16" hidden="1" thickBot="1">
      <c r="B362" s="212"/>
      <c r="C362" s="76" t="s">
        <v>25</v>
      </c>
      <c r="D362" s="77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9"/>
      <c r="P362" s="80"/>
      <c r="Q362" s="81">
        <f t="shared" si="162"/>
        <v>0</v>
      </c>
      <c r="S362" s="13" t="b">
        <f>S360</f>
        <v>1</v>
      </c>
      <c r="T362" s="13" t="b">
        <f t="shared" si="161"/>
        <v>0</v>
      </c>
      <c r="U362" s="13" t="b">
        <f>U361</f>
        <v>0</v>
      </c>
      <c r="W362" s="14" t="b">
        <f t="shared" si="159"/>
        <v>0</v>
      </c>
      <c r="AB362" s="14"/>
      <c r="AC362" s="18"/>
      <c r="AD362" s="14"/>
      <c r="AE362" s="18"/>
      <c r="AF362" s="18"/>
      <c r="AG362" s="18"/>
      <c r="AH362" s="19"/>
      <c r="AI362" s="19"/>
      <c r="AJ362" s="19"/>
    </row>
    <row r="363" spans="1:36" s="13" customFormat="1" hidden="1">
      <c r="B363" s="211">
        <f>B361-1</f>
        <v>2027</v>
      </c>
      <c r="C363" s="70" t="s">
        <v>24</v>
      </c>
      <c r="D363" s="58"/>
      <c r="E363" s="59"/>
      <c r="F363" s="59"/>
      <c r="G363" s="59"/>
      <c r="H363" s="59"/>
      <c r="I363" s="60"/>
      <c r="J363" s="59"/>
      <c r="K363" s="59"/>
      <c r="L363" s="59"/>
      <c r="M363" s="59"/>
      <c r="N363" s="59"/>
      <c r="O363" s="61"/>
      <c r="P363" s="62"/>
      <c r="Q363" s="63">
        <f t="shared" si="162"/>
        <v>0</v>
      </c>
      <c r="T363" s="13" t="b">
        <f t="shared" si="161"/>
        <v>0</v>
      </c>
      <c r="U363" s="13" t="b">
        <f>AND(B363&lt;=ReportingYear,B363&gt;=BaselineYear)</f>
        <v>0</v>
      </c>
      <c r="W363" s="14" t="b">
        <f t="shared" si="159"/>
        <v>0</v>
      </c>
      <c r="AB363" s="14"/>
      <c r="AC363" s="18"/>
      <c r="AD363" s="14"/>
      <c r="AE363" s="18"/>
      <c r="AF363" s="18"/>
      <c r="AG363" s="18"/>
      <c r="AH363" s="19"/>
      <c r="AI363" s="19"/>
      <c r="AJ363" s="19"/>
    </row>
    <row r="364" spans="1:36" s="13" customFormat="1" ht="16" hidden="1" thickBot="1">
      <c r="B364" s="212"/>
      <c r="C364" s="76" t="s">
        <v>25</v>
      </c>
      <c r="D364" s="65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7"/>
      <c r="P364" s="68"/>
      <c r="Q364" s="69">
        <f t="shared" si="162"/>
        <v>0</v>
      </c>
      <c r="S364" s="13" t="b">
        <f>S362</f>
        <v>1</v>
      </c>
      <c r="T364" s="13" t="b">
        <f t="shared" si="161"/>
        <v>0</v>
      </c>
      <c r="U364" s="13" t="b">
        <f>U363</f>
        <v>0</v>
      </c>
      <c r="W364" s="14" t="b">
        <f t="shared" si="159"/>
        <v>0</v>
      </c>
      <c r="AB364" s="14"/>
      <c r="AC364" s="18"/>
      <c r="AD364" s="14"/>
      <c r="AE364" s="18"/>
      <c r="AF364" s="18"/>
      <c r="AG364" s="18"/>
      <c r="AH364" s="19"/>
      <c r="AI364" s="19"/>
      <c r="AJ364" s="19"/>
    </row>
    <row r="365" spans="1:36" s="13" customFormat="1" hidden="1">
      <c r="B365" s="211">
        <f>B363-1</f>
        <v>2026</v>
      </c>
      <c r="C365" s="70" t="s">
        <v>24</v>
      </c>
      <c r="D365" s="71"/>
      <c r="E365" s="72"/>
      <c r="F365" s="72"/>
      <c r="G365" s="72"/>
      <c r="H365" s="72"/>
      <c r="I365" s="73"/>
      <c r="J365" s="72"/>
      <c r="K365" s="72"/>
      <c r="L365" s="72"/>
      <c r="M365" s="72"/>
      <c r="N365" s="72"/>
      <c r="O365" s="74"/>
      <c r="P365" s="62"/>
      <c r="Q365" s="75">
        <f t="shared" si="162"/>
        <v>0</v>
      </c>
      <c r="T365" s="13" t="b">
        <f t="shared" si="161"/>
        <v>0</v>
      </c>
      <c r="U365" s="13" t="b">
        <f>AND(B365&lt;=ReportingYear,B365&gt;=BaselineYear)</f>
        <v>0</v>
      </c>
      <c r="W365" s="14" t="b">
        <f t="shared" si="159"/>
        <v>0</v>
      </c>
      <c r="AB365" s="14"/>
      <c r="AC365" s="18"/>
      <c r="AD365" s="14"/>
      <c r="AE365" s="18"/>
      <c r="AF365" s="18"/>
      <c r="AG365" s="18"/>
      <c r="AH365" s="19"/>
      <c r="AI365" s="19"/>
      <c r="AJ365" s="19"/>
    </row>
    <row r="366" spans="1:36" s="13" customFormat="1" ht="16" hidden="1" thickBot="1">
      <c r="B366" s="212"/>
      <c r="C366" s="76" t="s">
        <v>25</v>
      </c>
      <c r="D366" s="77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9"/>
      <c r="P366" s="80"/>
      <c r="Q366" s="81">
        <f t="shared" si="162"/>
        <v>0</v>
      </c>
      <c r="S366" s="13" t="b">
        <f>S364</f>
        <v>1</v>
      </c>
      <c r="T366" s="13" t="b">
        <f t="shared" si="161"/>
        <v>0</v>
      </c>
      <c r="U366" s="13" t="b">
        <f>U365</f>
        <v>0</v>
      </c>
      <c r="W366" s="14" t="b">
        <f t="shared" si="159"/>
        <v>0</v>
      </c>
      <c r="AB366" s="14"/>
      <c r="AC366" s="18"/>
      <c r="AD366" s="14"/>
      <c r="AE366" s="18"/>
      <c r="AF366" s="18"/>
      <c r="AG366" s="18"/>
      <c r="AH366" s="19"/>
      <c r="AI366" s="19"/>
      <c r="AJ366" s="19"/>
    </row>
    <row r="367" spans="1:36" s="13" customFormat="1" hidden="1">
      <c r="B367" s="211">
        <f>B365-1</f>
        <v>2025</v>
      </c>
      <c r="C367" s="70" t="s">
        <v>24</v>
      </c>
      <c r="D367" s="58"/>
      <c r="E367" s="59"/>
      <c r="F367" s="59"/>
      <c r="G367" s="59"/>
      <c r="H367" s="59"/>
      <c r="I367" s="60"/>
      <c r="J367" s="59"/>
      <c r="K367" s="59"/>
      <c r="L367" s="59"/>
      <c r="M367" s="59"/>
      <c r="N367" s="59"/>
      <c r="O367" s="61"/>
      <c r="P367" s="62"/>
      <c r="Q367" s="63">
        <f t="shared" si="162"/>
        <v>0</v>
      </c>
      <c r="T367" s="13" t="b">
        <f t="shared" si="161"/>
        <v>0</v>
      </c>
      <c r="U367" s="13" t="b">
        <f>AND(B367&lt;=ReportingYear,B367&gt;=BaselineYear)</f>
        <v>0</v>
      </c>
      <c r="W367" s="14" t="b">
        <f t="shared" si="159"/>
        <v>0</v>
      </c>
      <c r="AB367" s="14"/>
      <c r="AC367" s="18"/>
      <c r="AD367" s="14"/>
      <c r="AE367" s="18"/>
      <c r="AF367" s="18"/>
      <c r="AG367" s="18"/>
      <c r="AH367" s="19"/>
      <c r="AI367" s="19"/>
      <c r="AJ367" s="19"/>
    </row>
    <row r="368" spans="1:36" s="13" customFormat="1" ht="16" hidden="1" thickBot="1">
      <c r="B368" s="212"/>
      <c r="C368" s="76" t="s">
        <v>25</v>
      </c>
      <c r="D368" s="65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7"/>
      <c r="P368" s="68"/>
      <c r="Q368" s="69">
        <f t="shared" si="162"/>
        <v>0</v>
      </c>
      <c r="S368" s="13" t="b">
        <f>S366</f>
        <v>1</v>
      </c>
      <c r="T368" s="13" t="b">
        <f t="shared" si="161"/>
        <v>0</v>
      </c>
      <c r="U368" s="13" t="b">
        <f>U367</f>
        <v>0</v>
      </c>
      <c r="W368" s="14" t="b">
        <f t="shared" si="159"/>
        <v>0</v>
      </c>
      <c r="AB368" s="14"/>
      <c r="AC368" s="18"/>
      <c r="AD368" s="14"/>
      <c r="AE368" s="18"/>
      <c r="AF368" s="18"/>
      <c r="AG368" s="18"/>
      <c r="AH368" s="19"/>
      <c r="AI368" s="19"/>
      <c r="AJ368" s="19"/>
    </row>
    <row r="369" spans="2:36" s="13" customFormat="1" hidden="1">
      <c r="B369" s="211">
        <f>B367-1</f>
        <v>2024</v>
      </c>
      <c r="C369" s="70" t="s">
        <v>24</v>
      </c>
      <c r="D369" s="71"/>
      <c r="E369" s="72"/>
      <c r="F369" s="72"/>
      <c r="G369" s="72"/>
      <c r="H369" s="72"/>
      <c r="I369" s="73"/>
      <c r="J369" s="72"/>
      <c r="K369" s="72"/>
      <c r="L369" s="72"/>
      <c r="M369" s="72"/>
      <c r="N369" s="72"/>
      <c r="O369" s="74"/>
      <c r="P369" s="62"/>
      <c r="Q369" s="75">
        <f t="shared" si="162"/>
        <v>0</v>
      </c>
      <c r="T369" s="13" t="b">
        <f t="shared" si="161"/>
        <v>0</v>
      </c>
      <c r="U369" s="13" t="b">
        <f>AND(B369&lt;=ReportingYear,B369&gt;=BaselineYear)</f>
        <v>0</v>
      </c>
      <c r="W369" s="14" t="b">
        <f t="shared" si="159"/>
        <v>0</v>
      </c>
      <c r="AB369" s="14"/>
      <c r="AC369" s="18"/>
      <c r="AD369" s="14"/>
      <c r="AE369" s="18"/>
      <c r="AF369" s="18"/>
      <c r="AG369" s="18"/>
      <c r="AH369" s="19"/>
      <c r="AI369" s="19"/>
      <c r="AJ369" s="19"/>
    </row>
    <row r="370" spans="2:36" s="13" customFormat="1" ht="16" hidden="1" thickBot="1">
      <c r="B370" s="212"/>
      <c r="C370" s="76" t="s">
        <v>25</v>
      </c>
      <c r="D370" s="77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9"/>
      <c r="P370" s="80"/>
      <c r="Q370" s="81">
        <f t="shared" si="162"/>
        <v>0</v>
      </c>
      <c r="S370" s="13" t="b">
        <f>S368</f>
        <v>1</v>
      </c>
      <c r="T370" s="13" t="b">
        <f t="shared" si="161"/>
        <v>0</v>
      </c>
      <c r="U370" s="13" t="b">
        <f>U369</f>
        <v>0</v>
      </c>
      <c r="W370" s="14" t="b">
        <f t="shared" si="159"/>
        <v>0</v>
      </c>
      <c r="AB370" s="14"/>
      <c r="AC370" s="18"/>
      <c r="AD370" s="14"/>
      <c r="AE370" s="18"/>
      <c r="AF370" s="18"/>
      <c r="AG370" s="18"/>
      <c r="AH370" s="19"/>
      <c r="AI370" s="19"/>
      <c r="AJ370" s="19"/>
    </row>
    <row r="371" spans="2:36" s="13" customFormat="1" hidden="1">
      <c r="B371" s="211">
        <f>B369-1</f>
        <v>2023</v>
      </c>
      <c r="C371" s="70" t="s">
        <v>24</v>
      </c>
      <c r="D371" s="58"/>
      <c r="E371" s="59"/>
      <c r="F371" s="59"/>
      <c r="G371" s="59"/>
      <c r="H371" s="59"/>
      <c r="I371" s="60"/>
      <c r="J371" s="59"/>
      <c r="K371" s="59"/>
      <c r="L371" s="59"/>
      <c r="M371" s="59"/>
      <c r="N371" s="59"/>
      <c r="O371" s="61"/>
      <c r="P371" s="62"/>
      <c r="Q371" s="63">
        <f t="shared" si="162"/>
        <v>0</v>
      </c>
      <c r="T371" s="13" t="b">
        <f t="shared" si="161"/>
        <v>0</v>
      </c>
      <c r="U371" s="13" t="b">
        <f>AND(B371&lt;=ReportingYear,B371&gt;=BaselineYear)</f>
        <v>0</v>
      </c>
      <c r="W371" s="14" t="b">
        <f t="shared" si="159"/>
        <v>0</v>
      </c>
      <c r="AB371" s="14"/>
      <c r="AC371" s="18"/>
      <c r="AD371" s="14"/>
      <c r="AE371" s="18"/>
      <c r="AF371" s="18"/>
      <c r="AG371" s="18"/>
      <c r="AH371" s="19"/>
      <c r="AI371" s="19"/>
      <c r="AJ371" s="19"/>
    </row>
    <row r="372" spans="2:36" s="13" customFormat="1" ht="16" hidden="1" thickBot="1">
      <c r="B372" s="212"/>
      <c r="C372" s="76" t="s">
        <v>25</v>
      </c>
      <c r="D372" s="65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7"/>
      <c r="P372" s="68"/>
      <c r="Q372" s="69">
        <f t="shared" si="162"/>
        <v>0</v>
      </c>
      <c r="S372" s="13" t="b">
        <f>S370</f>
        <v>1</v>
      </c>
      <c r="T372" s="13" t="b">
        <f t="shared" si="161"/>
        <v>0</v>
      </c>
      <c r="U372" s="13" t="b">
        <f>U371</f>
        <v>0</v>
      </c>
      <c r="W372" s="14" t="b">
        <f t="shared" si="159"/>
        <v>0</v>
      </c>
      <c r="AB372" s="14"/>
      <c r="AC372" s="18"/>
      <c r="AD372" s="14"/>
      <c r="AE372" s="18"/>
      <c r="AF372" s="18"/>
      <c r="AG372" s="18"/>
      <c r="AH372" s="19"/>
      <c r="AI372" s="19"/>
      <c r="AJ372" s="19"/>
    </row>
    <row r="373" spans="2:36" s="13" customFormat="1">
      <c r="B373" s="211">
        <f>B371-1</f>
        <v>2022</v>
      </c>
      <c r="C373" s="70" t="s">
        <v>24</v>
      </c>
      <c r="D373" s="71"/>
      <c r="E373" s="72"/>
      <c r="F373" s="72"/>
      <c r="G373" s="72"/>
      <c r="H373" s="72"/>
      <c r="I373" s="73"/>
      <c r="J373" s="72"/>
      <c r="K373" s="72"/>
      <c r="L373" s="72"/>
      <c r="M373" s="72"/>
      <c r="N373" s="72"/>
      <c r="O373" s="74"/>
      <c r="P373" s="62"/>
      <c r="Q373" s="75">
        <f t="shared" si="162"/>
        <v>0</v>
      </c>
      <c r="T373" s="13" t="b">
        <f t="shared" si="161"/>
        <v>0</v>
      </c>
      <c r="U373" s="13" t="b">
        <f>AND(B373&lt;=ReportingYear,B373&gt;=BaselineYear)</f>
        <v>0</v>
      </c>
      <c r="W373" s="14" t="b">
        <f t="shared" si="159"/>
        <v>0</v>
      </c>
      <c r="AB373" s="14"/>
      <c r="AC373" s="18"/>
      <c r="AD373" s="14"/>
      <c r="AE373" s="18"/>
      <c r="AF373" s="18"/>
      <c r="AG373" s="18"/>
      <c r="AH373" s="19"/>
      <c r="AI373" s="19"/>
      <c r="AJ373" s="19"/>
    </row>
    <row r="374" spans="2:36" s="13" customFormat="1" ht="16" thickBot="1">
      <c r="B374" s="212"/>
      <c r="C374" s="76" t="s">
        <v>25</v>
      </c>
      <c r="D374" s="77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9"/>
      <c r="P374" s="80"/>
      <c r="Q374" s="81">
        <f t="shared" si="162"/>
        <v>0</v>
      </c>
      <c r="S374" s="13" t="b">
        <f>S372</f>
        <v>1</v>
      </c>
      <c r="T374" s="13" t="b">
        <f t="shared" si="161"/>
        <v>0</v>
      </c>
      <c r="U374" s="13" t="b">
        <f>U373</f>
        <v>0</v>
      </c>
      <c r="W374" s="14" t="b">
        <f t="shared" si="159"/>
        <v>0</v>
      </c>
      <c r="AB374" s="14"/>
      <c r="AC374" s="18"/>
      <c r="AD374" s="14"/>
      <c r="AE374" s="18"/>
      <c r="AF374" s="18"/>
      <c r="AG374" s="18"/>
      <c r="AH374" s="19"/>
      <c r="AI374" s="19"/>
      <c r="AJ374" s="19"/>
    </row>
    <row r="375" spans="2:36" s="13" customFormat="1">
      <c r="B375" s="211">
        <f>B373-1</f>
        <v>2021</v>
      </c>
      <c r="C375" s="70" t="s">
        <v>24</v>
      </c>
      <c r="D375" s="58"/>
      <c r="E375" s="59"/>
      <c r="F375" s="59"/>
      <c r="G375" s="59"/>
      <c r="H375" s="59"/>
      <c r="I375" s="60"/>
      <c r="J375" s="59"/>
      <c r="K375" s="59"/>
      <c r="L375" s="59"/>
      <c r="M375" s="59"/>
      <c r="N375" s="59"/>
      <c r="O375" s="61"/>
      <c r="P375" s="62"/>
      <c r="Q375" s="63">
        <f t="shared" si="162"/>
        <v>0</v>
      </c>
      <c r="T375" s="13" t="b">
        <f t="shared" si="161"/>
        <v>0</v>
      </c>
      <c r="U375" s="13" t="b">
        <f>AND(B375&lt;=ReportingYear,B375&gt;=BaselineYear)</f>
        <v>0</v>
      </c>
      <c r="W375" s="14" t="b">
        <f t="shared" si="159"/>
        <v>0</v>
      </c>
      <c r="AB375" s="14"/>
      <c r="AC375" s="18"/>
      <c r="AD375" s="14"/>
      <c r="AE375" s="18"/>
      <c r="AF375" s="18"/>
      <c r="AG375" s="18"/>
      <c r="AH375" s="19"/>
      <c r="AI375" s="19"/>
      <c r="AJ375" s="19"/>
    </row>
    <row r="376" spans="2:36" s="13" customFormat="1" ht="16" thickBot="1">
      <c r="B376" s="212"/>
      <c r="C376" s="76" t="s">
        <v>25</v>
      </c>
      <c r="D376" s="65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7"/>
      <c r="P376" s="68"/>
      <c r="Q376" s="69">
        <f t="shared" si="162"/>
        <v>0</v>
      </c>
      <c r="S376" s="13" t="b">
        <f>S374</f>
        <v>1</v>
      </c>
      <c r="T376" s="13" t="b">
        <f t="shared" si="161"/>
        <v>0</v>
      </c>
      <c r="U376" s="13" t="b">
        <f>U375</f>
        <v>0</v>
      </c>
      <c r="W376" s="14" t="b">
        <f t="shared" si="159"/>
        <v>0</v>
      </c>
      <c r="AB376" s="14"/>
      <c r="AC376" s="18"/>
      <c r="AD376" s="14"/>
      <c r="AE376" s="18"/>
      <c r="AF376" s="18"/>
      <c r="AG376" s="18"/>
      <c r="AH376" s="19"/>
      <c r="AI376" s="19"/>
      <c r="AJ376" s="19"/>
    </row>
    <row r="377" spans="2:36" s="13" customFormat="1">
      <c r="B377" s="211">
        <f>B375-1</f>
        <v>2020</v>
      </c>
      <c r="C377" s="70" t="s">
        <v>24</v>
      </c>
      <c r="D377" s="71"/>
      <c r="E377" s="72"/>
      <c r="F377" s="72"/>
      <c r="G377" s="72"/>
      <c r="H377" s="72"/>
      <c r="I377" s="73"/>
      <c r="J377" s="72"/>
      <c r="K377" s="72"/>
      <c r="L377" s="72"/>
      <c r="M377" s="72"/>
      <c r="N377" s="72"/>
      <c r="O377" s="74"/>
      <c r="P377" s="62"/>
      <c r="Q377" s="75">
        <f t="shared" si="162"/>
        <v>0</v>
      </c>
      <c r="T377" s="13" t="b">
        <f t="shared" si="161"/>
        <v>0</v>
      </c>
      <c r="U377" s="13" t="b">
        <f>AND(B377&lt;=ReportingYear,B377&gt;=BaselineYear)</f>
        <v>0</v>
      </c>
      <c r="W377" s="14" t="b">
        <f t="shared" si="159"/>
        <v>0</v>
      </c>
      <c r="AB377" s="14"/>
      <c r="AC377" s="18"/>
      <c r="AD377" s="14"/>
      <c r="AE377" s="18"/>
      <c r="AF377" s="18"/>
      <c r="AG377" s="18"/>
      <c r="AH377" s="19"/>
      <c r="AI377" s="19"/>
      <c r="AJ377" s="19"/>
    </row>
    <row r="378" spans="2:36" s="13" customFormat="1" ht="16" thickBot="1">
      <c r="B378" s="212"/>
      <c r="C378" s="76" t="s">
        <v>25</v>
      </c>
      <c r="D378" s="77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9"/>
      <c r="P378" s="80"/>
      <c r="Q378" s="81">
        <f t="shared" si="162"/>
        <v>0</v>
      </c>
      <c r="S378" s="13" t="b">
        <f>S376</f>
        <v>1</v>
      </c>
      <c r="T378" s="13" t="b">
        <f t="shared" si="161"/>
        <v>0</v>
      </c>
      <c r="U378" s="13" t="b">
        <f>U377</f>
        <v>0</v>
      </c>
      <c r="W378" s="14" t="b">
        <f t="shared" si="159"/>
        <v>0</v>
      </c>
      <c r="AB378" s="14"/>
      <c r="AC378" s="18"/>
      <c r="AD378" s="14"/>
      <c r="AE378" s="18"/>
      <c r="AF378" s="18"/>
      <c r="AG378" s="18"/>
      <c r="AH378" s="19"/>
      <c r="AI378" s="19"/>
      <c r="AJ378" s="19"/>
    </row>
    <row r="379" spans="2:36" s="13" customFormat="1" ht="16" thickBot="1">
      <c r="B379" s="213">
        <f>B377-1</f>
        <v>2019</v>
      </c>
      <c r="C379" s="70" t="s">
        <v>24</v>
      </c>
      <c r="D379" s="58"/>
      <c r="E379" s="59"/>
      <c r="F379" s="59"/>
      <c r="G379" s="59"/>
      <c r="H379" s="59"/>
      <c r="I379" s="60"/>
      <c r="J379" s="59"/>
      <c r="K379" s="59"/>
      <c r="L379" s="59"/>
      <c r="M379" s="59"/>
      <c r="N379" s="59"/>
      <c r="O379" s="61"/>
      <c r="P379" s="62"/>
      <c r="Q379" s="63">
        <f t="shared" si="162"/>
        <v>0</v>
      </c>
      <c r="T379" s="13" t="b">
        <f t="shared" si="161"/>
        <v>0</v>
      </c>
      <c r="U379" s="13" t="b">
        <f>AND(B379&lt;=ReportingYear,B379&gt;=BaselineYear)</f>
        <v>0</v>
      </c>
      <c r="W379" s="14" t="b">
        <f t="shared" si="159"/>
        <v>0</v>
      </c>
      <c r="AB379" s="14"/>
      <c r="AC379" s="18"/>
      <c r="AD379" s="14"/>
      <c r="AE379" s="18"/>
      <c r="AF379" s="18"/>
      <c r="AG379" s="18"/>
      <c r="AH379" s="19"/>
      <c r="AI379" s="19"/>
      <c r="AJ379" s="19"/>
    </row>
    <row r="380" spans="2:36" s="13" customFormat="1" ht="16" thickBot="1">
      <c r="B380" s="213"/>
      <c r="C380" s="76" t="s">
        <v>25</v>
      </c>
      <c r="D380" s="65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7"/>
      <c r="P380" s="68"/>
      <c r="Q380" s="69">
        <f t="shared" si="162"/>
        <v>0</v>
      </c>
      <c r="S380" s="13" t="b">
        <f>S378</f>
        <v>1</v>
      </c>
      <c r="T380" s="13" t="b">
        <f t="shared" si="161"/>
        <v>0</v>
      </c>
      <c r="U380" s="13" t="b">
        <f>U379</f>
        <v>0</v>
      </c>
      <c r="W380" s="14" t="b">
        <f t="shared" si="159"/>
        <v>0</v>
      </c>
      <c r="AB380" s="14"/>
      <c r="AC380" s="18"/>
      <c r="AD380" s="14"/>
      <c r="AE380" s="18"/>
      <c r="AF380" s="18"/>
      <c r="AG380" s="18"/>
      <c r="AH380" s="19"/>
      <c r="AI380" s="19"/>
      <c r="AJ380" s="19"/>
    </row>
    <row r="381" spans="2:36" s="13" customFormat="1" ht="16" thickBot="1">
      <c r="B381" s="213">
        <f>B379-1</f>
        <v>2018</v>
      </c>
      <c r="C381" s="70" t="s">
        <v>24</v>
      </c>
      <c r="D381" s="71"/>
      <c r="E381" s="72"/>
      <c r="F381" s="72"/>
      <c r="G381" s="72"/>
      <c r="H381" s="72"/>
      <c r="I381" s="73"/>
      <c r="J381" s="72"/>
      <c r="K381" s="72"/>
      <c r="L381" s="72"/>
      <c r="M381" s="72"/>
      <c r="N381" s="72"/>
      <c r="O381" s="74"/>
      <c r="P381" s="62"/>
      <c r="Q381" s="75">
        <f t="shared" si="162"/>
        <v>0</v>
      </c>
      <c r="T381" s="13" t="b">
        <f t="shared" si="161"/>
        <v>0</v>
      </c>
      <c r="U381" s="13" t="b">
        <f>AND(B381&lt;=ReportingYear,B381&gt;=BaselineYear)</f>
        <v>0</v>
      </c>
      <c r="W381" s="14" t="b">
        <f t="shared" si="159"/>
        <v>0</v>
      </c>
      <c r="AB381" s="14"/>
      <c r="AC381" s="18"/>
      <c r="AD381" s="14"/>
      <c r="AE381" s="18"/>
      <c r="AF381" s="18"/>
      <c r="AG381" s="18"/>
      <c r="AH381" s="19"/>
      <c r="AI381" s="19"/>
      <c r="AJ381" s="19"/>
    </row>
    <row r="382" spans="2:36" s="13" customFormat="1" ht="16" thickBot="1">
      <c r="B382" s="213"/>
      <c r="C382" s="76" t="s">
        <v>25</v>
      </c>
      <c r="D382" s="77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9"/>
      <c r="P382" s="80"/>
      <c r="Q382" s="81">
        <f t="shared" si="162"/>
        <v>0</v>
      </c>
      <c r="S382" s="13" t="b">
        <f>S380</f>
        <v>1</v>
      </c>
      <c r="T382" s="13" t="b">
        <f t="shared" si="161"/>
        <v>0</v>
      </c>
      <c r="U382" s="13" t="b">
        <f>U381</f>
        <v>0</v>
      </c>
      <c r="W382" s="14" t="b">
        <f t="shared" si="159"/>
        <v>0</v>
      </c>
      <c r="AB382" s="14"/>
      <c r="AC382" s="18"/>
      <c r="AD382" s="14"/>
      <c r="AE382" s="18"/>
      <c r="AF382" s="18"/>
      <c r="AG382" s="18"/>
      <c r="AH382" s="19"/>
      <c r="AI382" s="19"/>
      <c r="AJ382" s="19"/>
    </row>
    <row r="383" spans="2:36" s="13" customFormat="1" ht="16" thickBot="1">
      <c r="B383" s="213">
        <f>B381-1</f>
        <v>2017</v>
      </c>
      <c r="C383" s="70" t="s">
        <v>24</v>
      </c>
      <c r="D383" s="58"/>
      <c r="E383" s="59"/>
      <c r="F383" s="59"/>
      <c r="G383" s="59"/>
      <c r="H383" s="59"/>
      <c r="I383" s="60"/>
      <c r="J383" s="59"/>
      <c r="K383" s="59"/>
      <c r="L383" s="59"/>
      <c r="M383" s="59"/>
      <c r="N383" s="59"/>
      <c r="O383" s="61"/>
      <c r="P383" s="62"/>
      <c r="Q383" s="63">
        <f t="shared" si="162"/>
        <v>0</v>
      </c>
      <c r="T383" s="13" t="b">
        <f t="shared" si="161"/>
        <v>0</v>
      </c>
      <c r="U383" s="13" t="b">
        <f>AND(B383&lt;=ReportingYear,B383&gt;=BaselineYear)</f>
        <v>1</v>
      </c>
      <c r="W383" s="14" t="b">
        <f t="shared" si="159"/>
        <v>0</v>
      </c>
      <c r="AB383" s="14"/>
      <c r="AC383" s="18"/>
      <c r="AD383" s="14"/>
      <c r="AE383" s="18"/>
      <c r="AF383" s="18"/>
      <c r="AG383" s="18"/>
      <c r="AH383" s="19"/>
      <c r="AI383" s="19"/>
      <c r="AJ383" s="19"/>
    </row>
    <row r="384" spans="2:36" s="13" customFormat="1" ht="16" thickBot="1">
      <c r="B384" s="213"/>
      <c r="C384" s="76" t="s">
        <v>25</v>
      </c>
      <c r="D384" s="65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7"/>
      <c r="P384" s="68"/>
      <c r="Q384" s="69">
        <f t="shared" si="162"/>
        <v>0</v>
      </c>
      <c r="S384" s="13" t="b">
        <f>S382</f>
        <v>1</v>
      </c>
      <c r="T384" s="13" t="b">
        <f t="shared" si="161"/>
        <v>0</v>
      </c>
      <c r="U384" s="13" t="b">
        <f>U383</f>
        <v>1</v>
      </c>
      <c r="W384" s="14" t="b">
        <f t="shared" si="159"/>
        <v>0</v>
      </c>
      <c r="AB384" s="14"/>
      <c r="AC384" s="18"/>
      <c r="AD384" s="14"/>
      <c r="AE384" s="18"/>
      <c r="AF384" s="18"/>
      <c r="AG384" s="18"/>
      <c r="AH384" s="19"/>
      <c r="AI384" s="19"/>
      <c r="AJ384" s="19"/>
    </row>
    <row r="385" spans="2:36" s="13" customFormat="1" ht="16" thickBot="1">
      <c r="B385" s="213">
        <f>B383-1</f>
        <v>2016</v>
      </c>
      <c r="C385" s="70" t="s">
        <v>24</v>
      </c>
      <c r="D385" s="71"/>
      <c r="E385" s="72"/>
      <c r="F385" s="72"/>
      <c r="G385" s="72"/>
      <c r="H385" s="72"/>
      <c r="I385" s="73"/>
      <c r="J385" s="72"/>
      <c r="K385" s="72"/>
      <c r="L385" s="72"/>
      <c r="M385" s="72"/>
      <c r="N385" s="72"/>
      <c r="O385" s="74"/>
      <c r="P385" s="62"/>
      <c r="Q385" s="75">
        <f t="shared" si="162"/>
        <v>0</v>
      </c>
      <c r="T385" s="13" t="b">
        <f t="shared" si="161"/>
        <v>0</v>
      </c>
      <c r="U385" s="13" t="b">
        <f>AND(B385&lt;=ReportingYear,B385&gt;=BaselineYear)</f>
        <v>1</v>
      </c>
      <c r="W385" s="14" t="b">
        <f t="shared" si="159"/>
        <v>0</v>
      </c>
      <c r="AB385" s="14"/>
      <c r="AC385" s="18"/>
      <c r="AD385" s="14"/>
      <c r="AE385" s="18"/>
      <c r="AF385" s="18"/>
      <c r="AG385" s="18"/>
      <c r="AH385" s="19"/>
      <c r="AI385" s="19"/>
      <c r="AJ385" s="19"/>
    </row>
    <row r="386" spans="2:36" s="13" customFormat="1" ht="16" thickBot="1">
      <c r="B386" s="213"/>
      <c r="C386" s="76" t="s">
        <v>25</v>
      </c>
      <c r="D386" s="77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9"/>
      <c r="P386" s="80"/>
      <c r="Q386" s="81">
        <f t="shared" si="162"/>
        <v>0</v>
      </c>
      <c r="S386" s="13" t="b">
        <f>S384</f>
        <v>1</v>
      </c>
      <c r="T386" s="13" t="b">
        <f t="shared" si="161"/>
        <v>0</v>
      </c>
      <c r="U386" s="13" t="b">
        <f>U385</f>
        <v>1</v>
      </c>
      <c r="W386" s="14" t="b">
        <f t="shared" si="159"/>
        <v>0</v>
      </c>
      <c r="AB386" s="14"/>
      <c r="AC386" s="18"/>
      <c r="AD386" s="14"/>
      <c r="AE386" s="18"/>
      <c r="AF386" s="18"/>
      <c r="AG386" s="18"/>
      <c r="AH386" s="19"/>
      <c r="AI386" s="19"/>
      <c r="AJ386" s="19"/>
    </row>
    <row r="387" spans="2:36" s="13" customFormat="1">
      <c r="B387" s="211">
        <f>B385-1</f>
        <v>2015</v>
      </c>
      <c r="C387" s="70" t="s">
        <v>24</v>
      </c>
      <c r="D387" s="58"/>
      <c r="E387" s="59"/>
      <c r="F387" s="59"/>
      <c r="G387" s="59"/>
      <c r="H387" s="59"/>
      <c r="I387" s="60"/>
      <c r="J387" s="59"/>
      <c r="K387" s="59"/>
      <c r="L387" s="59"/>
      <c r="M387" s="59"/>
      <c r="N387" s="59"/>
      <c r="O387" s="61"/>
      <c r="P387" s="62"/>
      <c r="Q387" s="63">
        <f t="shared" si="162"/>
        <v>0</v>
      </c>
      <c r="T387" s="13" t="b">
        <f t="shared" si="161"/>
        <v>0</v>
      </c>
      <c r="U387" s="13" t="b">
        <f>AND(B387&lt;=ReportingYear,B387&gt;=BaselineYear)</f>
        <v>1</v>
      </c>
      <c r="W387" s="14" t="b">
        <f t="shared" si="159"/>
        <v>0</v>
      </c>
      <c r="AB387" s="14"/>
      <c r="AC387" s="18"/>
      <c r="AD387" s="14"/>
      <c r="AE387" s="18"/>
      <c r="AF387" s="18"/>
      <c r="AG387" s="18"/>
      <c r="AH387" s="19"/>
      <c r="AI387" s="19"/>
      <c r="AJ387" s="19"/>
    </row>
    <row r="388" spans="2:36" s="13" customFormat="1" ht="16" thickBot="1">
      <c r="B388" s="216"/>
      <c r="C388" s="76" t="s">
        <v>25</v>
      </c>
      <c r="D388" s="65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7"/>
      <c r="P388" s="68"/>
      <c r="Q388" s="69">
        <f t="shared" si="162"/>
        <v>0</v>
      </c>
      <c r="S388" s="13" t="b">
        <f>S386</f>
        <v>1</v>
      </c>
      <c r="T388" s="13" t="b">
        <f t="shared" si="161"/>
        <v>0</v>
      </c>
      <c r="U388" s="13" t="b">
        <f>U387</f>
        <v>1</v>
      </c>
      <c r="W388" s="14" t="b">
        <f t="shared" si="159"/>
        <v>0</v>
      </c>
      <c r="AB388" s="14"/>
      <c r="AC388" s="18"/>
      <c r="AD388" s="14"/>
      <c r="AE388" s="18"/>
      <c r="AF388" s="18"/>
      <c r="AG388" s="18"/>
      <c r="AH388" s="19"/>
      <c r="AI388" s="19"/>
      <c r="AJ388" s="19"/>
    </row>
    <row r="389" spans="2:36" s="13" customFormat="1">
      <c r="B389" s="217">
        <f>B387-1</f>
        <v>2014</v>
      </c>
      <c r="C389" s="70" t="s">
        <v>24</v>
      </c>
      <c r="D389" s="71"/>
      <c r="E389" s="72"/>
      <c r="F389" s="72"/>
      <c r="G389" s="72"/>
      <c r="H389" s="72"/>
      <c r="I389" s="73"/>
      <c r="J389" s="72"/>
      <c r="K389" s="72"/>
      <c r="L389" s="72"/>
      <c r="M389" s="72"/>
      <c r="N389" s="72"/>
      <c r="O389" s="74"/>
      <c r="P389" s="62"/>
      <c r="Q389" s="75">
        <f t="shared" si="162"/>
        <v>0</v>
      </c>
      <c r="T389" s="13" t="b">
        <f t="shared" si="161"/>
        <v>0</v>
      </c>
      <c r="U389" s="13" t="b">
        <f>AND(B389&lt;=ReportingYear,B389&gt;=BaselineYear)</f>
        <v>1</v>
      </c>
      <c r="W389" s="14" t="b">
        <f t="shared" si="159"/>
        <v>0</v>
      </c>
      <c r="AB389" s="14"/>
      <c r="AC389" s="18"/>
      <c r="AD389" s="14"/>
      <c r="AE389" s="18"/>
      <c r="AF389" s="18"/>
      <c r="AG389" s="18"/>
      <c r="AH389" s="19"/>
      <c r="AI389" s="19"/>
      <c r="AJ389" s="19"/>
    </row>
    <row r="390" spans="2:36" s="13" customFormat="1" ht="16" thickBot="1">
      <c r="B390" s="218"/>
      <c r="C390" s="76" t="s">
        <v>25</v>
      </c>
      <c r="D390" s="77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9"/>
      <c r="P390" s="80"/>
      <c r="Q390" s="81">
        <f t="shared" si="162"/>
        <v>0</v>
      </c>
      <c r="S390" s="13" t="b">
        <f>S388</f>
        <v>1</v>
      </c>
      <c r="T390" s="13" t="b">
        <f t="shared" si="161"/>
        <v>0</v>
      </c>
      <c r="U390" s="13" t="b">
        <f>U389</f>
        <v>1</v>
      </c>
      <c r="W390" s="14" t="b">
        <f t="shared" si="159"/>
        <v>0</v>
      </c>
      <c r="AB390" s="14"/>
      <c r="AC390" s="18"/>
      <c r="AD390" s="14"/>
      <c r="AE390" s="18"/>
      <c r="AF390" s="18"/>
      <c r="AG390" s="18"/>
      <c r="AH390" s="19"/>
      <c r="AI390" s="19"/>
      <c r="AJ390" s="19"/>
    </row>
    <row r="391" spans="2:36" s="13" customFormat="1">
      <c r="B391" s="211">
        <f>B389-1</f>
        <v>2013</v>
      </c>
      <c r="C391" s="70" t="s">
        <v>24</v>
      </c>
      <c r="D391" s="58"/>
      <c r="E391" s="59"/>
      <c r="F391" s="59"/>
      <c r="G391" s="59"/>
      <c r="H391" s="59"/>
      <c r="I391" s="60"/>
      <c r="J391" s="59"/>
      <c r="K391" s="59"/>
      <c r="L391" s="59"/>
      <c r="M391" s="59"/>
      <c r="N391" s="59"/>
      <c r="O391" s="61"/>
      <c r="P391" s="62"/>
      <c r="Q391" s="63">
        <f t="shared" si="162"/>
        <v>0</v>
      </c>
      <c r="T391" s="13" t="b">
        <f t="shared" si="161"/>
        <v>0</v>
      </c>
      <c r="U391" s="13" t="b">
        <f>AND(B391&lt;=ReportingYear,B391&gt;=BaselineYear)</f>
        <v>0</v>
      </c>
      <c r="W391" s="14" t="b">
        <f t="shared" si="159"/>
        <v>0</v>
      </c>
      <c r="AB391" s="14"/>
      <c r="AC391" s="18"/>
      <c r="AD391" s="14"/>
      <c r="AE391" s="18"/>
      <c r="AF391" s="18"/>
      <c r="AG391" s="18"/>
      <c r="AH391" s="19"/>
      <c r="AI391" s="19"/>
      <c r="AJ391" s="19"/>
    </row>
    <row r="392" spans="2:36" s="13" customFormat="1" ht="16" thickBot="1">
      <c r="B392" s="212"/>
      <c r="C392" s="76" t="s">
        <v>25</v>
      </c>
      <c r="D392" s="65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7"/>
      <c r="P392" s="68"/>
      <c r="Q392" s="69">
        <f t="shared" si="162"/>
        <v>0</v>
      </c>
      <c r="S392" s="13" t="b">
        <f>S390</f>
        <v>1</v>
      </c>
      <c r="T392" s="13" t="b">
        <f t="shared" si="161"/>
        <v>0</v>
      </c>
      <c r="U392" s="13" t="b">
        <f>U391</f>
        <v>0</v>
      </c>
      <c r="W392" s="14" t="b">
        <f t="shared" si="159"/>
        <v>0</v>
      </c>
      <c r="AB392" s="14"/>
      <c r="AC392" s="18"/>
      <c r="AD392" s="14"/>
      <c r="AE392" s="18"/>
      <c r="AF392" s="18"/>
      <c r="AG392" s="18"/>
      <c r="AH392" s="19"/>
      <c r="AI392" s="19"/>
      <c r="AJ392" s="19"/>
    </row>
    <row r="393" spans="2:36" s="13" customFormat="1">
      <c r="B393" s="211">
        <f>B391-1</f>
        <v>2012</v>
      </c>
      <c r="C393" s="70" t="s">
        <v>24</v>
      </c>
      <c r="D393" s="71"/>
      <c r="E393" s="72"/>
      <c r="F393" s="72"/>
      <c r="G393" s="72"/>
      <c r="H393" s="72"/>
      <c r="I393" s="73"/>
      <c r="J393" s="72"/>
      <c r="K393" s="72"/>
      <c r="L393" s="72"/>
      <c r="M393" s="72"/>
      <c r="N393" s="72"/>
      <c r="O393" s="74"/>
      <c r="P393" s="62"/>
      <c r="Q393" s="75">
        <f t="shared" si="162"/>
        <v>0</v>
      </c>
      <c r="T393" s="13" t="b">
        <f t="shared" si="161"/>
        <v>0</v>
      </c>
      <c r="U393" s="13" t="b">
        <f>AND(B393&lt;=ReportingYear,B393&gt;=BaselineYear)</f>
        <v>0</v>
      </c>
      <c r="W393" s="14" t="b">
        <f t="shared" si="159"/>
        <v>0</v>
      </c>
      <c r="AB393" s="14"/>
      <c r="AC393" s="18"/>
      <c r="AD393" s="14"/>
      <c r="AE393" s="18"/>
      <c r="AF393" s="18"/>
      <c r="AG393" s="18"/>
      <c r="AH393" s="19"/>
      <c r="AI393" s="19"/>
      <c r="AJ393" s="19"/>
    </row>
    <row r="394" spans="2:36" s="13" customFormat="1" ht="16" thickBot="1">
      <c r="B394" s="212"/>
      <c r="C394" s="76" t="s">
        <v>25</v>
      </c>
      <c r="D394" s="77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9"/>
      <c r="P394" s="80"/>
      <c r="Q394" s="81">
        <f t="shared" si="162"/>
        <v>0</v>
      </c>
      <c r="S394" s="13" t="b">
        <f>S392</f>
        <v>1</v>
      </c>
      <c r="T394" s="13" t="b">
        <f t="shared" si="161"/>
        <v>0</v>
      </c>
      <c r="U394" s="13" t="b">
        <f>U393</f>
        <v>0</v>
      </c>
      <c r="W394" s="14" t="b">
        <f t="shared" si="159"/>
        <v>0</v>
      </c>
      <c r="AB394" s="14"/>
      <c r="AC394" s="18"/>
      <c r="AD394" s="14"/>
      <c r="AE394" s="18"/>
      <c r="AF394" s="18"/>
      <c r="AG394" s="18"/>
      <c r="AH394" s="19"/>
      <c r="AI394" s="19"/>
      <c r="AJ394" s="19"/>
    </row>
    <row r="395" spans="2:36" s="13" customFormat="1">
      <c r="B395" s="211">
        <f>B393-1</f>
        <v>2011</v>
      </c>
      <c r="C395" s="70" t="s">
        <v>24</v>
      </c>
      <c r="D395" s="58"/>
      <c r="E395" s="59"/>
      <c r="F395" s="59"/>
      <c r="G395" s="59"/>
      <c r="H395" s="59"/>
      <c r="I395" s="60"/>
      <c r="J395" s="59"/>
      <c r="K395" s="59"/>
      <c r="L395" s="59"/>
      <c r="M395" s="59"/>
      <c r="N395" s="59"/>
      <c r="O395" s="61"/>
      <c r="P395" s="62"/>
      <c r="Q395" s="63">
        <f t="shared" si="162"/>
        <v>0</v>
      </c>
      <c r="T395" s="13" t="b">
        <f t="shared" si="161"/>
        <v>0</v>
      </c>
      <c r="U395" s="13" t="b">
        <f>AND(B395&lt;=ReportingYear,B395&gt;=BaselineYear)</f>
        <v>0</v>
      </c>
      <c r="W395" s="14" t="b">
        <f t="shared" si="159"/>
        <v>0</v>
      </c>
      <c r="AB395" s="14"/>
      <c r="AC395" s="18"/>
      <c r="AD395" s="14"/>
      <c r="AE395" s="18"/>
      <c r="AF395" s="18"/>
      <c r="AG395" s="18"/>
      <c r="AH395" s="19"/>
      <c r="AI395" s="19"/>
      <c r="AJ395" s="19"/>
    </row>
    <row r="396" spans="2:36" s="13" customFormat="1" ht="16" thickBot="1">
      <c r="B396" s="212"/>
      <c r="C396" s="76" t="s">
        <v>25</v>
      </c>
      <c r="D396" s="65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7"/>
      <c r="P396" s="68"/>
      <c r="Q396" s="69">
        <f t="shared" si="162"/>
        <v>0</v>
      </c>
      <c r="S396" s="13" t="b">
        <f>S394</f>
        <v>1</v>
      </c>
      <c r="T396" s="13" t="b">
        <f t="shared" si="161"/>
        <v>0</v>
      </c>
      <c r="U396" s="13" t="b">
        <f>U395</f>
        <v>0</v>
      </c>
      <c r="W396" s="14" t="b">
        <f t="shared" si="159"/>
        <v>0</v>
      </c>
      <c r="AB396" s="14"/>
      <c r="AC396" s="18"/>
      <c r="AD396" s="14"/>
      <c r="AE396" s="18"/>
      <c r="AF396" s="18"/>
      <c r="AG396" s="18"/>
      <c r="AH396" s="19"/>
      <c r="AI396" s="19"/>
      <c r="AJ396" s="19"/>
    </row>
    <row r="397" spans="2:36" s="13" customFormat="1">
      <c r="B397" s="211">
        <f>B395-1</f>
        <v>2010</v>
      </c>
      <c r="C397" s="70" t="s">
        <v>24</v>
      </c>
      <c r="D397" s="71"/>
      <c r="E397" s="72"/>
      <c r="F397" s="72"/>
      <c r="G397" s="72"/>
      <c r="H397" s="72"/>
      <c r="I397" s="73"/>
      <c r="J397" s="72"/>
      <c r="K397" s="72"/>
      <c r="L397" s="72"/>
      <c r="M397" s="72"/>
      <c r="N397" s="72"/>
      <c r="O397" s="74"/>
      <c r="P397" s="62"/>
      <c r="Q397" s="75">
        <f t="shared" si="162"/>
        <v>0</v>
      </c>
      <c r="T397" s="13" t="b">
        <f t="shared" si="161"/>
        <v>0</v>
      </c>
      <c r="U397" s="13" t="b">
        <f>AND(B397&lt;=ReportingYear,B397&gt;=BaselineYear)</f>
        <v>0</v>
      </c>
      <c r="W397" s="14" t="b">
        <f t="shared" si="159"/>
        <v>0</v>
      </c>
      <c r="AB397" s="14"/>
      <c r="AC397" s="18"/>
      <c r="AD397" s="14"/>
      <c r="AE397" s="18"/>
      <c r="AF397" s="18"/>
      <c r="AG397" s="18"/>
      <c r="AH397" s="19"/>
      <c r="AI397" s="19"/>
      <c r="AJ397" s="19"/>
    </row>
    <row r="398" spans="2:36" s="13" customFormat="1" ht="16" thickBot="1">
      <c r="B398" s="212"/>
      <c r="C398" s="76" t="s">
        <v>25</v>
      </c>
      <c r="D398" s="77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9"/>
      <c r="P398" s="80"/>
      <c r="Q398" s="81">
        <f t="shared" si="162"/>
        <v>0</v>
      </c>
      <c r="S398" s="13" t="b">
        <f>S396</f>
        <v>1</v>
      </c>
      <c r="T398" s="13" t="b">
        <f t="shared" si="161"/>
        <v>0</v>
      </c>
      <c r="U398" s="13" t="b">
        <f>U397</f>
        <v>0</v>
      </c>
      <c r="W398" s="14" t="b">
        <f t="shared" si="159"/>
        <v>0</v>
      </c>
      <c r="AB398" s="14"/>
      <c r="AC398" s="18"/>
      <c r="AD398" s="14"/>
      <c r="AE398" s="18"/>
      <c r="AF398" s="18"/>
      <c r="AG398" s="18"/>
      <c r="AH398" s="19"/>
      <c r="AI398" s="19"/>
      <c r="AJ398" s="19"/>
    </row>
    <row r="399" spans="2:36" s="13" customFormat="1" ht="16" hidden="1" thickBot="1">
      <c r="B399" s="213">
        <f>B397-1</f>
        <v>2009</v>
      </c>
      <c r="C399" s="70" t="s">
        <v>24</v>
      </c>
      <c r="D399" s="58"/>
      <c r="E399" s="59"/>
      <c r="F399" s="59"/>
      <c r="G399" s="59"/>
      <c r="H399" s="59"/>
      <c r="I399" s="60"/>
      <c r="J399" s="59"/>
      <c r="K399" s="59"/>
      <c r="L399" s="59"/>
      <c r="M399" s="59"/>
      <c r="N399" s="59"/>
      <c r="O399" s="61"/>
      <c r="P399" s="62"/>
      <c r="Q399" s="63">
        <f t="shared" si="162"/>
        <v>0</v>
      </c>
      <c r="T399" s="13" t="b">
        <f t="shared" si="161"/>
        <v>0</v>
      </c>
      <c r="U399" s="13" t="b">
        <f>AND(B399&lt;=ReportingYear,B399&gt;=BaselineYear)</f>
        <v>0</v>
      </c>
      <c r="W399" s="14" t="b">
        <f t="shared" si="159"/>
        <v>0</v>
      </c>
      <c r="AB399" s="14"/>
      <c r="AC399" s="18"/>
      <c r="AD399" s="14"/>
      <c r="AE399" s="18"/>
      <c r="AF399" s="18"/>
      <c r="AG399" s="18"/>
      <c r="AH399" s="19"/>
      <c r="AI399" s="19"/>
      <c r="AJ399" s="19"/>
    </row>
    <row r="400" spans="2:36" s="13" customFormat="1" ht="16" hidden="1" thickBot="1">
      <c r="B400" s="213"/>
      <c r="C400" s="76" t="s">
        <v>25</v>
      </c>
      <c r="D400" s="65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7"/>
      <c r="P400" s="68"/>
      <c r="Q400" s="69">
        <f t="shared" si="162"/>
        <v>0</v>
      </c>
      <c r="S400" s="13" t="b">
        <f>S398</f>
        <v>1</v>
      </c>
      <c r="T400" s="13" t="b">
        <f t="shared" si="161"/>
        <v>0</v>
      </c>
      <c r="U400" s="13" t="b">
        <f>U399</f>
        <v>0</v>
      </c>
      <c r="W400" s="14" t="b">
        <f t="shared" si="159"/>
        <v>0</v>
      </c>
      <c r="AB400" s="14"/>
      <c r="AC400" s="18"/>
      <c r="AD400" s="14"/>
      <c r="AE400" s="18"/>
      <c r="AF400" s="18"/>
      <c r="AG400" s="18"/>
      <c r="AH400" s="19"/>
      <c r="AI400" s="19"/>
      <c r="AJ400" s="19"/>
    </row>
    <row r="401" spans="2:36" s="13" customFormat="1" ht="16" hidden="1" thickBot="1">
      <c r="B401" s="213">
        <f>B399-1</f>
        <v>2008</v>
      </c>
      <c r="C401" s="70" t="s">
        <v>24</v>
      </c>
      <c r="D401" s="71"/>
      <c r="E401" s="72"/>
      <c r="F401" s="72"/>
      <c r="G401" s="72"/>
      <c r="H401" s="72"/>
      <c r="I401" s="73"/>
      <c r="J401" s="72"/>
      <c r="K401" s="72"/>
      <c r="L401" s="72"/>
      <c r="M401" s="72"/>
      <c r="N401" s="72"/>
      <c r="O401" s="74"/>
      <c r="P401" s="62"/>
      <c r="Q401" s="75">
        <f t="shared" si="162"/>
        <v>0</v>
      </c>
      <c r="T401" s="13" t="b">
        <f t="shared" si="161"/>
        <v>0</v>
      </c>
      <c r="U401" s="13" t="b">
        <f>AND(B401&lt;=ReportingYear,B401&gt;=BaselineYear)</f>
        <v>0</v>
      </c>
      <c r="W401" s="14" t="b">
        <f t="shared" si="159"/>
        <v>0</v>
      </c>
      <c r="AB401" s="14"/>
      <c r="AC401" s="18"/>
      <c r="AD401" s="14"/>
      <c r="AE401" s="18"/>
      <c r="AF401" s="18"/>
      <c r="AG401" s="18"/>
      <c r="AH401" s="19"/>
      <c r="AI401" s="19"/>
      <c r="AJ401" s="19"/>
    </row>
    <row r="402" spans="2:36" s="13" customFormat="1" ht="16" hidden="1" thickBot="1">
      <c r="B402" s="213"/>
      <c r="C402" s="76" t="s">
        <v>25</v>
      </c>
      <c r="D402" s="77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9"/>
      <c r="P402" s="80"/>
      <c r="Q402" s="81">
        <f t="shared" si="162"/>
        <v>0</v>
      </c>
      <c r="S402" s="13" t="b">
        <f>S400</f>
        <v>1</v>
      </c>
      <c r="T402" s="13" t="b">
        <f t="shared" si="161"/>
        <v>0</v>
      </c>
      <c r="U402" s="13" t="b">
        <f>U401</f>
        <v>0</v>
      </c>
      <c r="W402" s="14" t="b">
        <f t="shared" si="159"/>
        <v>0</v>
      </c>
      <c r="AB402" s="14"/>
      <c r="AC402" s="18"/>
      <c r="AD402" s="14"/>
      <c r="AE402" s="18"/>
      <c r="AF402" s="18"/>
      <c r="AG402" s="18"/>
      <c r="AH402" s="19"/>
      <c r="AI402" s="19"/>
      <c r="AJ402" s="19"/>
    </row>
    <row r="403" spans="2:36" s="13" customFormat="1" ht="16" hidden="1" thickBot="1">
      <c r="B403" s="213">
        <f>B401-1</f>
        <v>2007</v>
      </c>
      <c r="C403" s="70" t="s">
        <v>24</v>
      </c>
      <c r="D403" s="58"/>
      <c r="E403" s="59"/>
      <c r="F403" s="59"/>
      <c r="G403" s="59"/>
      <c r="H403" s="59"/>
      <c r="I403" s="60"/>
      <c r="J403" s="59"/>
      <c r="K403" s="59"/>
      <c r="L403" s="59"/>
      <c r="M403" s="59"/>
      <c r="N403" s="59"/>
      <c r="O403" s="61"/>
      <c r="P403" s="62"/>
      <c r="Q403" s="63">
        <f t="shared" si="162"/>
        <v>0</v>
      </c>
      <c r="T403" s="13" t="b">
        <f t="shared" si="161"/>
        <v>0</v>
      </c>
      <c r="U403" s="13" t="b">
        <f>AND(B403&lt;=ReportingYear,B403&gt;=BaselineYear)</f>
        <v>0</v>
      </c>
      <c r="W403" s="14" t="b">
        <f t="shared" si="159"/>
        <v>0</v>
      </c>
      <c r="AB403" s="14"/>
      <c r="AC403" s="18"/>
      <c r="AD403" s="14"/>
      <c r="AE403" s="18"/>
      <c r="AF403" s="18"/>
      <c r="AG403" s="18"/>
      <c r="AH403" s="19"/>
      <c r="AI403" s="19"/>
      <c r="AJ403" s="19"/>
    </row>
    <row r="404" spans="2:36" s="13" customFormat="1" ht="16" hidden="1" thickBot="1">
      <c r="B404" s="213"/>
      <c r="C404" s="76" t="s">
        <v>25</v>
      </c>
      <c r="D404" s="65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7"/>
      <c r="P404" s="68"/>
      <c r="Q404" s="69">
        <f t="shared" si="162"/>
        <v>0</v>
      </c>
      <c r="S404" s="13" t="b">
        <f>S402</f>
        <v>1</v>
      </c>
      <c r="T404" s="13" t="b">
        <f t="shared" si="161"/>
        <v>0</v>
      </c>
      <c r="U404" s="13" t="b">
        <f>U403</f>
        <v>0</v>
      </c>
      <c r="W404" s="14" t="b">
        <f t="shared" si="159"/>
        <v>0</v>
      </c>
      <c r="AB404" s="14"/>
      <c r="AC404" s="18"/>
      <c r="AD404" s="14"/>
      <c r="AE404" s="18"/>
      <c r="AF404" s="18"/>
      <c r="AG404" s="18"/>
      <c r="AH404" s="19"/>
      <c r="AI404" s="19"/>
      <c r="AJ404" s="19"/>
    </row>
    <row r="405" spans="2:36" s="13" customFormat="1" ht="16" hidden="1" thickBot="1">
      <c r="B405" s="213">
        <f>B403-1</f>
        <v>2006</v>
      </c>
      <c r="C405" s="70" t="s">
        <v>24</v>
      </c>
      <c r="D405" s="71"/>
      <c r="E405" s="72"/>
      <c r="F405" s="72"/>
      <c r="G405" s="72"/>
      <c r="H405" s="72"/>
      <c r="I405" s="73"/>
      <c r="J405" s="72"/>
      <c r="K405" s="72"/>
      <c r="L405" s="72"/>
      <c r="M405" s="72"/>
      <c r="N405" s="72"/>
      <c r="O405" s="74"/>
      <c r="P405" s="62"/>
      <c r="Q405" s="75">
        <f t="shared" si="162"/>
        <v>0</v>
      </c>
      <c r="T405" s="13" t="b">
        <f t="shared" si="161"/>
        <v>0</v>
      </c>
      <c r="U405" s="13" t="b">
        <f>AND(B405&lt;=ReportingYear,B405&gt;=BaselineYear)</f>
        <v>0</v>
      </c>
      <c r="W405" s="14" t="b">
        <f t="shared" si="159"/>
        <v>0</v>
      </c>
      <c r="AB405" s="14"/>
      <c r="AC405" s="18"/>
      <c r="AD405" s="14"/>
      <c r="AE405" s="18"/>
      <c r="AF405" s="18"/>
      <c r="AG405" s="18"/>
      <c r="AH405" s="19"/>
      <c r="AI405" s="19"/>
      <c r="AJ405" s="19"/>
    </row>
    <row r="406" spans="2:36" s="13" customFormat="1" ht="16" hidden="1" thickBot="1">
      <c r="B406" s="213"/>
      <c r="C406" s="76" t="s">
        <v>25</v>
      </c>
      <c r="D406" s="77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9"/>
      <c r="P406" s="80"/>
      <c r="Q406" s="81">
        <f t="shared" si="162"/>
        <v>0</v>
      </c>
      <c r="S406" s="13" t="b">
        <f>S404</f>
        <v>1</v>
      </c>
      <c r="T406" s="13" t="b">
        <f t="shared" si="161"/>
        <v>0</v>
      </c>
      <c r="U406" s="13" t="b">
        <f>U405</f>
        <v>0</v>
      </c>
      <c r="W406" s="14" t="b">
        <f t="shared" si="159"/>
        <v>0</v>
      </c>
      <c r="AB406" s="14"/>
      <c r="AC406" s="18"/>
      <c r="AD406" s="14"/>
      <c r="AE406" s="18"/>
      <c r="AF406" s="18"/>
      <c r="AG406" s="18"/>
      <c r="AH406" s="19"/>
      <c r="AI406" s="19"/>
      <c r="AJ406" s="19"/>
    </row>
    <row r="407" spans="2:36" s="13" customFormat="1" hidden="1">
      <c r="B407" s="211">
        <f>B405-1</f>
        <v>2005</v>
      </c>
      <c r="C407" s="70" t="s">
        <v>24</v>
      </c>
      <c r="D407" s="58"/>
      <c r="E407" s="59"/>
      <c r="F407" s="59"/>
      <c r="G407" s="59"/>
      <c r="H407" s="59"/>
      <c r="I407" s="60"/>
      <c r="J407" s="59"/>
      <c r="K407" s="59"/>
      <c r="L407" s="59"/>
      <c r="M407" s="59"/>
      <c r="N407" s="59"/>
      <c r="O407" s="61"/>
      <c r="P407" s="62"/>
      <c r="Q407" s="63">
        <f t="shared" si="162"/>
        <v>0</v>
      </c>
      <c r="T407" s="13" t="b">
        <f t="shared" si="161"/>
        <v>0</v>
      </c>
      <c r="U407" s="13" t="b">
        <f>AND(B407&lt;=ReportingYear,B407&gt;=BaselineYear)</f>
        <v>0</v>
      </c>
      <c r="W407" s="14" t="b">
        <f t="shared" si="159"/>
        <v>0</v>
      </c>
      <c r="AB407" s="14"/>
      <c r="AC407" s="18"/>
      <c r="AD407" s="14"/>
      <c r="AE407" s="18"/>
      <c r="AF407" s="18"/>
      <c r="AG407" s="18"/>
      <c r="AH407" s="19"/>
      <c r="AI407" s="19"/>
      <c r="AJ407" s="19"/>
    </row>
    <row r="408" spans="2:36" s="13" customFormat="1" ht="16" hidden="1" thickBot="1">
      <c r="B408" s="216"/>
      <c r="C408" s="76" t="s">
        <v>25</v>
      </c>
      <c r="D408" s="65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7"/>
      <c r="P408" s="68"/>
      <c r="Q408" s="69">
        <f t="shared" si="162"/>
        <v>0</v>
      </c>
      <c r="S408" s="13" t="b">
        <f>S406</f>
        <v>1</v>
      </c>
      <c r="T408" s="13" t="b">
        <f t="shared" si="161"/>
        <v>0</v>
      </c>
      <c r="U408" s="13" t="b">
        <f>U407</f>
        <v>0</v>
      </c>
      <c r="W408" s="14" t="b">
        <f t="shared" si="159"/>
        <v>0</v>
      </c>
      <c r="AB408" s="14"/>
      <c r="AC408" s="18"/>
      <c r="AD408" s="14"/>
      <c r="AE408" s="18"/>
      <c r="AF408" s="18"/>
      <c r="AG408" s="18"/>
      <c r="AH408" s="19"/>
      <c r="AI408" s="19"/>
      <c r="AJ408" s="19"/>
    </row>
    <row r="409" spans="2:36" s="13" customFormat="1" ht="16" hidden="1" thickBot="1">
      <c r="B409" s="82"/>
      <c r="T409" s="13" t="b">
        <f>T380</f>
        <v>0</v>
      </c>
      <c r="W409" s="14" t="b">
        <f t="shared" si="159"/>
        <v>0</v>
      </c>
      <c r="AB409" s="14"/>
      <c r="AC409" s="18"/>
      <c r="AD409" s="14"/>
      <c r="AE409" s="18"/>
      <c r="AF409" s="18"/>
      <c r="AG409" s="18"/>
      <c r="AH409" s="19"/>
      <c r="AI409" s="19"/>
      <c r="AJ409" s="19"/>
    </row>
    <row r="410" spans="2:36" s="13" customFormat="1" ht="15.75" hidden="1" customHeight="1" thickBot="1">
      <c r="B410" s="219" t="s">
        <v>26</v>
      </c>
      <c r="C410" s="83">
        <f>B359</f>
        <v>2029</v>
      </c>
      <c r="D410" s="84" t="str">
        <f t="shared" ref="D410:O410" si="163">IF(D360&lt;&gt;0,D359/D360,"")</f>
        <v/>
      </c>
      <c r="E410" s="84" t="str">
        <f t="shared" si="163"/>
        <v/>
      </c>
      <c r="F410" s="84" t="str">
        <f t="shared" si="163"/>
        <v/>
      </c>
      <c r="G410" s="84" t="str">
        <f t="shared" si="163"/>
        <v/>
      </c>
      <c r="H410" s="84" t="str">
        <f t="shared" si="163"/>
        <v/>
      </c>
      <c r="I410" s="84" t="str">
        <f t="shared" si="163"/>
        <v/>
      </c>
      <c r="J410" s="84" t="str">
        <f t="shared" si="163"/>
        <v/>
      </c>
      <c r="K410" s="84" t="str">
        <f t="shared" si="163"/>
        <v/>
      </c>
      <c r="L410" s="84" t="str">
        <f t="shared" si="163"/>
        <v/>
      </c>
      <c r="M410" s="84" t="str">
        <f t="shared" si="163"/>
        <v/>
      </c>
      <c r="N410" s="84" t="str">
        <f t="shared" si="163"/>
        <v/>
      </c>
      <c r="O410" s="85" t="str">
        <f t="shared" si="163"/>
        <v/>
      </c>
      <c r="Q410" s="86" t="str">
        <f>IF(Q360&lt;&gt;0,Q359/Q360,"")</f>
        <v/>
      </c>
      <c r="S410" s="13" t="b">
        <f>S388</f>
        <v>1</v>
      </c>
      <c r="T410" s="13" t="b">
        <f>T409</f>
        <v>0</v>
      </c>
      <c r="U410" s="13" t="b">
        <f t="shared" ref="U410:U434" si="164">AND(C410&lt;=ReportingYear,C410&gt;=BaselineYear)</f>
        <v>0</v>
      </c>
      <c r="V410" s="13" t="b">
        <f>UnitCostStatus</f>
        <v>0</v>
      </c>
      <c r="W410" s="14" t="b">
        <f t="shared" si="159"/>
        <v>0</v>
      </c>
      <c r="AB410" s="14"/>
      <c r="AC410" s="18"/>
      <c r="AD410" s="14"/>
      <c r="AE410" s="18"/>
      <c r="AF410" s="18"/>
      <c r="AG410" s="18"/>
      <c r="AH410" s="19"/>
      <c r="AI410" s="19"/>
      <c r="AJ410" s="19"/>
    </row>
    <row r="411" spans="2:36" s="13" customFormat="1" ht="16" hidden="1" thickBot="1">
      <c r="B411" s="219"/>
      <c r="C411" s="83">
        <f>C410-1</f>
        <v>2028</v>
      </c>
      <c r="D411" s="84" t="str">
        <f t="shared" ref="D411:O411" si="165">IF(D362&lt;&gt;0,D361/D362,"")</f>
        <v/>
      </c>
      <c r="E411" s="84" t="str">
        <f t="shared" si="165"/>
        <v/>
      </c>
      <c r="F411" s="84" t="str">
        <f t="shared" si="165"/>
        <v/>
      </c>
      <c r="G411" s="84" t="str">
        <f t="shared" si="165"/>
        <v/>
      </c>
      <c r="H411" s="84" t="str">
        <f t="shared" si="165"/>
        <v/>
      </c>
      <c r="I411" s="84" t="str">
        <f t="shared" si="165"/>
        <v/>
      </c>
      <c r="J411" s="84" t="str">
        <f t="shared" si="165"/>
        <v/>
      </c>
      <c r="K411" s="84" t="str">
        <f t="shared" si="165"/>
        <v/>
      </c>
      <c r="L411" s="84" t="str">
        <f t="shared" si="165"/>
        <v/>
      </c>
      <c r="M411" s="84" t="str">
        <f t="shared" si="165"/>
        <v/>
      </c>
      <c r="N411" s="84" t="str">
        <f t="shared" si="165"/>
        <v/>
      </c>
      <c r="O411" s="85" t="str">
        <f t="shared" si="165"/>
        <v/>
      </c>
      <c r="Q411" s="86" t="str">
        <f>IF(Q362&lt;&gt;0,Q361/Q362,"")</f>
        <v/>
      </c>
      <c r="S411" s="13" t="b">
        <f t="shared" ref="S411:T426" si="166">S410</f>
        <v>1</v>
      </c>
      <c r="T411" s="13" t="b">
        <f t="shared" si="161"/>
        <v>0</v>
      </c>
      <c r="U411" s="13" t="b">
        <f t="shared" si="164"/>
        <v>0</v>
      </c>
      <c r="V411" s="13" t="b">
        <f>V410</f>
        <v>0</v>
      </c>
      <c r="W411" s="14" t="b">
        <f t="shared" si="159"/>
        <v>0</v>
      </c>
      <c r="AB411" s="14"/>
      <c r="AC411" s="18"/>
      <c r="AD411" s="14"/>
      <c r="AE411" s="18"/>
      <c r="AF411" s="18"/>
      <c r="AG411" s="18"/>
      <c r="AH411" s="19"/>
      <c r="AI411" s="19"/>
      <c r="AJ411" s="19"/>
    </row>
    <row r="412" spans="2:36" s="13" customFormat="1" ht="16" hidden="1" thickBot="1">
      <c r="B412" s="219"/>
      <c r="C412" s="83">
        <f t="shared" ref="C412:C434" si="167">C411-1</f>
        <v>2027</v>
      </c>
      <c r="D412" s="84" t="str">
        <f t="shared" ref="D412:O412" si="168">IF(D364&lt;&gt;0,D363/D364,"")</f>
        <v/>
      </c>
      <c r="E412" s="84" t="str">
        <f t="shared" si="168"/>
        <v/>
      </c>
      <c r="F412" s="84" t="str">
        <f t="shared" si="168"/>
        <v/>
      </c>
      <c r="G412" s="84" t="str">
        <f t="shared" si="168"/>
        <v/>
      </c>
      <c r="H412" s="84" t="str">
        <f t="shared" si="168"/>
        <v/>
      </c>
      <c r="I412" s="84" t="str">
        <f t="shared" si="168"/>
        <v/>
      </c>
      <c r="J412" s="84" t="str">
        <f t="shared" si="168"/>
        <v/>
      </c>
      <c r="K412" s="84" t="str">
        <f t="shared" si="168"/>
        <v/>
      </c>
      <c r="L412" s="84" t="str">
        <f t="shared" si="168"/>
        <v/>
      </c>
      <c r="M412" s="84" t="str">
        <f t="shared" si="168"/>
        <v/>
      </c>
      <c r="N412" s="84" t="str">
        <f t="shared" si="168"/>
        <v/>
      </c>
      <c r="O412" s="85" t="str">
        <f t="shared" si="168"/>
        <v/>
      </c>
      <c r="Q412" s="86" t="str">
        <f>IF(Q364&lt;&gt;0,Q363/Q364,"")</f>
        <v/>
      </c>
      <c r="S412" s="13" t="b">
        <f t="shared" si="166"/>
        <v>1</v>
      </c>
      <c r="T412" s="13" t="b">
        <f t="shared" si="161"/>
        <v>0</v>
      </c>
      <c r="U412" s="13" t="b">
        <f t="shared" si="164"/>
        <v>0</v>
      </c>
      <c r="V412" s="13" t="b">
        <f>V411</f>
        <v>0</v>
      </c>
      <c r="W412" s="14" t="b">
        <f t="shared" si="159"/>
        <v>0</v>
      </c>
      <c r="AB412" s="14"/>
      <c r="AC412" s="18"/>
      <c r="AD412" s="14"/>
      <c r="AE412" s="18"/>
      <c r="AF412" s="18"/>
      <c r="AG412" s="18"/>
      <c r="AH412" s="19"/>
      <c r="AI412" s="19"/>
      <c r="AJ412" s="19"/>
    </row>
    <row r="413" spans="2:36" s="13" customFormat="1" ht="16" hidden="1" thickBot="1">
      <c r="B413" s="219"/>
      <c r="C413" s="83">
        <f t="shared" si="167"/>
        <v>2026</v>
      </c>
      <c r="D413" s="84" t="str">
        <f t="shared" ref="D413:O413" si="169">IF(D366&lt;&gt;0,D365/D366,"")</f>
        <v/>
      </c>
      <c r="E413" s="84" t="str">
        <f t="shared" si="169"/>
        <v/>
      </c>
      <c r="F413" s="84" t="str">
        <f t="shared" si="169"/>
        <v/>
      </c>
      <c r="G413" s="84" t="str">
        <f t="shared" si="169"/>
        <v/>
      </c>
      <c r="H413" s="84" t="str">
        <f t="shared" si="169"/>
        <v/>
      </c>
      <c r="I413" s="84" t="str">
        <f t="shared" si="169"/>
        <v/>
      </c>
      <c r="J413" s="84" t="str">
        <f t="shared" si="169"/>
        <v/>
      </c>
      <c r="K413" s="84" t="str">
        <f t="shared" si="169"/>
        <v/>
      </c>
      <c r="L413" s="84" t="str">
        <f t="shared" si="169"/>
        <v/>
      </c>
      <c r="M413" s="84" t="str">
        <f t="shared" si="169"/>
        <v/>
      </c>
      <c r="N413" s="84" t="str">
        <f t="shared" si="169"/>
        <v/>
      </c>
      <c r="O413" s="85" t="str">
        <f t="shared" si="169"/>
        <v/>
      </c>
      <c r="Q413" s="86" t="str">
        <f>IF(Q366&lt;&gt;0,Q365/Q366,"")</f>
        <v/>
      </c>
      <c r="S413" s="13" t="b">
        <f t="shared" si="166"/>
        <v>1</v>
      </c>
      <c r="T413" s="13" t="b">
        <f t="shared" si="161"/>
        <v>0</v>
      </c>
      <c r="U413" s="13" t="b">
        <f t="shared" si="164"/>
        <v>0</v>
      </c>
      <c r="V413" s="13" t="b">
        <f t="shared" ref="V413:V434" si="170">V412</f>
        <v>0</v>
      </c>
      <c r="W413" s="14" t="b">
        <f t="shared" si="159"/>
        <v>0</v>
      </c>
      <c r="AB413" s="14"/>
      <c r="AC413" s="18"/>
      <c r="AD413" s="14"/>
      <c r="AE413" s="18"/>
      <c r="AF413" s="18"/>
      <c r="AG413" s="18"/>
      <c r="AH413" s="19"/>
      <c r="AI413" s="19"/>
      <c r="AJ413" s="19"/>
    </row>
    <row r="414" spans="2:36" s="13" customFormat="1" ht="16" hidden="1" thickBot="1">
      <c r="B414" s="219"/>
      <c r="C414" s="83">
        <f t="shared" si="167"/>
        <v>2025</v>
      </c>
      <c r="D414" s="84" t="str">
        <f t="shared" ref="D414:O414" si="171">IF(D368&lt;&gt;0,D367/D368,"")</f>
        <v/>
      </c>
      <c r="E414" s="84" t="str">
        <f t="shared" si="171"/>
        <v/>
      </c>
      <c r="F414" s="84" t="str">
        <f t="shared" si="171"/>
        <v/>
      </c>
      <c r="G414" s="84" t="str">
        <f t="shared" si="171"/>
        <v/>
      </c>
      <c r="H414" s="84" t="str">
        <f t="shared" si="171"/>
        <v/>
      </c>
      <c r="I414" s="84" t="str">
        <f t="shared" si="171"/>
        <v/>
      </c>
      <c r="J414" s="84" t="str">
        <f t="shared" si="171"/>
        <v/>
      </c>
      <c r="K414" s="84" t="str">
        <f t="shared" si="171"/>
        <v/>
      </c>
      <c r="L414" s="84" t="str">
        <f t="shared" si="171"/>
        <v/>
      </c>
      <c r="M414" s="84" t="str">
        <f t="shared" si="171"/>
        <v/>
      </c>
      <c r="N414" s="84" t="str">
        <f t="shared" si="171"/>
        <v/>
      </c>
      <c r="O414" s="85" t="str">
        <f t="shared" si="171"/>
        <v/>
      </c>
      <c r="Q414" s="86" t="str">
        <f>IF(Q368&lt;&gt;0,Q367/Q368,"")</f>
        <v/>
      </c>
      <c r="S414" s="13" t="b">
        <f t="shared" si="166"/>
        <v>1</v>
      </c>
      <c r="T414" s="13" t="b">
        <f t="shared" si="161"/>
        <v>0</v>
      </c>
      <c r="U414" s="13" t="b">
        <f t="shared" si="164"/>
        <v>0</v>
      </c>
      <c r="V414" s="13" t="b">
        <f t="shared" si="170"/>
        <v>0</v>
      </c>
      <c r="W414" s="14" t="b">
        <f t="shared" si="159"/>
        <v>0</v>
      </c>
      <c r="AB414" s="14"/>
      <c r="AC414" s="18"/>
      <c r="AD414" s="14"/>
      <c r="AE414" s="18"/>
      <c r="AF414" s="18"/>
      <c r="AG414" s="18"/>
      <c r="AH414" s="19"/>
      <c r="AI414" s="19"/>
      <c r="AJ414" s="19"/>
    </row>
    <row r="415" spans="2:36" s="13" customFormat="1" ht="16" hidden="1" thickBot="1">
      <c r="B415" s="219"/>
      <c r="C415" s="83">
        <f t="shared" si="167"/>
        <v>2024</v>
      </c>
      <c r="D415" s="84" t="str">
        <f t="shared" ref="D415:O415" si="172">IF(D370&lt;&gt;0,D369/D370,"")</f>
        <v/>
      </c>
      <c r="E415" s="84" t="str">
        <f t="shared" si="172"/>
        <v/>
      </c>
      <c r="F415" s="84" t="str">
        <f t="shared" si="172"/>
        <v/>
      </c>
      <c r="G415" s="84" t="str">
        <f t="shared" si="172"/>
        <v/>
      </c>
      <c r="H415" s="84" t="str">
        <f t="shared" si="172"/>
        <v/>
      </c>
      <c r="I415" s="84" t="str">
        <f t="shared" si="172"/>
        <v/>
      </c>
      <c r="J415" s="84" t="str">
        <f t="shared" si="172"/>
        <v/>
      </c>
      <c r="K415" s="84" t="str">
        <f t="shared" si="172"/>
        <v/>
      </c>
      <c r="L415" s="84" t="str">
        <f t="shared" si="172"/>
        <v/>
      </c>
      <c r="M415" s="84" t="str">
        <f t="shared" si="172"/>
        <v/>
      </c>
      <c r="N415" s="84" t="str">
        <f t="shared" si="172"/>
        <v/>
      </c>
      <c r="O415" s="85" t="str">
        <f t="shared" si="172"/>
        <v/>
      </c>
      <c r="Q415" s="86" t="str">
        <f>IF(Q370&lt;&gt;0,Q369/Q370,"")</f>
        <v/>
      </c>
      <c r="S415" s="13" t="b">
        <f t="shared" si="166"/>
        <v>1</v>
      </c>
      <c r="T415" s="13" t="b">
        <f t="shared" si="161"/>
        <v>0</v>
      </c>
      <c r="U415" s="13" t="b">
        <f t="shared" si="164"/>
        <v>0</v>
      </c>
      <c r="V415" s="13" t="b">
        <f t="shared" si="170"/>
        <v>0</v>
      </c>
      <c r="W415" s="14" t="b">
        <f t="shared" si="159"/>
        <v>0</v>
      </c>
      <c r="AB415" s="14"/>
      <c r="AC415" s="18"/>
      <c r="AD415" s="14"/>
      <c r="AE415" s="18"/>
      <c r="AF415" s="18"/>
      <c r="AG415" s="18"/>
      <c r="AH415" s="19"/>
      <c r="AI415" s="19"/>
      <c r="AJ415" s="19"/>
    </row>
    <row r="416" spans="2:36" s="13" customFormat="1" ht="16" hidden="1" thickBot="1">
      <c r="B416" s="219"/>
      <c r="C416" s="83">
        <f t="shared" si="167"/>
        <v>2023</v>
      </c>
      <c r="D416" s="84" t="str">
        <f t="shared" ref="D416:O416" si="173">IF(D372&lt;&gt;0,D371/D372,"")</f>
        <v/>
      </c>
      <c r="E416" s="84" t="str">
        <f t="shared" si="173"/>
        <v/>
      </c>
      <c r="F416" s="84" t="str">
        <f t="shared" si="173"/>
        <v/>
      </c>
      <c r="G416" s="84" t="str">
        <f t="shared" si="173"/>
        <v/>
      </c>
      <c r="H416" s="84" t="str">
        <f t="shared" si="173"/>
        <v/>
      </c>
      <c r="I416" s="84" t="str">
        <f t="shared" si="173"/>
        <v/>
      </c>
      <c r="J416" s="84" t="str">
        <f t="shared" si="173"/>
        <v/>
      </c>
      <c r="K416" s="84" t="str">
        <f t="shared" si="173"/>
        <v/>
      </c>
      <c r="L416" s="84" t="str">
        <f t="shared" si="173"/>
        <v/>
      </c>
      <c r="M416" s="84" t="str">
        <f t="shared" si="173"/>
        <v/>
      </c>
      <c r="N416" s="84" t="str">
        <f t="shared" si="173"/>
        <v/>
      </c>
      <c r="O416" s="85" t="str">
        <f t="shared" si="173"/>
        <v/>
      </c>
      <c r="Q416" s="86" t="str">
        <f>IF(Q372&lt;&gt;0,Q371/Q372,"")</f>
        <v/>
      </c>
      <c r="S416" s="13" t="b">
        <f t="shared" si="166"/>
        <v>1</v>
      </c>
      <c r="T416" s="13" t="b">
        <f t="shared" si="161"/>
        <v>0</v>
      </c>
      <c r="U416" s="13" t="b">
        <f t="shared" si="164"/>
        <v>0</v>
      </c>
      <c r="V416" s="13" t="b">
        <f t="shared" si="170"/>
        <v>0</v>
      </c>
      <c r="W416" s="14" t="b">
        <f t="shared" si="159"/>
        <v>0</v>
      </c>
      <c r="AB416" s="14"/>
      <c r="AC416" s="18"/>
      <c r="AD416" s="14"/>
      <c r="AE416" s="18"/>
      <c r="AF416" s="18"/>
      <c r="AG416" s="18"/>
      <c r="AH416" s="19"/>
      <c r="AI416" s="19"/>
      <c r="AJ416" s="19"/>
    </row>
    <row r="417" spans="2:36" s="13" customFormat="1" ht="16" hidden="1" thickBot="1">
      <c r="B417" s="219"/>
      <c r="C417" s="83">
        <f t="shared" si="167"/>
        <v>2022</v>
      </c>
      <c r="D417" s="84" t="str">
        <f t="shared" ref="D417:O417" si="174">IF(D374&lt;&gt;0,D373/D374,"")</f>
        <v/>
      </c>
      <c r="E417" s="84" t="str">
        <f t="shared" si="174"/>
        <v/>
      </c>
      <c r="F417" s="84" t="str">
        <f t="shared" si="174"/>
        <v/>
      </c>
      <c r="G417" s="84" t="str">
        <f t="shared" si="174"/>
        <v/>
      </c>
      <c r="H417" s="84" t="str">
        <f t="shared" si="174"/>
        <v/>
      </c>
      <c r="I417" s="84" t="str">
        <f t="shared" si="174"/>
        <v/>
      </c>
      <c r="J417" s="84" t="str">
        <f t="shared" si="174"/>
        <v/>
      </c>
      <c r="K417" s="84" t="str">
        <f t="shared" si="174"/>
        <v/>
      </c>
      <c r="L417" s="84" t="str">
        <f t="shared" si="174"/>
        <v/>
      </c>
      <c r="M417" s="84" t="str">
        <f t="shared" si="174"/>
        <v/>
      </c>
      <c r="N417" s="84" t="str">
        <f t="shared" si="174"/>
        <v/>
      </c>
      <c r="O417" s="85" t="str">
        <f t="shared" si="174"/>
        <v/>
      </c>
      <c r="Q417" s="86" t="str">
        <f>IF(Q374&lt;&gt;0,Q373/Q374,"")</f>
        <v/>
      </c>
      <c r="S417" s="13" t="b">
        <f t="shared" si="166"/>
        <v>1</v>
      </c>
      <c r="T417" s="13" t="b">
        <f t="shared" si="161"/>
        <v>0</v>
      </c>
      <c r="U417" s="13" t="b">
        <f t="shared" si="164"/>
        <v>0</v>
      </c>
      <c r="V417" s="13" t="b">
        <f t="shared" si="170"/>
        <v>0</v>
      </c>
      <c r="W417" s="14" t="b">
        <f t="shared" si="159"/>
        <v>0</v>
      </c>
      <c r="AB417" s="14"/>
      <c r="AC417" s="18"/>
      <c r="AD417" s="14"/>
      <c r="AE417" s="18"/>
      <c r="AF417" s="18"/>
      <c r="AG417" s="18"/>
      <c r="AH417" s="19"/>
      <c r="AI417" s="19"/>
      <c r="AJ417" s="19"/>
    </row>
    <row r="418" spans="2:36" s="13" customFormat="1" ht="16" hidden="1" thickBot="1">
      <c r="B418" s="219"/>
      <c r="C418" s="83">
        <f t="shared" si="167"/>
        <v>2021</v>
      </c>
      <c r="D418" s="84" t="str">
        <f t="shared" ref="D418:O418" si="175">IF(D376&lt;&gt;0,D375/D376,"")</f>
        <v/>
      </c>
      <c r="E418" s="84" t="str">
        <f t="shared" si="175"/>
        <v/>
      </c>
      <c r="F418" s="84" t="str">
        <f t="shared" si="175"/>
        <v/>
      </c>
      <c r="G418" s="84" t="str">
        <f t="shared" si="175"/>
        <v/>
      </c>
      <c r="H418" s="84" t="str">
        <f t="shared" si="175"/>
        <v/>
      </c>
      <c r="I418" s="84" t="str">
        <f t="shared" si="175"/>
        <v/>
      </c>
      <c r="J418" s="84" t="str">
        <f t="shared" si="175"/>
        <v/>
      </c>
      <c r="K418" s="84" t="str">
        <f t="shared" si="175"/>
        <v/>
      </c>
      <c r="L418" s="84" t="str">
        <f t="shared" si="175"/>
        <v/>
      </c>
      <c r="M418" s="84" t="str">
        <f t="shared" si="175"/>
        <v/>
      </c>
      <c r="N418" s="84" t="str">
        <f t="shared" si="175"/>
        <v/>
      </c>
      <c r="O418" s="85" t="str">
        <f t="shared" si="175"/>
        <v/>
      </c>
      <c r="Q418" s="86" t="str">
        <f>IF(Q376&lt;&gt;0,Q375/Q376,"")</f>
        <v/>
      </c>
      <c r="S418" s="13" t="b">
        <f t="shared" si="166"/>
        <v>1</v>
      </c>
      <c r="T418" s="13" t="b">
        <f t="shared" si="161"/>
        <v>0</v>
      </c>
      <c r="U418" s="13" t="b">
        <f t="shared" si="164"/>
        <v>0</v>
      </c>
      <c r="V418" s="13" t="b">
        <f t="shared" si="170"/>
        <v>0</v>
      </c>
      <c r="W418" s="14" t="b">
        <f t="shared" si="159"/>
        <v>0</v>
      </c>
      <c r="AB418" s="14"/>
      <c r="AC418" s="18"/>
      <c r="AD418" s="14"/>
      <c r="AE418" s="18"/>
      <c r="AF418" s="18"/>
      <c r="AG418" s="18"/>
      <c r="AH418" s="19"/>
      <c r="AI418" s="19"/>
      <c r="AJ418" s="19"/>
    </row>
    <row r="419" spans="2:36" s="13" customFormat="1" ht="16" hidden="1" thickBot="1">
      <c r="B419" s="219"/>
      <c r="C419" s="83">
        <f t="shared" si="167"/>
        <v>2020</v>
      </c>
      <c r="D419" s="84" t="str">
        <f t="shared" ref="D419:O419" si="176">IF(D378&lt;&gt;0,D377/D378,"")</f>
        <v/>
      </c>
      <c r="E419" s="84" t="str">
        <f t="shared" si="176"/>
        <v/>
      </c>
      <c r="F419" s="84" t="str">
        <f t="shared" si="176"/>
        <v/>
      </c>
      <c r="G419" s="84" t="str">
        <f t="shared" si="176"/>
        <v/>
      </c>
      <c r="H419" s="84" t="str">
        <f t="shared" si="176"/>
        <v/>
      </c>
      <c r="I419" s="84" t="str">
        <f t="shared" si="176"/>
        <v/>
      </c>
      <c r="J419" s="84" t="str">
        <f t="shared" si="176"/>
        <v/>
      </c>
      <c r="K419" s="84" t="str">
        <f t="shared" si="176"/>
        <v/>
      </c>
      <c r="L419" s="84" t="str">
        <f t="shared" si="176"/>
        <v/>
      </c>
      <c r="M419" s="84" t="str">
        <f t="shared" si="176"/>
        <v/>
      </c>
      <c r="N419" s="84" t="str">
        <f t="shared" si="176"/>
        <v/>
      </c>
      <c r="O419" s="85" t="str">
        <f t="shared" si="176"/>
        <v/>
      </c>
      <c r="P419" s="87"/>
      <c r="Q419" s="86" t="str">
        <f>IF(Q378&lt;&gt;0,Q377/Q378,"")</f>
        <v/>
      </c>
      <c r="S419" s="13" t="b">
        <f t="shared" si="166"/>
        <v>1</v>
      </c>
      <c r="T419" s="13" t="b">
        <f t="shared" si="161"/>
        <v>0</v>
      </c>
      <c r="U419" s="13" t="b">
        <f t="shared" si="164"/>
        <v>0</v>
      </c>
      <c r="V419" s="13" t="b">
        <f t="shared" si="170"/>
        <v>0</v>
      </c>
      <c r="W419" s="14" t="b">
        <f t="shared" si="159"/>
        <v>0</v>
      </c>
      <c r="AB419" s="14"/>
      <c r="AC419" s="18"/>
      <c r="AD419" s="14"/>
      <c r="AE419" s="18"/>
      <c r="AF419" s="18"/>
      <c r="AG419" s="18"/>
      <c r="AH419" s="19"/>
      <c r="AI419" s="19"/>
      <c r="AJ419" s="19"/>
    </row>
    <row r="420" spans="2:36" s="13" customFormat="1" ht="16" hidden="1" thickBot="1">
      <c r="B420" s="219"/>
      <c r="C420" s="83">
        <f t="shared" si="167"/>
        <v>2019</v>
      </c>
      <c r="D420" s="84" t="str">
        <f t="shared" ref="D420:O420" si="177">IF(D380&lt;&gt;0,D379/D380,"")</f>
        <v/>
      </c>
      <c r="E420" s="84" t="str">
        <f t="shared" si="177"/>
        <v/>
      </c>
      <c r="F420" s="84" t="str">
        <f t="shared" si="177"/>
        <v/>
      </c>
      <c r="G420" s="84" t="str">
        <f t="shared" si="177"/>
        <v/>
      </c>
      <c r="H420" s="84" t="str">
        <f t="shared" si="177"/>
        <v/>
      </c>
      <c r="I420" s="84" t="str">
        <f t="shared" si="177"/>
        <v/>
      </c>
      <c r="J420" s="84" t="str">
        <f t="shared" si="177"/>
        <v/>
      </c>
      <c r="K420" s="84" t="str">
        <f t="shared" si="177"/>
        <v/>
      </c>
      <c r="L420" s="84" t="str">
        <f t="shared" si="177"/>
        <v/>
      </c>
      <c r="M420" s="84" t="str">
        <f t="shared" si="177"/>
        <v/>
      </c>
      <c r="N420" s="84" t="str">
        <f t="shared" si="177"/>
        <v/>
      </c>
      <c r="O420" s="85" t="str">
        <f t="shared" si="177"/>
        <v/>
      </c>
      <c r="Q420" s="86" t="str">
        <f>IF(Q380&lt;&gt;0,Q379/Q380,"")</f>
        <v/>
      </c>
      <c r="S420" s="13" t="b">
        <f t="shared" si="166"/>
        <v>1</v>
      </c>
      <c r="T420" s="13" t="b">
        <f t="shared" si="161"/>
        <v>0</v>
      </c>
      <c r="U420" s="13" t="b">
        <f t="shared" si="164"/>
        <v>0</v>
      </c>
      <c r="V420" s="13" t="b">
        <f t="shared" si="170"/>
        <v>0</v>
      </c>
      <c r="W420" s="14" t="b">
        <f t="shared" si="159"/>
        <v>0</v>
      </c>
      <c r="AB420" s="14"/>
      <c r="AC420" s="18"/>
      <c r="AD420" s="14"/>
      <c r="AE420" s="18"/>
      <c r="AF420" s="18"/>
      <c r="AG420" s="18"/>
      <c r="AH420" s="19"/>
      <c r="AI420" s="19"/>
      <c r="AJ420" s="19"/>
    </row>
    <row r="421" spans="2:36" s="13" customFormat="1" ht="16" hidden="1" thickBot="1">
      <c r="B421" s="219"/>
      <c r="C421" s="83">
        <f t="shared" si="167"/>
        <v>2018</v>
      </c>
      <c r="D421" s="84" t="str">
        <f t="shared" ref="D421:O421" si="178">IF(D382&lt;&gt;0,D381/D382,"")</f>
        <v/>
      </c>
      <c r="E421" s="84" t="str">
        <f t="shared" si="178"/>
        <v/>
      </c>
      <c r="F421" s="84" t="str">
        <f t="shared" si="178"/>
        <v/>
      </c>
      <c r="G421" s="84" t="str">
        <f t="shared" si="178"/>
        <v/>
      </c>
      <c r="H421" s="84" t="str">
        <f t="shared" si="178"/>
        <v/>
      </c>
      <c r="I421" s="84" t="str">
        <f t="shared" si="178"/>
        <v/>
      </c>
      <c r="J421" s="84" t="str">
        <f t="shared" si="178"/>
        <v/>
      </c>
      <c r="K421" s="84" t="str">
        <f t="shared" si="178"/>
        <v/>
      </c>
      <c r="L421" s="84" t="str">
        <f t="shared" si="178"/>
        <v/>
      </c>
      <c r="M421" s="84" t="str">
        <f t="shared" si="178"/>
        <v/>
      </c>
      <c r="N421" s="84" t="str">
        <f t="shared" si="178"/>
        <v/>
      </c>
      <c r="O421" s="85" t="str">
        <f t="shared" si="178"/>
        <v/>
      </c>
      <c r="Q421" s="86" t="str">
        <f>IF(Q382&lt;&gt;0,Q381/Q382,"")</f>
        <v/>
      </c>
      <c r="S421" s="13" t="b">
        <f t="shared" si="166"/>
        <v>1</v>
      </c>
      <c r="T421" s="13" t="b">
        <f t="shared" si="161"/>
        <v>0</v>
      </c>
      <c r="U421" s="13" t="b">
        <f t="shared" si="164"/>
        <v>0</v>
      </c>
      <c r="V421" s="13" t="b">
        <f t="shared" si="170"/>
        <v>0</v>
      </c>
      <c r="W421" s="14" t="b">
        <f t="shared" si="159"/>
        <v>0</v>
      </c>
      <c r="AB421" s="14"/>
      <c r="AC421" s="18"/>
      <c r="AD421" s="14"/>
      <c r="AE421" s="18"/>
      <c r="AF421" s="18"/>
      <c r="AG421" s="18"/>
      <c r="AH421" s="19"/>
      <c r="AI421" s="19"/>
      <c r="AJ421" s="19"/>
    </row>
    <row r="422" spans="2:36" s="13" customFormat="1" ht="16" hidden="1" thickBot="1">
      <c r="B422" s="219"/>
      <c r="C422" s="83">
        <f t="shared" si="167"/>
        <v>2017</v>
      </c>
      <c r="D422" s="84" t="str">
        <f t="shared" ref="D422:O422" si="179">IF(D384&lt;&gt;0,D383/D384,"")</f>
        <v/>
      </c>
      <c r="E422" s="84" t="str">
        <f t="shared" si="179"/>
        <v/>
      </c>
      <c r="F422" s="84" t="str">
        <f t="shared" si="179"/>
        <v/>
      </c>
      <c r="G422" s="84" t="str">
        <f t="shared" si="179"/>
        <v/>
      </c>
      <c r="H422" s="84" t="str">
        <f t="shared" si="179"/>
        <v/>
      </c>
      <c r="I422" s="84" t="str">
        <f t="shared" si="179"/>
        <v/>
      </c>
      <c r="J422" s="84" t="str">
        <f t="shared" si="179"/>
        <v/>
      </c>
      <c r="K422" s="84" t="str">
        <f t="shared" si="179"/>
        <v/>
      </c>
      <c r="L422" s="84" t="str">
        <f t="shared" si="179"/>
        <v/>
      </c>
      <c r="M422" s="84" t="str">
        <f t="shared" si="179"/>
        <v/>
      </c>
      <c r="N422" s="84" t="str">
        <f t="shared" si="179"/>
        <v/>
      </c>
      <c r="O422" s="85" t="str">
        <f t="shared" si="179"/>
        <v/>
      </c>
      <c r="Q422" s="86" t="str">
        <f>IF(Q384&lt;&gt;0,Q383/Q384,"")</f>
        <v/>
      </c>
      <c r="S422" s="13" t="b">
        <f t="shared" si="166"/>
        <v>1</v>
      </c>
      <c r="T422" s="13" t="b">
        <f t="shared" si="166"/>
        <v>0</v>
      </c>
      <c r="U422" s="13" t="b">
        <f t="shared" si="164"/>
        <v>1</v>
      </c>
      <c r="V422" s="13" t="b">
        <f t="shared" si="170"/>
        <v>0</v>
      </c>
      <c r="W422" s="14" t="b">
        <f t="shared" si="159"/>
        <v>0</v>
      </c>
      <c r="AB422" s="14"/>
      <c r="AC422" s="18"/>
      <c r="AD422" s="14"/>
      <c r="AE422" s="18"/>
      <c r="AF422" s="18"/>
      <c r="AG422" s="18"/>
      <c r="AH422" s="19"/>
      <c r="AI422" s="19"/>
      <c r="AJ422" s="19"/>
    </row>
    <row r="423" spans="2:36" s="13" customFormat="1" ht="16" hidden="1" thickBot="1">
      <c r="B423" s="219"/>
      <c r="C423" s="83">
        <f t="shared" si="167"/>
        <v>2016</v>
      </c>
      <c r="D423" s="84" t="str">
        <f t="shared" ref="D423:O423" si="180">IF(D386&lt;&gt;0,D385/D386,"")</f>
        <v/>
      </c>
      <c r="E423" s="84" t="str">
        <f t="shared" si="180"/>
        <v/>
      </c>
      <c r="F423" s="84" t="str">
        <f t="shared" si="180"/>
        <v/>
      </c>
      <c r="G423" s="84" t="str">
        <f t="shared" si="180"/>
        <v/>
      </c>
      <c r="H423" s="84" t="str">
        <f t="shared" si="180"/>
        <v/>
      </c>
      <c r="I423" s="84" t="str">
        <f t="shared" si="180"/>
        <v/>
      </c>
      <c r="J423" s="84" t="str">
        <f t="shared" si="180"/>
        <v/>
      </c>
      <c r="K423" s="84" t="str">
        <f t="shared" si="180"/>
        <v/>
      </c>
      <c r="L423" s="84" t="str">
        <f t="shared" si="180"/>
        <v/>
      </c>
      <c r="M423" s="84" t="str">
        <f t="shared" si="180"/>
        <v/>
      </c>
      <c r="N423" s="84" t="str">
        <f t="shared" si="180"/>
        <v/>
      </c>
      <c r="O423" s="85" t="str">
        <f t="shared" si="180"/>
        <v/>
      </c>
      <c r="P423" s="87"/>
      <c r="Q423" s="86" t="str">
        <f>IF(Q386&lt;&gt;0,Q385/Q386,"")</f>
        <v/>
      </c>
      <c r="S423" s="13" t="b">
        <f t="shared" si="166"/>
        <v>1</v>
      </c>
      <c r="T423" s="13" t="b">
        <f t="shared" si="166"/>
        <v>0</v>
      </c>
      <c r="U423" s="13" t="b">
        <f t="shared" si="164"/>
        <v>1</v>
      </c>
      <c r="V423" s="13" t="b">
        <f t="shared" si="170"/>
        <v>0</v>
      </c>
      <c r="W423" s="14" t="b">
        <f t="shared" si="159"/>
        <v>0</v>
      </c>
      <c r="AB423" s="14"/>
      <c r="AC423" s="18"/>
      <c r="AD423" s="14"/>
      <c r="AE423" s="18"/>
      <c r="AF423" s="18"/>
      <c r="AG423" s="18"/>
      <c r="AH423" s="19"/>
      <c r="AI423" s="19"/>
      <c r="AJ423" s="19"/>
    </row>
    <row r="424" spans="2:36" s="13" customFormat="1" ht="16" hidden="1" thickBot="1">
      <c r="B424" s="219"/>
      <c r="C424" s="83">
        <f t="shared" si="167"/>
        <v>2015</v>
      </c>
      <c r="D424" s="84" t="str">
        <f t="shared" ref="D424:O424" si="181">IF(D388&lt;&gt;0,D387/D388,"")</f>
        <v/>
      </c>
      <c r="E424" s="84" t="str">
        <f t="shared" si="181"/>
        <v/>
      </c>
      <c r="F424" s="84" t="str">
        <f t="shared" si="181"/>
        <v/>
      </c>
      <c r="G424" s="84" t="str">
        <f t="shared" si="181"/>
        <v/>
      </c>
      <c r="H424" s="84" t="str">
        <f t="shared" si="181"/>
        <v/>
      </c>
      <c r="I424" s="84" t="str">
        <f t="shared" si="181"/>
        <v/>
      </c>
      <c r="J424" s="84" t="str">
        <f t="shared" si="181"/>
        <v/>
      </c>
      <c r="K424" s="84" t="str">
        <f t="shared" si="181"/>
        <v/>
      </c>
      <c r="L424" s="84" t="str">
        <f t="shared" si="181"/>
        <v/>
      </c>
      <c r="M424" s="84" t="str">
        <f t="shared" si="181"/>
        <v/>
      </c>
      <c r="N424" s="84" t="str">
        <f t="shared" si="181"/>
        <v/>
      </c>
      <c r="O424" s="84" t="str">
        <f t="shared" si="181"/>
        <v/>
      </c>
      <c r="Q424" s="84" t="str">
        <f>IF(Q388&lt;&gt;0,Q387/Q388,"")</f>
        <v/>
      </c>
      <c r="S424" s="13" t="b">
        <f t="shared" si="166"/>
        <v>1</v>
      </c>
      <c r="T424" s="13" t="b">
        <f t="shared" si="166"/>
        <v>0</v>
      </c>
      <c r="U424" s="13" t="b">
        <f t="shared" si="164"/>
        <v>1</v>
      </c>
      <c r="V424" s="13" t="b">
        <f t="shared" si="170"/>
        <v>0</v>
      </c>
      <c r="W424" s="14" t="b">
        <f t="shared" si="159"/>
        <v>0</v>
      </c>
      <c r="AB424" s="14"/>
      <c r="AC424" s="18"/>
      <c r="AD424" s="14"/>
      <c r="AE424" s="18"/>
      <c r="AF424" s="18"/>
      <c r="AG424" s="18"/>
      <c r="AH424" s="19"/>
      <c r="AI424" s="19"/>
      <c r="AJ424" s="19"/>
    </row>
    <row r="425" spans="2:36" s="13" customFormat="1" ht="16" hidden="1" thickBot="1">
      <c r="B425" s="219"/>
      <c r="C425" s="83">
        <f t="shared" si="167"/>
        <v>2014</v>
      </c>
      <c r="D425" s="84" t="str">
        <f>IF(D390&lt;&gt;0,D389/D390,"")</f>
        <v/>
      </c>
      <c r="E425" s="84" t="str">
        <f t="shared" ref="E425:O425" si="182">IF(E390&lt;&gt;0,E389/E390,"")</f>
        <v/>
      </c>
      <c r="F425" s="84" t="str">
        <f t="shared" si="182"/>
        <v/>
      </c>
      <c r="G425" s="84" t="str">
        <f t="shared" si="182"/>
        <v/>
      </c>
      <c r="H425" s="84" t="str">
        <f t="shared" si="182"/>
        <v/>
      </c>
      <c r="I425" s="84" t="str">
        <f t="shared" si="182"/>
        <v/>
      </c>
      <c r="J425" s="84" t="str">
        <f t="shared" si="182"/>
        <v/>
      </c>
      <c r="K425" s="84" t="str">
        <f t="shared" si="182"/>
        <v/>
      </c>
      <c r="L425" s="84" t="str">
        <f t="shared" si="182"/>
        <v/>
      </c>
      <c r="M425" s="84" t="str">
        <f t="shared" si="182"/>
        <v/>
      </c>
      <c r="N425" s="84" t="str">
        <f t="shared" si="182"/>
        <v/>
      </c>
      <c r="O425" s="84" t="str">
        <f t="shared" si="182"/>
        <v/>
      </c>
      <c r="Q425" s="84" t="str">
        <f>IF(Q390&lt;&gt;0,Q389/Q390,"")</f>
        <v/>
      </c>
      <c r="S425" s="13" t="b">
        <f t="shared" si="166"/>
        <v>1</v>
      </c>
      <c r="T425" s="13" t="b">
        <f t="shared" si="166"/>
        <v>0</v>
      </c>
      <c r="U425" s="13" t="b">
        <f t="shared" si="164"/>
        <v>1</v>
      </c>
      <c r="V425" s="13" t="b">
        <f t="shared" si="170"/>
        <v>0</v>
      </c>
      <c r="W425" s="14" t="b">
        <f t="shared" si="159"/>
        <v>0</v>
      </c>
      <c r="AB425" s="14"/>
      <c r="AC425" s="18"/>
      <c r="AD425" s="14"/>
      <c r="AE425" s="18"/>
      <c r="AF425" s="18"/>
      <c r="AG425" s="18"/>
      <c r="AH425" s="19"/>
      <c r="AI425" s="19"/>
      <c r="AJ425" s="19"/>
    </row>
    <row r="426" spans="2:36" s="13" customFormat="1" ht="16" hidden="1" thickBot="1">
      <c r="B426" s="219"/>
      <c r="C426" s="83">
        <f t="shared" si="167"/>
        <v>2013</v>
      </c>
      <c r="D426" s="84" t="str">
        <f>IF(D392&lt;&gt;0,D391/D392,"")</f>
        <v/>
      </c>
      <c r="E426" s="84" t="str">
        <f t="shared" ref="E426:O426" si="183">IF(E392&lt;&gt;0,E391/E392,"")</f>
        <v/>
      </c>
      <c r="F426" s="84" t="str">
        <f t="shared" si="183"/>
        <v/>
      </c>
      <c r="G426" s="84" t="str">
        <f t="shared" si="183"/>
        <v/>
      </c>
      <c r="H426" s="84" t="str">
        <f t="shared" si="183"/>
        <v/>
      </c>
      <c r="I426" s="84" t="str">
        <f t="shared" si="183"/>
        <v/>
      </c>
      <c r="J426" s="84" t="str">
        <f t="shared" si="183"/>
        <v/>
      </c>
      <c r="K426" s="84" t="str">
        <f t="shared" si="183"/>
        <v/>
      </c>
      <c r="L426" s="84" t="str">
        <f t="shared" si="183"/>
        <v/>
      </c>
      <c r="M426" s="84" t="str">
        <f t="shared" si="183"/>
        <v/>
      </c>
      <c r="N426" s="84" t="str">
        <f t="shared" si="183"/>
        <v/>
      </c>
      <c r="O426" s="84" t="str">
        <f t="shared" si="183"/>
        <v/>
      </c>
      <c r="Q426" s="84" t="str">
        <f>IF(Q392&lt;&gt;0,Q391/Q392,"")</f>
        <v/>
      </c>
      <c r="S426" s="13" t="b">
        <f t="shared" si="166"/>
        <v>1</v>
      </c>
      <c r="T426" s="13" t="b">
        <f t="shared" si="166"/>
        <v>0</v>
      </c>
      <c r="U426" s="13" t="b">
        <f t="shared" si="164"/>
        <v>0</v>
      </c>
      <c r="V426" s="13" t="b">
        <f t="shared" si="170"/>
        <v>0</v>
      </c>
      <c r="W426" s="14" t="b">
        <f t="shared" si="159"/>
        <v>0</v>
      </c>
      <c r="AB426" s="14"/>
      <c r="AC426" s="18"/>
      <c r="AD426" s="14"/>
      <c r="AE426" s="18"/>
      <c r="AF426" s="18"/>
      <c r="AG426" s="18"/>
      <c r="AH426" s="19"/>
      <c r="AI426" s="19"/>
      <c r="AJ426" s="19"/>
    </row>
    <row r="427" spans="2:36" s="13" customFormat="1" ht="16" hidden="1" thickBot="1">
      <c r="B427" s="219"/>
      <c r="C427" s="83">
        <f t="shared" si="167"/>
        <v>2012</v>
      </c>
      <c r="D427" s="84" t="str">
        <f>IF(D394&lt;&gt;0,D393/D394,"")</f>
        <v/>
      </c>
      <c r="E427" s="84" t="str">
        <f t="shared" ref="E427:O427" si="184">IF(E394&lt;&gt;0,E393/E394,"")</f>
        <v/>
      </c>
      <c r="F427" s="84" t="str">
        <f t="shared" si="184"/>
        <v/>
      </c>
      <c r="G427" s="84" t="str">
        <f t="shared" si="184"/>
        <v/>
      </c>
      <c r="H427" s="84" t="str">
        <f t="shared" si="184"/>
        <v/>
      </c>
      <c r="I427" s="84" t="str">
        <f t="shared" si="184"/>
        <v/>
      </c>
      <c r="J427" s="84" t="str">
        <f t="shared" si="184"/>
        <v/>
      </c>
      <c r="K427" s="84" t="str">
        <f t="shared" si="184"/>
        <v/>
      </c>
      <c r="L427" s="84" t="str">
        <f t="shared" si="184"/>
        <v/>
      </c>
      <c r="M427" s="84" t="str">
        <f t="shared" si="184"/>
        <v/>
      </c>
      <c r="N427" s="84" t="str">
        <f t="shared" si="184"/>
        <v/>
      </c>
      <c r="O427" s="84" t="str">
        <f t="shared" si="184"/>
        <v/>
      </c>
      <c r="Q427" s="84" t="str">
        <f>IF(Q394&lt;&gt;0,Q393/Q394,"")</f>
        <v/>
      </c>
      <c r="S427" s="13" t="b">
        <f t="shared" ref="S427:T434" si="185">S426</f>
        <v>1</v>
      </c>
      <c r="T427" s="13" t="b">
        <f t="shared" si="185"/>
        <v>0</v>
      </c>
      <c r="U427" s="13" t="b">
        <f t="shared" si="164"/>
        <v>0</v>
      </c>
      <c r="V427" s="13" t="b">
        <f t="shared" si="170"/>
        <v>0</v>
      </c>
      <c r="W427" s="14" t="b">
        <f t="shared" si="159"/>
        <v>0</v>
      </c>
      <c r="AB427" s="14"/>
      <c r="AC427" s="18"/>
      <c r="AD427" s="14"/>
      <c r="AE427" s="18"/>
      <c r="AF427" s="18"/>
      <c r="AG427" s="18"/>
      <c r="AH427" s="19"/>
      <c r="AI427" s="19"/>
      <c r="AJ427" s="19"/>
    </row>
    <row r="428" spans="2:36" s="13" customFormat="1" ht="16" hidden="1" thickBot="1">
      <c r="B428" s="219"/>
      <c r="C428" s="83">
        <f t="shared" si="167"/>
        <v>2011</v>
      </c>
      <c r="D428" s="84" t="str">
        <f>IF(D396&lt;&gt;0,D395/D396,"")</f>
        <v/>
      </c>
      <c r="E428" s="84" t="str">
        <f t="shared" ref="E428:O428" si="186">IF(E396&lt;&gt;0,E395/E396,"")</f>
        <v/>
      </c>
      <c r="F428" s="84" t="str">
        <f t="shared" si="186"/>
        <v/>
      </c>
      <c r="G428" s="84" t="str">
        <f t="shared" si="186"/>
        <v/>
      </c>
      <c r="H428" s="84" t="str">
        <f t="shared" si="186"/>
        <v/>
      </c>
      <c r="I428" s="84" t="str">
        <f t="shared" si="186"/>
        <v/>
      </c>
      <c r="J428" s="84" t="str">
        <f t="shared" si="186"/>
        <v/>
      </c>
      <c r="K428" s="84" t="str">
        <f t="shared" si="186"/>
        <v/>
      </c>
      <c r="L428" s="84" t="str">
        <f t="shared" si="186"/>
        <v/>
      </c>
      <c r="M428" s="84" t="str">
        <f t="shared" si="186"/>
        <v/>
      </c>
      <c r="N428" s="84" t="str">
        <f t="shared" si="186"/>
        <v/>
      </c>
      <c r="O428" s="84" t="str">
        <f t="shared" si="186"/>
        <v/>
      </c>
      <c r="Q428" s="84" t="str">
        <f>IF(Q396&lt;&gt;0,Q395/Q396,"")</f>
        <v/>
      </c>
      <c r="S428" s="13" t="b">
        <f t="shared" si="185"/>
        <v>1</v>
      </c>
      <c r="T428" s="13" t="b">
        <f t="shared" si="185"/>
        <v>0</v>
      </c>
      <c r="U428" s="13" t="b">
        <f t="shared" si="164"/>
        <v>0</v>
      </c>
      <c r="V428" s="13" t="b">
        <f t="shared" si="170"/>
        <v>0</v>
      </c>
      <c r="W428" s="14" t="b">
        <f t="shared" si="159"/>
        <v>0</v>
      </c>
      <c r="AB428" s="14"/>
      <c r="AC428" s="18"/>
      <c r="AD428" s="14"/>
      <c r="AE428" s="18"/>
      <c r="AF428" s="18"/>
      <c r="AG428" s="18"/>
      <c r="AH428" s="19"/>
      <c r="AI428" s="19"/>
      <c r="AJ428" s="19"/>
    </row>
    <row r="429" spans="2:36" s="13" customFormat="1" ht="16" hidden="1" thickBot="1">
      <c r="B429" s="219"/>
      <c r="C429" s="83">
        <f t="shared" si="167"/>
        <v>2010</v>
      </c>
      <c r="D429" s="84" t="str">
        <f>IF(D398&lt;&gt;0,D397/D398,"")</f>
        <v/>
      </c>
      <c r="E429" s="84" t="str">
        <f t="shared" ref="E429:O429" si="187">IF(E398&lt;&gt;0,E397/E398,"")</f>
        <v/>
      </c>
      <c r="F429" s="84" t="str">
        <f t="shared" si="187"/>
        <v/>
      </c>
      <c r="G429" s="84" t="str">
        <f t="shared" si="187"/>
        <v/>
      </c>
      <c r="H429" s="84" t="str">
        <f t="shared" si="187"/>
        <v/>
      </c>
      <c r="I429" s="84" t="str">
        <f t="shared" si="187"/>
        <v/>
      </c>
      <c r="J429" s="84" t="str">
        <f t="shared" si="187"/>
        <v/>
      </c>
      <c r="K429" s="84" t="str">
        <f t="shared" si="187"/>
        <v/>
      </c>
      <c r="L429" s="84" t="str">
        <f t="shared" si="187"/>
        <v/>
      </c>
      <c r="M429" s="84" t="str">
        <f t="shared" si="187"/>
        <v/>
      </c>
      <c r="N429" s="84" t="str">
        <f t="shared" si="187"/>
        <v/>
      </c>
      <c r="O429" s="84" t="str">
        <f t="shared" si="187"/>
        <v/>
      </c>
      <c r="P429" s="87"/>
      <c r="Q429" s="84" t="str">
        <f>IF(Q398&lt;&gt;0,Q397/Q398,"")</f>
        <v/>
      </c>
      <c r="S429" s="13" t="b">
        <f t="shared" si="185"/>
        <v>1</v>
      </c>
      <c r="T429" s="13" t="b">
        <f t="shared" si="185"/>
        <v>0</v>
      </c>
      <c r="U429" s="13" t="b">
        <f t="shared" si="164"/>
        <v>0</v>
      </c>
      <c r="V429" s="13" t="b">
        <f t="shared" si="170"/>
        <v>0</v>
      </c>
      <c r="W429" s="14" t="b">
        <f t="shared" si="159"/>
        <v>0</v>
      </c>
      <c r="AB429" s="14"/>
      <c r="AC429" s="18"/>
      <c r="AD429" s="14"/>
      <c r="AE429" s="18"/>
      <c r="AF429" s="18"/>
      <c r="AG429" s="18"/>
      <c r="AH429" s="19"/>
      <c r="AI429" s="19"/>
      <c r="AJ429" s="19"/>
    </row>
    <row r="430" spans="2:36" s="13" customFormat="1" ht="16" hidden="1" thickBot="1">
      <c r="B430" s="219"/>
      <c r="C430" s="83">
        <f t="shared" si="167"/>
        <v>2009</v>
      </c>
      <c r="D430" s="84" t="str">
        <f>IF(D400&lt;&gt;0,D399/D400,"")</f>
        <v/>
      </c>
      <c r="E430" s="84" t="str">
        <f t="shared" ref="E430:O430" si="188">IF(E400&lt;&gt;0,E399/E400,"")</f>
        <v/>
      </c>
      <c r="F430" s="84" t="str">
        <f t="shared" si="188"/>
        <v/>
      </c>
      <c r="G430" s="84" t="str">
        <f t="shared" si="188"/>
        <v/>
      </c>
      <c r="H430" s="84" t="str">
        <f t="shared" si="188"/>
        <v/>
      </c>
      <c r="I430" s="84" t="str">
        <f t="shared" si="188"/>
        <v/>
      </c>
      <c r="J430" s="84" t="str">
        <f t="shared" si="188"/>
        <v/>
      </c>
      <c r="K430" s="84" t="str">
        <f t="shared" si="188"/>
        <v/>
      </c>
      <c r="L430" s="84" t="str">
        <f t="shared" si="188"/>
        <v/>
      </c>
      <c r="M430" s="84" t="str">
        <f t="shared" si="188"/>
        <v/>
      </c>
      <c r="N430" s="84" t="str">
        <f t="shared" si="188"/>
        <v/>
      </c>
      <c r="O430" s="84" t="str">
        <f t="shared" si="188"/>
        <v/>
      </c>
      <c r="Q430" s="84" t="str">
        <f>IF(Q400&lt;&gt;0,Q399/Q400,"")</f>
        <v/>
      </c>
      <c r="S430" s="13" t="b">
        <f t="shared" si="185"/>
        <v>1</v>
      </c>
      <c r="T430" s="13" t="b">
        <f t="shared" si="185"/>
        <v>0</v>
      </c>
      <c r="U430" s="13" t="b">
        <f t="shared" si="164"/>
        <v>0</v>
      </c>
      <c r="V430" s="13" t="b">
        <f t="shared" si="170"/>
        <v>0</v>
      </c>
      <c r="W430" s="14" t="b">
        <f t="shared" si="159"/>
        <v>0</v>
      </c>
      <c r="AB430" s="14"/>
      <c r="AC430" s="18"/>
      <c r="AD430" s="14"/>
      <c r="AE430" s="18"/>
      <c r="AF430" s="18"/>
      <c r="AG430" s="18"/>
      <c r="AH430" s="19"/>
      <c r="AI430" s="19"/>
      <c r="AJ430" s="19"/>
    </row>
    <row r="431" spans="2:36" s="13" customFormat="1" ht="16" hidden="1" thickBot="1">
      <c r="B431" s="219"/>
      <c r="C431" s="83">
        <f t="shared" si="167"/>
        <v>2008</v>
      </c>
      <c r="D431" s="84" t="str">
        <f>IF(D402&lt;&gt;0,D401/D402,"")</f>
        <v/>
      </c>
      <c r="E431" s="84" t="str">
        <f t="shared" ref="E431:O431" si="189">IF(E402&lt;&gt;0,E401/E402,"")</f>
        <v/>
      </c>
      <c r="F431" s="84" t="str">
        <f t="shared" si="189"/>
        <v/>
      </c>
      <c r="G431" s="84" t="str">
        <f t="shared" si="189"/>
        <v/>
      </c>
      <c r="H431" s="84" t="str">
        <f t="shared" si="189"/>
        <v/>
      </c>
      <c r="I431" s="84" t="str">
        <f t="shared" si="189"/>
        <v/>
      </c>
      <c r="J431" s="84" t="str">
        <f t="shared" si="189"/>
        <v/>
      </c>
      <c r="K431" s="84" t="str">
        <f t="shared" si="189"/>
        <v/>
      </c>
      <c r="L431" s="84" t="str">
        <f t="shared" si="189"/>
        <v/>
      </c>
      <c r="M431" s="84" t="str">
        <f t="shared" si="189"/>
        <v/>
      </c>
      <c r="N431" s="84" t="str">
        <f t="shared" si="189"/>
        <v/>
      </c>
      <c r="O431" s="84" t="str">
        <f t="shared" si="189"/>
        <v/>
      </c>
      <c r="Q431" s="84" t="str">
        <f>IF(Q402&lt;&gt;0,Q401/Q402,"")</f>
        <v/>
      </c>
      <c r="S431" s="13" t="b">
        <f t="shared" si="185"/>
        <v>1</v>
      </c>
      <c r="T431" s="13" t="b">
        <f t="shared" si="185"/>
        <v>0</v>
      </c>
      <c r="U431" s="13" t="b">
        <f t="shared" si="164"/>
        <v>0</v>
      </c>
      <c r="V431" s="13" t="b">
        <f t="shared" si="170"/>
        <v>0</v>
      </c>
      <c r="W431" s="14" t="b">
        <f t="shared" si="159"/>
        <v>0</v>
      </c>
      <c r="AB431" s="14"/>
      <c r="AC431" s="18"/>
      <c r="AD431" s="14"/>
      <c r="AE431" s="18"/>
      <c r="AF431" s="18"/>
      <c r="AG431" s="18"/>
      <c r="AH431" s="19"/>
      <c r="AI431" s="19"/>
      <c r="AJ431" s="19"/>
    </row>
    <row r="432" spans="2:36" s="13" customFormat="1" ht="16" hidden="1" thickBot="1">
      <c r="B432" s="219"/>
      <c r="C432" s="83">
        <f t="shared" si="167"/>
        <v>2007</v>
      </c>
      <c r="D432" s="84" t="str">
        <f>IF(D404&lt;&gt;0,D403/D404,"")</f>
        <v/>
      </c>
      <c r="E432" s="84" t="str">
        <f t="shared" ref="E432:O432" si="190">IF(E404&lt;&gt;0,E403/E404,"")</f>
        <v/>
      </c>
      <c r="F432" s="84" t="str">
        <f t="shared" si="190"/>
        <v/>
      </c>
      <c r="G432" s="84" t="str">
        <f t="shared" si="190"/>
        <v/>
      </c>
      <c r="H432" s="84" t="str">
        <f t="shared" si="190"/>
        <v/>
      </c>
      <c r="I432" s="84" t="str">
        <f t="shared" si="190"/>
        <v/>
      </c>
      <c r="J432" s="84" t="str">
        <f t="shared" si="190"/>
        <v/>
      </c>
      <c r="K432" s="84" t="str">
        <f t="shared" si="190"/>
        <v/>
      </c>
      <c r="L432" s="84" t="str">
        <f t="shared" si="190"/>
        <v/>
      </c>
      <c r="M432" s="84" t="str">
        <f t="shared" si="190"/>
        <v/>
      </c>
      <c r="N432" s="84" t="str">
        <f t="shared" si="190"/>
        <v/>
      </c>
      <c r="O432" s="84" t="str">
        <f t="shared" si="190"/>
        <v/>
      </c>
      <c r="Q432" s="84" t="str">
        <f>IF(Q404&lt;&gt;0,Q403/Q404,"")</f>
        <v/>
      </c>
      <c r="S432" s="13" t="b">
        <f t="shared" si="185"/>
        <v>1</v>
      </c>
      <c r="T432" s="13" t="b">
        <f t="shared" si="185"/>
        <v>0</v>
      </c>
      <c r="U432" s="13" t="b">
        <f t="shared" si="164"/>
        <v>0</v>
      </c>
      <c r="V432" s="13" t="b">
        <f t="shared" si="170"/>
        <v>0</v>
      </c>
      <c r="W432" s="14" t="b">
        <f t="shared" si="159"/>
        <v>0</v>
      </c>
      <c r="AB432" s="14"/>
      <c r="AC432" s="18"/>
      <c r="AD432" s="14"/>
      <c r="AE432" s="18"/>
      <c r="AF432" s="18"/>
      <c r="AG432" s="18"/>
      <c r="AH432" s="19"/>
      <c r="AI432" s="19"/>
      <c r="AJ432" s="19"/>
    </row>
    <row r="433" spans="1:36" s="13" customFormat="1" ht="16" hidden="1" thickBot="1">
      <c r="B433" s="219"/>
      <c r="C433" s="83">
        <f t="shared" si="167"/>
        <v>2006</v>
      </c>
      <c r="D433" s="84" t="str">
        <f>IF(D406&lt;&gt;0,D405/D406,"")</f>
        <v/>
      </c>
      <c r="E433" s="84" t="str">
        <f t="shared" ref="E433:O433" si="191">IF(E406&lt;&gt;0,E405/E406,"")</f>
        <v/>
      </c>
      <c r="F433" s="84" t="str">
        <f t="shared" si="191"/>
        <v/>
      </c>
      <c r="G433" s="84" t="str">
        <f t="shared" si="191"/>
        <v/>
      </c>
      <c r="H433" s="84" t="str">
        <f t="shared" si="191"/>
        <v/>
      </c>
      <c r="I433" s="84" t="str">
        <f t="shared" si="191"/>
        <v/>
      </c>
      <c r="J433" s="84" t="str">
        <f t="shared" si="191"/>
        <v/>
      </c>
      <c r="K433" s="84" t="str">
        <f t="shared" si="191"/>
        <v/>
      </c>
      <c r="L433" s="84" t="str">
        <f t="shared" si="191"/>
        <v/>
      </c>
      <c r="M433" s="84" t="str">
        <f t="shared" si="191"/>
        <v/>
      </c>
      <c r="N433" s="84" t="str">
        <f t="shared" si="191"/>
        <v/>
      </c>
      <c r="O433" s="84" t="str">
        <f t="shared" si="191"/>
        <v/>
      </c>
      <c r="P433" s="87"/>
      <c r="Q433" s="84" t="str">
        <f>IF(Q406&lt;&gt;0,Q405/Q406,"")</f>
        <v/>
      </c>
      <c r="S433" s="13" t="b">
        <f t="shared" si="185"/>
        <v>1</v>
      </c>
      <c r="T433" s="13" t="b">
        <f t="shared" si="185"/>
        <v>0</v>
      </c>
      <c r="U433" s="13" t="b">
        <f t="shared" si="164"/>
        <v>0</v>
      </c>
      <c r="V433" s="13" t="b">
        <f t="shared" si="170"/>
        <v>0</v>
      </c>
      <c r="W433" s="14" t="b">
        <f t="shared" si="159"/>
        <v>0</v>
      </c>
      <c r="AB433" s="14"/>
      <c r="AC433" s="18"/>
      <c r="AD433" s="14"/>
      <c r="AE433" s="18"/>
      <c r="AF433" s="18"/>
      <c r="AG433" s="18"/>
      <c r="AH433" s="19"/>
      <c r="AI433" s="19"/>
      <c r="AJ433" s="19"/>
    </row>
    <row r="434" spans="1:36" s="13" customFormat="1" ht="16" hidden="1" thickBot="1">
      <c r="B434" s="219"/>
      <c r="C434" s="83">
        <f t="shared" si="167"/>
        <v>2005</v>
      </c>
      <c r="D434" s="84" t="str">
        <f>IF(D408&lt;&gt;0,D407/D408,"")</f>
        <v/>
      </c>
      <c r="E434" s="84" t="str">
        <f t="shared" ref="E434:O434" si="192">IF(E408&lt;&gt;0,E407/E408,"")</f>
        <v/>
      </c>
      <c r="F434" s="84" t="str">
        <f t="shared" si="192"/>
        <v/>
      </c>
      <c r="G434" s="84" t="str">
        <f t="shared" si="192"/>
        <v/>
      </c>
      <c r="H434" s="84" t="str">
        <f t="shared" si="192"/>
        <v/>
      </c>
      <c r="I434" s="84" t="str">
        <f t="shared" si="192"/>
        <v/>
      </c>
      <c r="J434" s="84" t="str">
        <f t="shared" si="192"/>
        <v/>
      </c>
      <c r="K434" s="84" t="str">
        <f t="shared" si="192"/>
        <v/>
      </c>
      <c r="L434" s="84" t="str">
        <f t="shared" si="192"/>
        <v/>
      </c>
      <c r="M434" s="84" t="str">
        <f t="shared" si="192"/>
        <v/>
      </c>
      <c r="N434" s="84" t="str">
        <f t="shared" si="192"/>
        <v/>
      </c>
      <c r="O434" s="84" t="str">
        <f t="shared" si="192"/>
        <v/>
      </c>
      <c r="Q434" s="84" t="str">
        <f>IF(Q408&lt;&gt;0,Q407/Q408,"")</f>
        <v/>
      </c>
      <c r="S434" s="13" t="b">
        <f t="shared" si="185"/>
        <v>1</v>
      </c>
      <c r="T434" s="13" t="b">
        <f t="shared" si="185"/>
        <v>0</v>
      </c>
      <c r="U434" s="13" t="b">
        <f t="shared" si="164"/>
        <v>0</v>
      </c>
      <c r="V434" s="13" t="b">
        <f t="shared" si="170"/>
        <v>0</v>
      </c>
      <c r="W434" s="14" t="b">
        <f t="shared" si="159"/>
        <v>0</v>
      </c>
      <c r="AB434" s="14"/>
      <c r="AC434" s="18"/>
      <c r="AD434" s="14"/>
      <c r="AE434" s="18"/>
      <c r="AF434" s="18"/>
      <c r="AG434" s="18"/>
      <c r="AH434" s="19"/>
      <c r="AI434" s="19"/>
      <c r="AJ434" s="19"/>
    </row>
    <row r="435" spans="1:36" s="13" customFormat="1" hidden="1">
      <c r="S435" s="13" t="b">
        <f>S420</f>
        <v>1</v>
      </c>
      <c r="T435" s="13" t="b">
        <f>T420</f>
        <v>0</v>
      </c>
      <c r="V435" s="13" t="b">
        <f>V420</f>
        <v>0</v>
      </c>
      <c r="W435" s="14" t="b">
        <f t="shared" si="159"/>
        <v>0</v>
      </c>
      <c r="AB435" s="14"/>
      <c r="AC435" s="18"/>
      <c r="AD435" s="14"/>
      <c r="AE435" s="18"/>
      <c r="AF435" s="18"/>
      <c r="AG435" s="18"/>
      <c r="AH435" s="19"/>
      <c r="AI435" s="19"/>
      <c r="AJ435" s="19"/>
    </row>
    <row r="436" spans="1:36" s="13" customFormat="1" ht="15.75" customHeight="1">
      <c r="T436" s="13" t="b">
        <f>T435</f>
        <v>0</v>
      </c>
      <c r="W436" s="14" t="b">
        <f t="shared" si="159"/>
        <v>0</v>
      </c>
      <c r="AB436" s="14"/>
      <c r="AC436" s="18"/>
      <c r="AD436" s="14"/>
      <c r="AE436" s="18"/>
      <c r="AF436" s="18"/>
      <c r="AG436" s="18"/>
      <c r="AH436" s="19"/>
      <c r="AI436" s="19"/>
      <c r="AJ436" s="19"/>
    </row>
    <row r="437" spans="1:36" s="13" customFormat="1" ht="16" thickBot="1">
      <c r="B437" s="206" t="s">
        <v>19</v>
      </c>
      <c r="C437" s="206"/>
      <c r="D437" s="206"/>
      <c r="E437" s="206"/>
      <c r="F437" s="41" t="s">
        <v>20</v>
      </c>
      <c r="G437" s="42" t="s">
        <v>21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T437" s="13" t="b">
        <f>VLOOKUP(B438,$T$5:$U$24,2,)</f>
        <v>0</v>
      </c>
      <c r="W437" s="14" t="b">
        <f>AND(S437:V437)</f>
        <v>0</v>
      </c>
      <c r="AB437" s="14"/>
      <c r="AC437" s="18"/>
      <c r="AD437" s="14"/>
      <c r="AE437" s="18"/>
      <c r="AF437" s="18"/>
      <c r="AG437" s="18"/>
      <c r="AH437" s="19"/>
      <c r="AI437" s="19"/>
      <c r="AJ437" s="19"/>
    </row>
    <row r="438" spans="1:36" s="13" customFormat="1" ht="32.25" customHeight="1" thickTop="1" thickBot="1">
      <c r="A438" s="44" t="s">
        <v>22</v>
      </c>
      <c r="B438" s="45">
        <f>B356+1</f>
        <v>6</v>
      </c>
      <c r="C438" s="207" t="str">
        <f>VLOOKUP(B438,$B$5:$F$24,2,)</f>
        <v/>
      </c>
      <c r="D438" s="208"/>
      <c r="E438" s="209"/>
      <c r="F438" s="46" t="str">
        <f>VLOOKUP(B438,$B$5:$G$24,5,)</f>
        <v/>
      </c>
      <c r="G438" s="210" t="str">
        <f>VLOOKUP(B438,$B$5:$G$24,6,)</f>
        <v/>
      </c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T438" s="13" t="b">
        <f>T437</f>
        <v>0</v>
      </c>
      <c r="W438" s="14" t="b">
        <f t="shared" ref="W438:W518" si="193">AND(S438:V438)</f>
        <v>0</v>
      </c>
      <c r="AB438" s="14"/>
      <c r="AC438" s="18"/>
      <c r="AD438" s="14"/>
      <c r="AE438" s="18"/>
      <c r="AF438" s="18"/>
      <c r="AG438" s="18"/>
      <c r="AH438" s="19"/>
      <c r="AI438" s="19"/>
      <c r="AJ438" s="19"/>
    </row>
    <row r="439" spans="1:36" s="13" customFormat="1">
      <c r="T439" s="13" t="b">
        <f>T438</f>
        <v>0</v>
      </c>
      <c r="W439" s="14" t="b">
        <f t="shared" si="193"/>
        <v>0</v>
      </c>
      <c r="AB439" s="14"/>
      <c r="AC439" s="18"/>
      <c r="AD439" s="14"/>
      <c r="AE439" s="18"/>
      <c r="AF439" s="18"/>
      <c r="AG439" s="18"/>
      <c r="AH439" s="19"/>
      <c r="AI439" s="19"/>
      <c r="AJ439" s="19"/>
    </row>
    <row r="440" spans="1:36" s="13" customFormat="1" ht="16" thickBot="1">
      <c r="B440" s="53"/>
      <c r="C440" s="53"/>
      <c r="D440" s="54" t="str">
        <f>D358</f>
        <v>Jan</v>
      </c>
      <c r="E440" s="54" t="str">
        <f t="shared" ref="E440:O440" si="194">E358</f>
        <v>Feb</v>
      </c>
      <c r="F440" s="54" t="str">
        <f t="shared" si="194"/>
        <v>Mar</v>
      </c>
      <c r="G440" s="54" t="str">
        <f t="shared" si="194"/>
        <v>Apr</v>
      </c>
      <c r="H440" s="54" t="str">
        <f t="shared" si="194"/>
        <v>May</v>
      </c>
      <c r="I440" s="54" t="str">
        <f t="shared" si="194"/>
        <v>Jun</v>
      </c>
      <c r="J440" s="54" t="str">
        <f t="shared" si="194"/>
        <v>Jul</v>
      </c>
      <c r="K440" s="54" t="str">
        <f t="shared" si="194"/>
        <v>Aug</v>
      </c>
      <c r="L440" s="54" t="str">
        <f t="shared" si="194"/>
        <v>Sep</v>
      </c>
      <c r="M440" s="54" t="str">
        <f t="shared" si="194"/>
        <v>Oct</v>
      </c>
      <c r="N440" s="54" t="str">
        <f t="shared" si="194"/>
        <v>Nov</v>
      </c>
      <c r="O440" s="54" t="str">
        <f t="shared" si="194"/>
        <v>Dec</v>
      </c>
      <c r="P440" s="55"/>
      <c r="Q440" s="56" t="s">
        <v>23</v>
      </c>
      <c r="T440" s="13" t="b">
        <f t="shared" ref="T440:T503" si="195">T439</f>
        <v>0</v>
      </c>
      <c r="W440" s="14" t="b">
        <f t="shared" si="193"/>
        <v>0</v>
      </c>
      <c r="AB440" s="14"/>
      <c r="AC440" s="18"/>
      <c r="AD440" s="14"/>
      <c r="AE440" s="18"/>
      <c r="AF440" s="18"/>
      <c r="AG440" s="18"/>
      <c r="AH440" s="19"/>
      <c r="AI440" s="19"/>
      <c r="AJ440" s="19"/>
    </row>
    <row r="441" spans="1:36" s="13" customFormat="1" hidden="1">
      <c r="B441" s="214">
        <f>FinalYear</f>
        <v>2029</v>
      </c>
      <c r="C441" s="57" t="s">
        <v>24</v>
      </c>
      <c r="D441" s="58"/>
      <c r="E441" s="59"/>
      <c r="F441" s="59"/>
      <c r="G441" s="59"/>
      <c r="H441" s="59"/>
      <c r="I441" s="60"/>
      <c r="J441" s="59"/>
      <c r="K441" s="59"/>
      <c r="L441" s="59"/>
      <c r="M441" s="59"/>
      <c r="N441" s="59"/>
      <c r="O441" s="61"/>
      <c r="P441" s="62"/>
      <c r="Q441" s="63">
        <f t="shared" ref="Q441:Q490" si="196">SUM(D441:O441)</f>
        <v>0</v>
      </c>
      <c r="T441" s="13" t="b">
        <f t="shared" si="195"/>
        <v>0</v>
      </c>
      <c r="U441" s="13" t="b">
        <f>AND(B441&lt;=ReportingYear,B441&gt;=BaselineYear)</f>
        <v>0</v>
      </c>
      <c r="W441" s="14" t="b">
        <f t="shared" si="193"/>
        <v>0</v>
      </c>
      <c r="AB441" s="14"/>
      <c r="AC441" s="18"/>
      <c r="AD441" s="14"/>
      <c r="AE441" s="18"/>
      <c r="AF441" s="18"/>
      <c r="AG441" s="18"/>
      <c r="AH441" s="19"/>
      <c r="AI441" s="19"/>
      <c r="AJ441" s="19"/>
    </row>
    <row r="442" spans="1:36" s="13" customFormat="1" ht="16" hidden="1" thickBot="1">
      <c r="B442" s="215"/>
      <c r="C442" s="64" t="s">
        <v>25</v>
      </c>
      <c r="D442" s="65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7"/>
      <c r="P442" s="68"/>
      <c r="Q442" s="69">
        <f t="shared" si="196"/>
        <v>0</v>
      </c>
      <c r="S442" s="13" t="b">
        <f>IF(F438="none",FALSE,TRUE)</f>
        <v>1</v>
      </c>
      <c r="T442" s="13" t="b">
        <f t="shared" si="195"/>
        <v>0</v>
      </c>
      <c r="U442" s="13" t="b">
        <f>U441</f>
        <v>0</v>
      </c>
      <c r="W442" s="14" t="b">
        <f t="shared" si="193"/>
        <v>0</v>
      </c>
      <c r="AB442" s="14"/>
      <c r="AC442" s="18"/>
      <c r="AD442" s="14"/>
      <c r="AE442" s="18"/>
      <c r="AF442" s="18"/>
      <c r="AG442" s="18"/>
      <c r="AH442" s="19"/>
      <c r="AI442" s="19"/>
      <c r="AJ442" s="19"/>
    </row>
    <row r="443" spans="1:36" s="13" customFormat="1" hidden="1">
      <c r="B443" s="211">
        <f>B441-1</f>
        <v>2028</v>
      </c>
      <c r="C443" s="70" t="s">
        <v>24</v>
      </c>
      <c r="D443" s="71"/>
      <c r="E443" s="72"/>
      <c r="F443" s="72"/>
      <c r="G443" s="72"/>
      <c r="H443" s="72"/>
      <c r="I443" s="73"/>
      <c r="J443" s="72"/>
      <c r="K443" s="72"/>
      <c r="L443" s="72"/>
      <c r="M443" s="72"/>
      <c r="N443" s="72"/>
      <c r="O443" s="74"/>
      <c r="P443" s="62"/>
      <c r="Q443" s="75">
        <f t="shared" si="196"/>
        <v>0</v>
      </c>
      <c r="T443" s="13" t="b">
        <f t="shared" si="195"/>
        <v>0</v>
      </c>
      <c r="U443" s="13" t="b">
        <f>AND(B443&lt;=ReportingYear,B443&gt;=BaselineYear)</f>
        <v>0</v>
      </c>
      <c r="W443" s="14" t="b">
        <f t="shared" si="193"/>
        <v>0</v>
      </c>
      <c r="AB443" s="14"/>
      <c r="AC443" s="18"/>
      <c r="AD443" s="14"/>
      <c r="AE443" s="18"/>
      <c r="AF443" s="18"/>
      <c r="AG443" s="18"/>
      <c r="AH443" s="19"/>
      <c r="AI443" s="19"/>
      <c r="AJ443" s="19"/>
    </row>
    <row r="444" spans="1:36" s="13" customFormat="1" ht="16" hidden="1" thickBot="1">
      <c r="B444" s="212"/>
      <c r="C444" s="76" t="s">
        <v>25</v>
      </c>
      <c r="D444" s="77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9"/>
      <c r="P444" s="80"/>
      <c r="Q444" s="81">
        <f t="shared" si="196"/>
        <v>0</v>
      </c>
      <c r="S444" s="13" t="b">
        <f>S442</f>
        <v>1</v>
      </c>
      <c r="T444" s="13" t="b">
        <f t="shared" si="195"/>
        <v>0</v>
      </c>
      <c r="U444" s="13" t="b">
        <f>U443</f>
        <v>0</v>
      </c>
      <c r="W444" s="14" t="b">
        <f t="shared" si="193"/>
        <v>0</v>
      </c>
      <c r="AB444" s="14"/>
      <c r="AC444" s="18"/>
      <c r="AD444" s="14"/>
      <c r="AE444" s="18"/>
      <c r="AF444" s="18"/>
      <c r="AG444" s="18"/>
      <c r="AH444" s="19"/>
      <c r="AI444" s="19"/>
      <c r="AJ444" s="19"/>
    </row>
    <row r="445" spans="1:36" s="13" customFormat="1" hidden="1">
      <c r="B445" s="211">
        <f>B443-1</f>
        <v>2027</v>
      </c>
      <c r="C445" s="70" t="s">
        <v>24</v>
      </c>
      <c r="D445" s="58"/>
      <c r="E445" s="59"/>
      <c r="F445" s="59"/>
      <c r="G445" s="59"/>
      <c r="H445" s="59"/>
      <c r="I445" s="60"/>
      <c r="J445" s="59"/>
      <c r="K445" s="59"/>
      <c r="L445" s="59"/>
      <c r="M445" s="59"/>
      <c r="N445" s="59"/>
      <c r="O445" s="61"/>
      <c r="P445" s="62"/>
      <c r="Q445" s="63">
        <f t="shared" si="196"/>
        <v>0</v>
      </c>
      <c r="T445" s="13" t="b">
        <f t="shared" si="195"/>
        <v>0</v>
      </c>
      <c r="U445" s="13" t="b">
        <f>AND(B445&lt;=ReportingYear,B445&gt;=BaselineYear)</f>
        <v>0</v>
      </c>
      <c r="W445" s="14" t="b">
        <f t="shared" si="193"/>
        <v>0</v>
      </c>
      <c r="AB445" s="14"/>
      <c r="AC445" s="18"/>
      <c r="AD445" s="14"/>
      <c r="AE445" s="18"/>
      <c r="AF445" s="18"/>
      <c r="AG445" s="18"/>
      <c r="AH445" s="19"/>
      <c r="AI445" s="19"/>
      <c r="AJ445" s="19"/>
    </row>
    <row r="446" spans="1:36" s="13" customFormat="1" ht="16" hidden="1" thickBot="1">
      <c r="B446" s="212"/>
      <c r="C446" s="76" t="s">
        <v>25</v>
      </c>
      <c r="D446" s="65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7"/>
      <c r="P446" s="68"/>
      <c r="Q446" s="69">
        <f t="shared" si="196"/>
        <v>0</v>
      </c>
      <c r="S446" s="13" t="b">
        <f>S444</f>
        <v>1</v>
      </c>
      <c r="T446" s="13" t="b">
        <f t="shared" si="195"/>
        <v>0</v>
      </c>
      <c r="U446" s="13" t="b">
        <f>U445</f>
        <v>0</v>
      </c>
      <c r="W446" s="14" t="b">
        <f t="shared" si="193"/>
        <v>0</v>
      </c>
      <c r="AB446" s="14"/>
      <c r="AC446" s="18"/>
      <c r="AD446" s="14"/>
      <c r="AE446" s="18"/>
      <c r="AF446" s="18"/>
      <c r="AG446" s="18"/>
      <c r="AH446" s="19"/>
      <c r="AI446" s="19"/>
      <c r="AJ446" s="19"/>
    </row>
    <row r="447" spans="1:36" s="13" customFormat="1" hidden="1">
      <c r="B447" s="211">
        <f>B445-1</f>
        <v>2026</v>
      </c>
      <c r="C447" s="70" t="s">
        <v>24</v>
      </c>
      <c r="D447" s="71"/>
      <c r="E447" s="72"/>
      <c r="F447" s="72"/>
      <c r="G447" s="72"/>
      <c r="H447" s="72"/>
      <c r="I447" s="73"/>
      <c r="J447" s="72"/>
      <c r="K447" s="72"/>
      <c r="L447" s="72"/>
      <c r="M447" s="72"/>
      <c r="N447" s="72"/>
      <c r="O447" s="74"/>
      <c r="P447" s="62"/>
      <c r="Q447" s="75">
        <f t="shared" si="196"/>
        <v>0</v>
      </c>
      <c r="T447" s="13" t="b">
        <f t="shared" si="195"/>
        <v>0</v>
      </c>
      <c r="U447" s="13" t="b">
        <f>AND(B447&lt;=ReportingYear,B447&gt;=BaselineYear)</f>
        <v>0</v>
      </c>
      <c r="W447" s="14" t="b">
        <f t="shared" si="193"/>
        <v>0</v>
      </c>
      <c r="AB447" s="14"/>
      <c r="AC447" s="18"/>
      <c r="AD447" s="14"/>
      <c r="AE447" s="18"/>
      <c r="AF447" s="18"/>
      <c r="AG447" s="18"/>
      <c r="AH447" s="19"/>
      <c r="AI447" s="19"/>
      <c r="AJ447" s="19"/>
    </row>
    <row r="448" spans="1:36" s="13" customFormat="1" ht="16" hidden="1" thickBot="1">
      <c r="B448" s="212"/>
      <c r="C448" s="76" t="s">
        <v>25</v>
      </c>
      <c r="D448" s="77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9"/>
      <c r="P448" s="80"/>
      <c r="Q448" s="81">
        <f t="shared" si="196"/>
        <v>0</v>
      </c>
      <c r="S448" s="13" t="b">
        <f>S446</f>
        <v>1</v>
      </c>
      <c r="T448" s="13" t="b">
        <f t="shared" si="195"/>
        <v>0</v>
      </c>
      <c r="U448" s="13" t="b">
        <f>U447</f>
        <v>0</v>
      </c>
      <c r="W448" s="14" t="b">
        <f t="shared" si="193"/>
        <v>0</v>
      </c>
      <c r="AB448" s="14"/>
      <c r="AC448" s="18"/>
      <c r="AD448" s="14"/>
      <c r="AE448" s="18"/>
      <c r="AF448" s="18"/>
      <c r="AG448" s="18"/>
      <c r="AH448" s="19"/>
      <c r="AI448" s="19"/>
      <c r="AJ448" s="19"/>
    </row>
    <row r="449" spans="2:36" s="13" customFormat="1" hidden="1">
      <c r="B449" s="211">
        <f>B447-1</f>
        <v>2025</v>
      </c>
      <c r="C449" s="70" t="s">
        <v>24</v>
      </c>
      <c r="D449" s="58"/>
      <c r="E449" s="59"/>
      <c r="F449" s="59"/>
      <c r="G449" s="59"/>
      <c r="H449" s="59"/>
      <c r="I449" s="60"/>
      <c r="J449" s="59"/>
      <c r="K449" s="59"/>
      <c r="L449" s="59"/>
      <c r="M449" s="59"/>
      <c r="N449" s="59"/>
      <c r="O449" s="61"/>
      <c r="P449" s="62"/>
      <c r="Q449" s="63">
        <f t="shared" si="196"/>
        <v>0</v>
      </c>
      <c r="T449" s="13" t="b">
        <f t="shared" si="195"/>
        <v>0</v>
      </c>
      <c r="U449" s="13" t="b">
        <f>AND(B449&lt;=ReportingYear,B449&gt;=BaselineYear)</f>
        <v>0</v>
      </c>
      <c r="W449" s="14" t="b">
        <f t="shared" si="193"/>
        <v>0</v>
      </c>
      <c r="AB449" s="14"/>
      <c r="AC449" s="18"/>
      <c r="AD449" s="14"/>
      <c r="AE449" s="18"/>
      <c r="AF449" s="18"/>
      <c r="AG449" s="18"/>
      <c r="AH449" s="19"/>
      <c r="AI449" s="19"/>
      <c r="AJ449" s="19"/>
    </row>
    <row r="450" spans="2:36" s="13" customFormat="1" ht="16" hidden="1" thickBot="1">
      <c r="B450" s="212"/>
      <c r="C450" s="76" t="s">
        <v>25</v>
      </c>
      <c r="D450" s="65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7"/>
      <c r="P450" s="68"/>
      <c r="Q450" s="69">
        <f t="shared" si="196"/>
        <v>0</v>
      </c>
      <c r="S450" s="13" t="b">
        <f>S448</f>
        <v>1</v>
      </c>
      <c r="T450" s="13" t="b">
        <f t="shared" si="195"/>
        <v>0</v>
      </c>
      <c r="U450" s="13" t="b">
        <f>U449</f>
        <v>0</v>
      </c>
      <c r="W450" s="14" t="b">
        <f t="shared" si="193"/>
        <v>0</v>
      </c>
      <c r="AB450" s="14"/>
      <c r="AC450" s="18"/>
      <c r="AD450" s="14"/>
      <c r="AE450" s="18"/>
      <c r="AF450" s="18"/>
      <c r="AG450" s="18"/>
      <c r="AH450" s="19"/>
      <c r="AI450" s="19"/>
      <c r="AJ450" s="19"/>
    </row>
    <row r="451" spans="2:36" s="13" customFormat="1" hidden="1">
      <c r="B451" s="211">
        <f>B449-1</f>
        <v>2024</v>
      </c>
      <c r="C451" s="70" t="s">
        <v>24</v>
      </c>
      <c r="D451" s="71"/>
      <c r="E451" s="72"/>
      <c r="F451" s="72"/>
      <c r="G451" s="72"/>
      <c r="H451" s="72"/>
      <c r="I451" s="73"/>
      <c r="J451" s="72"/>
      <c r="K451" s="72"/>
      <c r="L451" s="72"/>
      <c r="M451" s="72"/>
      <c r="N451" s="72"/>
      <c r="O451" s="74"/>
      <c r="P451" s="62"/>
      <c r="Q451" s="75">
        <f t="shared" si="196"/>
        <v>0</v>
      </c>
      <c r="T451" s="13" t="b">
        <f t="shared" si="195"/>
        <v>0</v>
      </c>
      <c r="U451" s="13" t="b">
        <f>AND(B451&lt;=ReportingYear,B451&gt;=BaselineYear)</f>
        <v>0</v>
      </c>
      <c r="W451" s="14" t="b">
        <f t="shared" si="193"/>
        <v>0</v>
      </c>
      <c r="AB451" s="14"/>
      <c r="AC451" s="18"/>
      <c r="AD451" s="14"/>
      <c r="AE451" s="18"/>
      <c r="AF451" s="18"/>
      <c r="AG451" s="18"/>
      <c r="AH451" s="19"/>
      <c r="AI451" s="19"/>
      <c r="AJ451" s="19"/>
    </row>
    <row r="452" spans="2:36" s="13" customFormat="1" ht="16" hidden="1" thickBot="1">
      <c r="B452" s="212"/>
      <c r="C452" s="76" t="s">
        <v>25</v>
      </c>
      <c r="D452" s="77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9"/>
      <c r="P452" s="80"/>
      <c r="Q452" s="81">
        <f t="shared" si="196"/>
        <v>0</v>
      </c>
      <c r="S452" s="13" t="b">
        <f>S450</f>
        <v>1</v>
      </c>
      <c r="T452" s="13" t="b">
        <f t="shared" si="195"/>
        <v>0</v>
      </c>
      <c r="U452" s="13" t="b">
        <f>U451</f>
        <v>0</v>
      </c>
      <c r="W452" s="14" t="b">
        <f t="shared" si="193"/>
        <v>0</v>
      </c>
      <c r="AB452" s="14"/>
      <c r="AC452" s="18"/>
      <c r="AD452" s="14"/>
      <c r="AE452" s="18"/>
      <c r="AF452" s="18"/>
      <c r="AG452" s="18"/>
      <c r="AH452" s="19"/>
      <c r="AI452" s="19"/>
      <c r="AJ452" s="19"/>
    </row>
    <row r="453" spans="2:36" s="13" customFormat="1" hidden="1">
      <c r="B453" s="211">
        <f>B451-1</f>
        <v>2023</v>
      </c>
      <c r="C453" s="70" t="s">
        <v>24</v>
      </c>
      <c r="D453" s="58"/>
      <c r="E453" s="59"/>
      <c r="F453" s="59"/>
      <c r="G453" s="59"/>
      <c r="H453" s="59"/>
      <c r="I453" s="60"/>
      <c r="J453" s="59"/>
      <c r="K453" s="59"/>
      <c r="L453" s="59"/>
      <c r="M453" s="59"/>
      <c r="N453" s="59"/>
      <c r="O453" s="61"/>
      <c r="P453" s="62"/>
      <c r="Q453" s="63">
        <f t="shared" si="196"/>
        <v>0</v>
      </c>
      <c r="T453" s="13" t="b">
        <f t="shared" si="195"/>
        <v>0</v>
      </c>
      <c r="U453" s="13" t="b">
        <f>AND(B453&lt;=ReportingYear,B453&gt;=BaselineYear)</f>
        <v>0</v>
      </c>
      <c r="W453" s="14" t="b">
        <f t="shared" si="193"/>
        <v>0</v>
      </c>
      <c r="AB453" s="14"/>
      <c r="AC453" s="18"/>
      <c r="AD453" s="14"/>
      <c r="AE453" s="18"/>
      <c r="AF453" s="18"/>
      <c r="AG453" s="18"/>
      <c r="AH453" s="19"/>
      <c r="AI453" s="19"/>
      <c r="AJ453" s="19"/>
    </row>
    <row r="454" spans="2:36" s="13" customFormat="1" ht="16" hidden="1" thickBot="1">
      <c r="B454" s="212"/>
      <c r="C454" s="76" t="s">
        <v>25</v>
      </c>
      <c r="D454" s="65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7"/>
      <c r="P454" s="68"/>
      <c r="Q454" s="69">
        <f t="shared" si="196"/>
        <v>0</v>
      </c>
      <c r="S454" s="13" t="b">
        <f>S452</f>
        <v>1</v>
      </c>
      <c r="T454" s="13" t="b">
        <f t="shared" si="195"/>
        <v>0</v>
      </c>
      <c r="U454" s="13" t="b">
        <f>U453</f>
        <v>0</v>
      </c>
      <c r="W454" s="14" t="b">
        <f t="shared" si="193"/>
        <v>0</v>
      </c>
      <c r="AB454" s="14"/>
      <c r="AC454" s="18"/>
      <c r="AD454" s="14"/>
      <c r="AE454" s="18"/>
      <c r="AF454" s="18"/>
      <c r="AG454" s="18"/>
      <c r="AH454" s="19"/>
      <c r="AI454" s="19"/>
      <c r="AJ454" s="19"/>
    </row>
    <row r="455" spans="2:36" s="13" customFormat="1">
      <c r="B455" s="211">
        <f>B453-1</f>
        <v>2022</v>
      </c>
      <c r="C455" s="70" t="s">
        <v>24</v>
      </c>
      <c r="D455" s="71"/>
      <c r="E455" s="72"/>
      <c r="F455" s="72"/>
      <c r="G455" s="72"/>
      <c r="H455" s="72"/>
      <c r="I455" s="73"/>
      <c r="J455" s="72"/>
      <c r="K455" s="72"/>
      <c r="L455" s="72"/>
      <c r="M455" s="72"/>
      <c r="N455" s="72"/>
      <c r="O455" s="74"/>
      <c r="P455" s="62"/>
      <c r="Q455" s="75">
        <f t="shared" si="196"/>
        <v>0</v>
      </c>
      <c r="T455" s="13" t="b">
        <f t="shared" si="195"/>
        <v>0</v>
      </c>
      <c r="U455" s="13" t="b">
        <f>AND(B455&lt;=ReportingYear,B455&gt;=BaselineYear)</f>
        <v>0</v>
      </c>
      <c r="W455" s="14" t="b">
        <f t="shared" si="193"/>
        <v>0</v>
      </c>
      <c r="AB455" s="14"/>
      <c r="AC455" s="18"/>
      <c r="AD455" s="14"/>
      <c r="AE455" s="18"/>
      <c r="AF455" s="18"/>
      <c r="AG455" s="18"/>
      <c r="AH455" s="19"/>
      <c r="AI455" s="19"/>
      <c r="AJ455" s="19"/>
    </row>
    <row r="456" spans="2:36" s="13" customFormat="1" ht="16" thickBot="1">
      <c r="B456" s="212"/>
      <c r="C456" s="76" t="s">
        <v>25</v>
      </c>
      <c r="D456" s="77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9"/>
      <c r="P456" s="80"/>
      <c r="Q456" s="81">
        <f t="shared" si="196"/>
        <v>0</v>
      </c>
      <c r="S456" s="13" t="b">
        <f>S454</f>
        <v>1</v>
      </c>
      <c r="T456" s="13" t="b">
        <f t="shared" si="195"/>
        <v>0</v>
      </c>
      <c r="U456" s="13" t="b">
        <f>U455</f>
        <v>0</v>
      </c>
      <c r="W456" s="14" t="b">
        <f t="shared" si="193"/>
        <v>0</v>
      </c>
      <c r="AB456" s="14"/>
      <c r="AC456" s="18"/>
      <c r="AD456" s="14"/>
      <c r="AE456" s="18"/>
      <c r="AF456" s="18"/>
      <c r="AG456" s="18"/>
      <c r="AH456" s="19"/>
      <c r="AI456" s="19"/>
      <c r="AJ456" s="19"/>
    </row>
    <row r="457" spans="2:36" s="13" customFormat="1">
      <c r="B457" s="211">
        <f>B455-1</f>
        <v>2021</v>
      </c>
      <c r="C457" s="70" t="s">
        <v>24</v>
      </c>
      <c r="D457" s="58"/>
      <c r="E457" s="59"/>
      <c r="F457" s="59"/>
      <c r="G457" s="59"/>
      <c r="H457" s="59"/>
      <c r="I457" s="60"/>
      <c r="J457" s="59"/>
      <c r="K457" s="59"/>
      <c r="L457" s="59"/>
      <c r="M457" s="59"/>
      <c r="N457" s="59"/>
      <c r="O457" s="61"/>
      <c r="P457" s="62"/>
      <c r="Q457" s="63">
        <f t="shared" si="196"/>
        <v>0</v>
      </c>
      <c r="T457" s="13" t="b">
        <f t="shared" si="195"/>
        <v>0</v>
      </c>
      <c r="U457" s="13" t="b">
        <f>AND(B457&lt;=ReportingYear,B457&gt;=BaselineYear)</f>
        <v>0</v>
      </c>
      <c r="W457" s="14" t="b">
        <f t="shared" si="193"/>
        <v>0</v>
      </c>
      <c r="AB457" s="14"/>
      <c r="AC457" s="18"/>
      <c r="AD457" s="14"/>
      <c r="AE457" s="18"/>
      <c r="AF457" s="18"/>
      <c r="AG457" s="18"/>
      <c r="AH457" s="19"/>
      <c r="AI457" s="19"/>
      <c r="AJ457" s="19"/>
    </row>
    <row r="458" spans="2:36" s="13" customFormat="1" ht="16" thickBot="1">
      <c r="B458" s="212"/>
      <c r="C458" s="76" t="s">
        <v>25</v>
      </c>
      <c r="D458" s="65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7"/>
      <c r="P458" s="68"/>
      <c r="Q458" s="69">
        <f t="shared" si="196"/>
        <v>0</v>
      </c>
      <c r="S458" s="13" t="b">
        <f>S456</f>
        <v>1</v>
      </c>
      <c r="T458" s="13" t="b">
        <f t="shared" si="195"/>
        <v>0</v>
      </c>
      <c r="U458" s="13" t="b">
        <f>U457</f>
        <v>0</v>
      </c>
      <c r="W458" s="14" t="b">
        <f t="shared" si="193"/>
        <v>0</v>
      </c>
      <c r="AB458" s="14"/>
      <c r="AC458" s="18"/>
      <c r="AD458" s="14"/>
      <c r="AE458" s="18"/>
      <c r="AF458" s="18"/>
      <c r="AG458" s="18"/>
      <c r="AH458" s="19"/>
      <c r="AI458" s="19"/>
      <c r="AJ458" s="19"/>
    </row>
    <row r="459" spans="2:36" s="13" customFormat="1">
      <c r="B459" s="211">
        <f>B457-1</f>
        <v>2020</v>
      </c>
      <c r="C459" s="70" t="s">
        <v>24</v>
      </c>
      <c r="D459" s="71"/>
      <c r="E459" s="72"/>
      <c r="F459" s="72"/>
      <c r="G459" s="72"/>
      <c r="H459" s="72"/>
      <c r="I459" s="73"/>
      <c r="J459" s="72"/>
      <c r="K459" s="72"/>
      <c r="L459" s="72"/>
      <c r="M459" s="72"/>
      <c r="N459" s="72"/>
      <c r="O459" s="74"/>
      <c r="P459" s="62"/>
      <c r="Q459" s="75">
        <f t="shared" si="196"/>
        <v>0</v>
      </c>
      <c r="T459" s="13" t="b">
        <f t="shared" si="195"/>
        <v>0</v>
      </c>
      <c r="U459" s="13" t="b">
        <f>AND(B459&lt;=ReportingYear,B459&gt;=BaselineYear)</f>
        <v>0</v>
      </c>
      <c r="W459" s="14" t="b">
        <f t="shared" si="193"/>
        <v>0</v>
      </c>
      <c r="AB459" s="14"/>
      <c r="AC459" s="18"/>
      <c r="AD459" s="14"/>
      <c r="AE459" s="18"/>
      <c r="AF459" s="18"/>
      <c r="AG459" s="18"/>
      <c r="AH459" s="19"/>
      <c r="AI459" s="19"/>
      <c r="AJ459" s="19"/>
    </row>
    <row r="460" spans="2:36" s="13" customFormat="1" ht="16" thickBot="1">
      <c r="B460" s="212"/>
      <c r="C460" s="76" t="s">
        <v>25</v>
      </c>
      <c r="D460" s="77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9"/>
      <c r="P460" s="80"/>
      <c r="Q460" s="81">
        <f t="shared" si="196"/>
        <v>0</v>
      </c>
      <c r="S460" s="13" t="b">
        <f>S458</f>
        <v>1</v>
      </c>
      <c r="T460" s="13" t="b">
        <f t="shared" si="195"/>
        <v>0</v>
      </c>
      <c r="U460" s="13" t="b">
        <f>U459</f>
        <v>0</v>
      </c>
      <c r="W460" s="14" t="b">
        <f t="shared" si="193"/>
        <v>0</v>
      </c>
      <c r="AB460" s="14"/>
      <c r="AC460" s="18"/>
      <c r="AD460" s="14"/>
      <c r="AE460" s="18"/>
      <c r="AF460" s="18"/>
      <c r="AG460" s="18"/>
      <c r="AH460" s="19"/>
      <c r="AI460" s="19"/>
      <c r="AJ460" s="19"/>
    </row>
    <row r="461" spans="2:36" s="13" customFormat="1" ht="16" thickBot="1">
      <c r="B461" s="213">
        <f>B459-1</f>
        <v>2019</v>
      </c>
      <c r="C461" s="70" t="s">
        <v>24</v>
      </c>
      <c r="D461" s="58"/>
      <c r="E461" s="59"/>
      <c r="F461" s="59"/>
      <c r="G461" s="59"/>
      <c r="H461" s="59"/>
      <c r="I461" s="60"/>
      <c r="J461" s="59"/>
      <c r="K461" s="59"/>
      <c r="L461" s="59"/>
      <c r="M461" s="59"/>
      <c r="N461" s="59"/>
      <c r="O461" s="61"/>
      <c r="P461" s="62"/>
      <c r="Q461" s="63">
        <f t="shared" si="196"/>
        <v>0</v>
      </c>
      <c r="T461" s="13" t="b">
        <f t="shared" si="195"/>
        <v>0</v>
      </c>
      <c r="U461" s="13" t="b">
        <f>AND(B461&lt;=ReportingYear,B461&gt;=BaselineYear)</f>
        <v>0</v>
      </c>
      <c r="W461" s="14" t="b">
        <f t="shared" si="193"/>
        <v>0</v>
      </c>
      <c r="AB461" s="14"/>
      <c r="AC461" s="18"/>
      <c r="AD461" s="14"/>
      <c r="AE461" s="18"/>
      <c r="AF461" s="18"/>
      <c r="AG461" s="18"/>
      <c r="AH461" s="19"/>
      <c r="AI461" s="19"/>
      <c r="AJ461" s="19"/>
    </row>
    <row r="462" spans="2:36" s="13" customFormat="1" ht="16" thickBot="1">
      <c r="B462" s="213"/>
      <c r="C462" s="76" t="s">
        <v>25</v>
      </c>
      <c r="D462" s="65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7"/>
      <c r="P462" s="68"/>
      <c r="Q462" s="69">
        <f t="shared" si="196"/>
        <v>0</v>
      </c>
      <c r="S462" s="13" t="b">
        <f>S460</f>
        <v>1</v>
      </c>
      <c r="T462" s="13" t="b">
        <f t="shared" si="195"/>
        <v>0</v>
      </c>
      <c r="U462" s="13" t="b">
        <f>U461</f>
        <v>0</v>
      </c>
      <c r="W462" s="14" t="b">
        <f t="shared" si="193"/>
        <v>0</v>
      </c>
      <c r="AB462" s="14"/>
      <c r="AC462" s="18"/>
      <c r="AD462" s="14"/>
      <c r="AE462" s="18"/>
      <c r="AF462" s="18"/>
      <c r="AG462" s="18"/>
      <c r="AH462" s="19"/>
      <c r="AI462" s="19"/>
      <c r="AJ462" s="19"/>
    </row>
    <row r="463" spans="2:36" s="13" customFormat="1" ht="16" thickBot="1">
      <c r="B463" s="213">
        <f>B461-1</f>
        <v>2018</v>
      </c>
      <c r="C463" s="70" t="s">
        <v>24</v>
      </c>
      <c r="D463" s="71"/>
      <c r="E463" s="72"/>
      <c r="F463" s="72"/>
      <c r="G463" s="72"/>
      <c r="H463" s="72"/>
      <c r="I463" s="73"/>
      <c r="J463" s="72"/>
      <c r="K463" s="72"/>
      <c r="L463" s="72"/>
      <c r="M463" s="72"/>
      <c r="N463" s="72"/>
      <c r="O463" s="74"/>
      <c r="P463" s="62"/>
      <c r="Q463" s="75">
        <f t="shared" si="196"/>
        <v>0</v>
      </c>
      <c r="T463" s="13" t="b">
        <f t="shared" si="195"/>
        <v>0</v>
      </c>
      <c r="U463" s="13" t="b">
        <f>AND(B463&lt;=ReportingYear,B463&gt;=BaselineYear)</f>
        <v>0</v>
      </c>
      <c r="W463" s="14" t="b">
        <f t="shared" si="193"/>
        <v>0</v>
      </c>
      <c r="AB463" s="14"/>
      <c r="AC463" s="18"/>
      <c r="AD463" s="14"/>
      <c r="AE463" s="18"/>
      <c r="AF463" s="18"/>
      <c r="AG463" s="18"/>
      <c r="AH463" s="19"/>
      <c r="AI463" s="19"/>
      <c r="AJ463" s="19"/>
    </row>
    <row r="464" spans="2:36" s="13" customFormat="1" ht="16" thickBot="1">
      <c r="B464" s="213"/>
      <c r="C464" s="76" t="s">
        <v>25</v>
      </c>
      <c r="D464" s="77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9"/>
      <c r="P464" s="80"/>
      <c r="Q464" s="81">
        <f t="shared" si="196"/>
        <v>0</v>
      </c>
      <c r="S464" s="13" t="b">
        <f>S462</f>
        <v>1</v>
      </c>
      <c r="T464" s="13" t="b">
        <f t="shared" si="195"/>
        <v>0</v>
      </c>
      <c r="U464" s="13" t="b">
        <f>U463</f>
        <v>0</v>
      </c>
      <c r="W464" s="14" t="b">
        <f t="shared" si="193"/>
        <v>0</v>
      </c>
      <c r="AB464" s="14"/>
      <c r="AC464" s="18"/>
      <c r="AD464" s="14"/>
      <c r="AE464" s="18"/>
      <c r="AF464" s="18"/>
      <c r="AG464" s="18"/>
      <c r="AH464" s="19"/>
      <c r="AI464" s="19"/>
      <c r="AJ464" s="19"/>
    </row>
    <row r="465" spans="2:36" s="13" customFormat="1" ht="16" thickBot="1">
      <c r="B465" s="213">
        <f>B463-1</f>
        <v>2017</v>
      </c>
      <c r="C465" s="70" t="s">
        <v>24</v>
      </c>
      <c r="D465" s="58"/>
      <c r="E465" s="59"/>
      <c r="F465" s="59"/>
      <c r="G465" s="59"/>
      <c r="H465" s="59"/>
      <c r="I465" s="60"/>
      <c r="J465" s="59"/>
      <c r="K465" s="59"/>
      <c r="L465" s="59"/>
      <c r="M465" s="59"/>
      <c r="N465" s="59"/>
      <c r="O465" s="61"/>
      <c r="P465" s="62"/>
      <c r="Q465" s="63">
        <f t="shared" si="196"/>
        <v>0</v>
      </c>
      <c r="T465" s="13" t="b">
        <f t="shared" si="195"/>
        <v>0</v>
      </c>
      <c r="U465" s="13" t="b">
        <f>AND(B465&lt;=ReportingYear,B465&gt;=BaselineYear)</f>
        <v>1</v>
      </c>
      <c r="W465" s="14" t="b">
        <f t="shared" si="193"/>
        <v>0</v>
      </c>
      <c r="AB465" s="14"/>
      <c r="AC465" s="18"/>
      <c r="AD465" s="14"/>
      <c r="AE465" s="18"/>
      <c r="AF465" s="18"/>
      <c r="AG465" s="18"/>
      <c r="AH465" s="19"/>
      <c r="AI465" s="19"/>
      <c r="AJ465" s="19"/>
    </row>
    <row r="466" spans="2:36" s="13" customFormat="1" ht="16" thickBot="1">
      <c r="B466" s="213"/>
      <c r="C466" s="76" t="s">
        <v>25</v>
      </c>
      <c r="D466" s="65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7"/>
      <c r="P466" s="68"/>
      <c r="Q466" s="69">
        <f t="shared" si="196"/>
        <v>0</v>
      </c>
      <c r="S466" s="13" t="b">
        <f>S464</f>
        <v>1</v>
      </c>
      <c r="T466" s="13" t="b">
        <f t="shared" si="195"/>
        <v>0</v>
      </c>
      <c r="U466" s="13" t="b">
        <f>U465</f>
        <v>1</v>
      </c>
      <c r="W466" s="14" t="b">
        <f t="shared" si="193"/>
        <v>0</v>
      </c>
      <c r="AB466" s="14"/>
      <c r="AC466" s="18"/>
      <c r="AD466" s="14"/>
      <c r="AE466" s="18"/>
      <c r="AF466" s="18"/>
      <c r="AG466" s="18"/>
      <c r="AH466" s="19"/>
      <c r="AI466" s="19"/>
      <c r="AJ466" s="19"/>
    </row>
    <row r="467" spans="2:36" s="13" customFormat="1" ht="16" thickBot="1">
      <c r="B467" s="213">
        <f>B465-1</f>
        <v>2016</v>
      </c>
      <c r="C467" s="70" t="s">
        <v>24</v>
      </c>
      <c r="D467" s="71"/>
      <c r="E467" s="72"/>
      <c r="F467" s="72"/>
      <c r="G467" s="72"/>
      <c r="H467" s="72"/>
      <c r="I467" s="73"/>
      <c r="J467" s="72"/>
      <c r="K467" s="72"/>
      <c r="L467" s="72"/>
      <c r="M467" s="72"/>
      <c r="N467" s="72"/>
      <c r="O467" s="74"/>
      <c r="P467" s="62"/>
      <c r="Q467" s="75">
        <f t="shared" si="196"/>
        <v>0</v>
      </c>
      <c r="T467" s="13" t="b">
        <f t="shared" si="195"/>
        <v>0</v>
      </c>
      <c r="U467" s="13" t="b">
        <f>AND(B467&lt;=ReportingYear,B467&gt;=BaselineYear)</f>
        <v>1</v>
      </c>
      <c r="W467" s="14" t="b">
        <f t="shared" si="193"/>
        <v>0</v>
      </c>
      <c r="AB467" s="14"/>
      <c r="AC467" s="18"/>
      <c r="AD467" s="14"/>
      <c r="AE467" s="18"/>
      <c r="AF467" s="18"/>
      <c r="AG467" s="18"/>
      <c r="AH467" s="19"/>
      <c r="AI467" s="19"/>
      <c r="AJ467" s="19"/>
    </row>
    <row r="468" spans="2:36" s="13" customFormat="1" ht="16" thickBot="1">
      <c r="B468" s="213"/>
      <c r="C468" s="76" t="s">
        <v>25</v>
      </c>
      <c r="D468" s="77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9"/>
      <c r="P468" s="80"/>
      <c r="Q468" s="81">
        <f t="shared" si="196"/>
        <v>0</v>
      </c>
      <c r="S468" s="13" t="b">
        <f>S466</f>
        <v>1</v>
      </c>
      <c r="T468" s="13" t="b">
        <f t="shared" si="195"/>
        <v>0</v>
      </c>
      <c r="U468" s="13" t="b">
        <f>U467</f>
        <v>1</v>
      </c>
      <c r="W468" s="14" t="b">
        <f t="shared" si="193"/>
        <v>0</v>
      </c>
      <c r="AB468" s="14"/>
      <c r="AC468" s="18"/>
      <c r="AD468" s="14"/>
      <c r="AE468" s="18"/>
      <c r="AF468" s="18"/>
      <c r="AG468" s="18"/>
      <c r="AH468" s="19"/>
      <c r="AI468" s="19"/>
      <c r="AJ468" s="19"/>
    </row>
    <row r="469" spans="2:36" s="13" customFormat="1">
      <c r="B469" s="211">
        <f>B467-1</f>
        <v>2015</v>
      </c>
      <c r="C469" s="70" t="s">
        <v>24</v>
      </c>
      <c r="D469" s="58"/>
      <c r="E469" s="59"/>
      <c r="F469" s="59"/>
      <c r="G469" s="59"/>
      <c r="H469" s="59"/>
      <c r="I469" s="60"/>
      <c r="J469" s="59"/>
      <c r="K469" s="59"/>
      <c r="L469" s="59"/>
      <c r="M469" s="59"/>
      <c r="N469" s="59"/>
      <c r="O469" s="61"/>
      <c r="P469" s="62"/>
      <c r="Q469" s="63">
        <f t="shared" si="196"/>
        <v>0</v>
      </c>
      <c r="T469" s="13" t="b">
        <f t="shared" si="195"/>
        <v>0</v>
      </c>
      <c r="U469" s="13" t="b">
        <f>AND(B469&lt;=ReportingYear,B469&gt;=BaselineYear)</f>
        <v>1</v>
      </c>
      <c r="W469" s="14" t="b">
        <f t="shared" si="193"/>
        <v>0</v>
      </c>
      <c r="AB469" s="14"/>
      <c r="AC469" s="18"/>
      <c r="AD469" s="14"/>
      <c r="AE469" s="18"/>
      <c r="AF469" s="18"/>
      <c r="AG469" s="18"/>
      <c r="AH469" s="19"/>
      <c r="AI469" s="19"/>
      <c r="AJ469" s="19"/>
    </row>
    <row r="470" spans="2:36" s="13" customFormat="1" ht="16" thickBot="1">
      <c r="B470" s="216"/>
      <c r="C470" s="76" t="s">
        <v>25</v>
      </c>
      <c r="D470" s="65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7"/>
      <c r="P470" s="68"/>
      <c r="Q470" s="69">
        <f t="shared" si="196"/>
        <v>0</v>
      </c>
      <c r="S470" s="13" t="b">
        <f>S468</f>
        <v>1</v>
      </c>
      <c r="T470" s="13" t="b">
        <f t="shared" si="195"/>
        <v>0</v>
      </c>
      <c r="U470" s="13" t="b">
        <f>U469</f>
        <v>1</v>
      </c>
      <c r="W470" s="14" t="b">
        <f t="shared" si="193"/>
        <v>0</v>
      </c>
      <c r="AB470" s="14"/>
      <c r="AC470" s="18"/>
      <c r="AD470" s="14"/>
      <c r="AE470" s="18"/>
      <c r="AF470" s="18"/>
      <c r="AG470" s="18"/>
      <c r="AH470" s="19"/>
      <c r="AI470" s="19"/>
      <c r="AJ470" s="19"/>
    </row>
    <row r="471" spans="2:36" s="13" customFormat="1">
      <c r="B471" s="217">
        <f>B469-1</f>
        <v>2014</v>
      </c>
      <c r="C471" s="70" t="s">
        <v>24</v>
      </c>
      <c r="D471" s="71"/>
      <c r="E471" s="72"/>
      <c r="F471" s="72"/>
      <c r="G471" s="72"/>
      <c r="H471" s="72"/>
      <c r="I471" s="73"/>
      <c r="J471" s="72"/>
      <c r="K471" s="72"/>
      <c r="L471" s="72"/>
      <c r="M471" s="72"/>
      <c r="N471" s="72"/>
      <c r="O471" s="74"/>
      <c r="P471" s="62"/>
      <c r="Q471" s="75">
        <f t="shared" si="196"/>
        <v>0</v>
      </c>
      <c r="T471" s="13" t="b">
        <f t="shared" si="195"/>
        <v>0</v>
      </c>
      <c r="U471" s="13" t="b">
        <f>AND(B471&lt;=ReportingYear,B471&gt;=BaselineYear)</f>
        <v>1</v>
      </c>
      <c r="W471" s="14" t="b">
        <f t="shared" si="193"/>
        <v>0</v>
      </c>
      <c r="AB471" s="14"/>
      <c r="AC471" s="18"/>
      <c r="AD471" s="14"/>
      <c r="AE471" s="18"/>
      <c r="AF471" s="18"/>
      <c r="AG471" s="18"/>
      <c r="AH471" s="19"/>
      <c r="AI471" s="19"/>
      <c r="AJ471" s="19"/>
    </row>
    <row r="472" spans="2:36" s="13" customFormat="1" ht="16" thickBot="1">
      <c r="B472" s="218"/>
      <c r="C472" s="76" t="s">
        <v>25</v>
      </c>
      <c r="D472" s="77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9"/>
      <c r="P472" s="80"/>
      <c r="Q472" s="81">
        <f t="shared" si="196"/>
        <v>0</v>
      </c>
      <c r="S472" s="13" t="b">
        <f>S470</f>
        <v>1</v>
      </c>
      <c r="T472" s="13" t="b">
        <f t="shared" si="195"/>
        <v>0</v>
      </c>
      <c r="U472" s="13" t="b">
        <f>U471</f>
        <v>1</v>
      </c>
      <c r="W472" s="14" t="b">
        <f t="shared" si="193"/>
        <v>0</v>
      </c>
      <c r="AB472" s="14"/>
      <c r="AC472" s="18"/>
      <c r="AD472" s="14"/>
      <c r="AE472" s="18"/>
      <c r="AF472" s="18"/>
      <c r="AG472" s="18"/>
      <c r="AH472" s="19"/>
      <c r="AI472" s="19"/>
      <c r="AJ472" s="19"/>
    </row>
    <row r="473" spans="2:36" s="13" customFormat="1">
      <c r="B473" s="211">
        <f>B471-1</f>
        <v>2013</v>
      </c>
      <c r="C473" s="70" t="s">
        <v>24</v>
      </c>
      <c r="D473" s="58"/>
      <c r="E473" s="59"/>
      <c r="F473" s="59"/>
      <c r="G473" s="59"/>
      <c r="H473" s="59"/>
      <c r="I473" s="60"/>
      <c r="J473" s="59"/>
      <c r="K473" s="59"/>
      <c r="L473" s="59"/>
      <c r="M473" s="59"/>
      <c r="N473" s="59"/>
      <c r="O473" s="61"/>
      <c r="P473" s="62"/>
      <c r="Q473" s="63">
        <f t="shared" si="196"/>
        <v>0</v>
      </c>
      <c r="T473" s="13" t="b">
        <f t="shared" si="195"/>
        <v>0</v>
      </c>
      <c r="U473" s="13" t="b">
        <f>AND(B473&lt;=ReportingYear,B473&gt;=BaselineYear)</f>
        <v>0</v>
      </c>
      <c r="W473" s="14" t="b">
        <f t="shared" si="193"/>
        <v>0</v>
      </c>
      <c r="AB473" s="14"/>
      <c r="AC473" s="18"/>
      <c r="AD473" s="14"/>
      <c r="AE473" s="18"/>
      <c r="AF473" s="18"/>
      <c r="AG473" s="18"/>
      <c r="AH473" s="19"/>
      <c r="AI473" s="19"/>
      <c r="AJ473" s="19"/>
    </row>
    <row r="474" spans="2:36" s="13" customFormat="1" ht="16" thickBot="1">
      <c r="B474" s="212"/>
      <c r="C474" s="76" t="s">
        <v>25</v>
      </c>
      <c r="D474" s="65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7"/>
      <c r="P474" s="68"/>
      <c r="Q474" s="69">
        <f t="shared" si="196"/>
        <v>0</v>
      </c>
      <c r="S474" s="13" t="b">
        <f>S472</f>
        <v>1</v>
      </c>
      <c r="T474" s="13" t="b">
        <f t="shared" si="195"/>
        <v>0</v>
      </c>
      <c r="U474" s="13" t="b">
        <f>U473</f>
        <v>0</v>
      </c>
      <c r="W474" s="14" t="b">
        <f t="shared" si="193"/>
        <v>0</v>
      </c>
      <c r="AB474" s="14"/>
      <c r="AC474" s="18"/>
      <c r="AD474" s="14"/>
      <c r="AE474" s="18"/>
      <c r="AF474" s="18"/>
      <c r="AG474" s="18"/>
      <c r="AH474" s="19"/>
      <c r="AI474" s="19"/>
      <c r="AJ474" s="19"/>
    </row>
    <row r="475" spans="2:36" s="13" customFormat="1">
      <c r="B475" s="211">
        <f>B473-1</f>
        <v>2012</v>
      </c>
      <c r="C475" s="70" t="s">
        <v>24</v>
      </c>
      <c r="D475" s="71"/>
      <c r="E475" s="72"/>
      <c r="F475" s="72"/>
      <c r="G475" s="72"/>
      <c r="H475" s="72"/>
      <c r="I475" s="73"/>
      <c r="J475" s="72"/>
      <c r="K475" s="72"/>
      <c r="L475" s="72"/>
      <c r="M475" s="72"/>
      <c r="N475" s="72"/>
      <c r="O475" s="74"/>
      <c r="P475" s="62"/>
      <c r="Q475" s="75">
        <f t="shared" si="196"/>
        <v>0</v>
      </c>
      <c r="T475" s="13" t="b">
        <f t="shared" si="195"/>
        <v>0</v>
      </c>
      <c r="U475" s="13" t="b">
        <f>AND(B475&lt;=ReportingYear,B475&gt;=BaselineYear)</f>
        <v>0</v>
      </c>
      <c r="W475" s="14" t="b">
        <f t="shared" si="193"/>
        <v>0</v>
      </c>
      <c r="AB475" s="14"/>
      <c r="AC475" s="18"/>
      <c r="AD475" s="14"/>
      <c r="AE475" s="18"/>
      <c r="AF475" s="18"/>
      <c r="AG475" s="18"/>
      <c r="AH475" s="19"/>
      <c r="AI475" s="19"/>
      <c r="AJ475" s="19"/>
    </row>
    <row r="476" spans="2:36" s="13" customFormat="1" ht="16" thickBot="1">
      <c r="B476" s="212"/>
      <c r="C476" s="76" t="s">
        <v>25</v>
      </c>
      <c r="D476" s="77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9"/>
      <c r="P476" s="80"/>
      <c r="Q476" s="81">
        <f t="shared" si="196"/>
        <v>0</v>
      </c>
      <c r="S476" s="13" t="b">
        <f>S474</f>
        <v>1</v>
      </c>
      <c r="T476" s="13" t="b">
        <f t="shared" si="195"/>
        <v>0</v>
      </c>
      <c r="U476" s="13" t="b">
        <f>U475</f>
        <v>0</v>
      </c>
      <c r="W476" s="14" t="b">
        <f t="shared" si="193"/>
        <v>0</v>
      </c>
      <c r="AB476" s="14"/>
      <c r="AC476" s="18"/>
      <c r="AD476" s="14"/>
      <c r="AE476" s="18"/>
      <c r="AF476" s="18"/>
      <c r="AG476" s="18"/>
      <c r="AH476" s="19"/>
      <c r="AI476" s="19"/>
      <c r="AJ476" s="19"/>
    </row>
    <row r="477" spans="2:36" s="13" customFormat="1">
      <c r="B477" s="211">
        <f>B475-1</f>
        <v>2011</v>
      </c>
      <c r="C477" s="70" t="s">
        <v>24</v>
      </c>
      <c r="D477" s="58"/>
      <c r="E477" s="59"/>
      <c r="F477" s="59"/>
      <c r="G477" s="59"/>
      <c r="H477" s="59"/>
      <c r="I477" s="60"/>
      <c r="J477" s="59"/>
      <c r="K477" s="59"/>
      <c r="L477" s="59"/>
      <c r="M477" s="59"/>
      <c r="N477" s="59"/>
      <c r="O477" s="61"/>
      <c r="P477" s="62"/>
      <c r="Q477" s="63">
        <f t="shared" si="196"/>
        <v>0</v>
      </c>
      <c r="T477" s="13" t="b">
        <f t="shared" si="195"/>
        <v>0</v>
      </c>
      <c r="U477" s="13" t="b">
        <f>AND(B477&lt;=ReportingYear,B477&gt;=BaselineYear)</f>
        <v>0</v>
      </c>
      <c r="W477" s="14" t="b">
        <f t="shared" si="193"/>
        <v>0</v>
      </c>
      <c r="AB477" s="14"/>
      <c r="AC477" s="18"/>
      <c r="AD477" s="14"/>
      <c r="AE477" s="18"/>
      <c r="AF477" s="18"/>
      <c r="AG477" s="18"/>
      <c r="AH477" s="19"/>
      <c r="AI477" s="19"/>
      <c r="AJ477" s="19"/>
    </row>
    <row r="478" spans="2:36" s="13" customFormat="1" ht="16" thickBot="1">
      <c r="B478" s="212"/>
      <c r="C478" s="76" t="s">
        <v>25</v>
      </c>
      <c r="D478" s="65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7"/>
      <c r="P478" s="68"/>
      <c r="Q478" s="69">
        <f t="shared" si="196"/>
        <v>0</v>
      </c>
      <c r="S478" s="13" t="b">
        <f>S476</f>
        <v>1</v>
      </c>
      <c r="T478" s="13" t="b">
        <f t="shared" si="195"/>
        <v>0</v>
      </c>
      <c r="U478" s="13" t="b">
        <f>U477</f>
        <v>0</v>
      </c>
      <c r="W478" s="14" t="b">
        <f t="shared" si="193"/>
        <v>0</v>
      </c>
      <c r="AB478" s="14"/>
      <c r="AC478" s="18"/>
      <c r="AD478" s="14"/>
      <c r="AE478" s="18"/>
      <c r="AF478" s="18"/>
      <c r="AG478" s="18"/>
      <c r="AH478" s="19"/>
      <c r="AI478" s="19"/>
      <c r="AJ478" s="19"/>
    </row>
    <row r="479" spans="2:36" s="13" customFormat="1">
      <c r="B479" s="211">
        <f>B477-1</f>
        <v>2010</v>
      </c>
      <c r="C479" s="70" t="s">
        <v>24</v>
      </c>
      <c r="D479" s="71"/>
      <c r="E479" s="72"/>
      <c r="F479" s="72"/>
      <c r="G479" s="72"/>
      <c r="H479" s="72"/>
      <c r="I479" s="73"/>
      <c r="J479" s="72"/>
      <c r="K479" s="72"/>
      <c r="L479" s="72"/>
      <c r="M479" s="72"/>
      <c r="N479" s="72"/>
      <c r="O479" s="74"/>
      <c r="P479" s="62"/>
      <c r="Q479" s="75">
        <f t="shared" si="196"/>
        <v>0</v>
      </c>
      <c r="T479" s="13" t="b">
        <f t="shared" si="195"/>
        <v>0</v>
      </c>
      <c r="U479" s="13" t="b">
        <f>AND(B479&lt;=ReportingYear,B479&gt;=BaselineYear)</f>
        <v>0</v>
      </c>
      <c r="W479" s="14" t="b">
        <f t="shared" si="193"/>
        <v>0</v>
      </c>
      <c r="AB479" s="14"/>
      <c r="AC479" s="18"/>
      <c r="AD479" s="14"/>
      <c r="AE479" s="18"/>
      <c r="AF479" s="18"/>
      <c r="AG479" s="18"/>
      <c r="AH479" s="19"/>
      <c r="AI479" s="19"/>
      <c r="AJ479" s="19"/>
    </row>
    <row r="480" spans="2:36" s="13" customFormat="1" ht="16" thickBot="1">
      <c r="B480" s="212"/>
      <c r="C480" s="76" t="s">
        <v>25</v>
      </c>
      <c r="D480" s="77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9"/>
      <c r="P480" s="80"/>
      <c r="Q480" s="81">
        <f t="shared" si="196"/>
        <v>0</v>
      </c>
      <c r="S480" s="13" t="b">
        <f>S478</f>
        <v>1</v>
      </c>
      <c r="T480" s="13" t="b">
        <f t="shared" si="195"/>
        <v>0</v>
      </c>
      <c r="U480" s="13" t="b">
        <f>U479</f>
        <v>0</v>
      </c>
      <c r="W480" s="14" t="b">
        <f t="shared" si="193"/>
        <v>0</v>
      </c>
      <c r="AB480" s="14"/>
      <c r="AC480" s="18"/>
      <c r="AD480" s="14"/>
      <c r="AE480" s="18"/>
      <c r="AF480" s="18"/>
      <c r="AG480" s="18"/>
      <c r="AH480" s="19"/>
      <c r="AI480" s="19"/>
      <c r="AJ480" s="19"/>
    </row>
    <row r="481" spans="2:36" s="13" customFormat="1" ht="16" hidden="1" thickBot="1">
      <c r="B481" s="213">
        <f>B479-1</f>
        <v>2009</v>
      </c>
      <c r="C481" s="70" t="s">
        <v>24</v>
      </c>
      <c r="D481" s="58"/>
      <c r="E481" s="59"/>
      <c r="F481" s="59"/>
      <c r="G481" s="59"/>
      <c r="H481" s="59"/>
      <c r="I481" s="60"/>
      <c r="J481" s="59"/>
      <c r="K481" s="59"/>
      <c r="L481" s="59"/>
      <c r="M481" s="59"/>
      <c r="N481" s="59"/>
      <c r="O481" s="61"/>
      <c r="P481" s="62"/>
      <c r="Q481" s="63">
        <f t="shared" si="196"/>
        <v>0</v>
      </c>
      <c r="T481" s="13" t="b">
        <f t="shared" si="195"/>
        <v>0</v>
      </c>
      <c r="U481" s="13" t="b">
        <f>AND(B481&lt;=ReportingYear,B481&gt;=BaselineYear)</f>
        <v>0</v>
      </c>
      <c r="W481" s="14" t="b">
        <f t="shared" si="193"/>
        <v>0</v>
      </c>
      <c r="AB481" s="14"/>
      <c r="AC481" s="18"/>
      <c r="AD481" s="14"/>
      <c r="AE481" s="18"/>
      <c r="AF481" s="18"/>
      <c r="AG481" s="18"/>
      <c r="AH481" s="19"/>
      <c r="AI481" s="19"/>
      <c r="AJ481" s="19"/>
    </row>
    <row r="482" spans="2:36" s="13" customFormat="1" ht="16" hidden="1" thickBot="1">
      <c r="B482" s="213"/>
      <c r="C482" s="76" t="s">
        <v>25</v>
      </c>
      <c r="D482" s="65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7"/>
      <c r="P482" s="68"/>
      <c r="Q482" s="69">
        <f t="shared" si="196"/>
        <v>0</v>
      </c>
      <c r="S482" s="13" t="b">
        <f>S480</f>
        <v>1</v>
      </c>
      <c r="T482" s="13" t="b">
        <f t="shared" si="195"/>
        <v>0</v>
      </c>
      <c r="U482" s="13" t="b">
        <f>U481</f>
        <v>0</v>
      </c>
      <c r="W482" s="14" t="b">
        <f t="shared" si="193"/>
        <v>0</v>
      </c>
      <c r="AB482" s="14"/>
      <c r="AC482" s="18"/>
      <c r="AD482" s="14"/>
      <c r="AE482" s="18"/>
      <c r="AF482" s="18"/>
      <c r="AG482" s="18"/>
      <c r="AH482" s="19"/>
      <c r="AI482" s="19"/>
      <c r="AJ482" s="19"/>
    </row>
    <row r="483" spans="2:36" s="13" customFormat="1" ht="16" hidden="1" thickBot="1">
      <c r="B483" s="213">
        <f>B481-1</f>
        <v>2008</v>
      </c>
      <c r="C483" s="70" t="s">
        <v>24</v>
      </c>
      <c r="D483" s="71"/>
      <c r="E483" s="72"/>
      <c r="F483" s="72"/>
      <c r="G483" s="72"/>
      <c r="H483" s="72"/>
      <c r="I483" s="73"/>
      <c r="J483" s="72"/>
      <c r="K483" s="72"/>
      <c r="L483" s="72"/>
      <c r="M483" s="72"/>
      <c r="N483" s="72"/>
      <c r="O483" s="74"/>
      <c r="P483" s="62"/>
      <c r="Q483" s="75">
        <f t="shared" si="196"/>
        <v>0</v>
      </c>
      <c r="T483" s="13" t="b">
        <f t="shared" si="195"/>
        <v>0</v>
      </c>
      <c r="U483" s="13" t="b">
        <f>AND(B483&lt;=ReportingYear,B483&gt;=BaselineYear)</f>
        <v>0</v>
      </c>
      <c r="W483" s="14" t="b">
        <f t="shared" si="193"/>
        <v>0</v>
      </c>
      <c r="AB483" s="14"/>
      <c r="AC483" s="18"/>
      <c r="AD483" s="14"/>
      <c r="AE483" s="18"/>
      <c r="AF483" s="18"/>
      <c r="AG483" s="18"/>
      <c r="AH483" s="19"/>
      <c r="AI483" s="19"/>
      <c r="AJ483" s="19"/>
    </row>
    <row r="484" spans="2:36" s="13" customFormat="1" ht="16" hidden="1" thickBot="1">
      <c r="B484" s="213"/>
      <c r="C484" s="76" t="s">
        <v>25</v>
      </c>
      <c r="D484" s="77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9"/>
      <c r="P484" s="80"/>
      <c r="Q484" s="81">
        <f t="shared" si="196"/>
        <v>0</v>
      </c>
      <c r="S484" s="13" t="b">
        <f>S482</f>
        <v>1</v>
      </c>
      <c r="T484" s="13" t="b">
        <f t="shared" si="195"/>
        <v>0</v>
      </c>
      <c r="U484" s="13" t="b">
        <f>U483</f>
        <v>0</v>
      </c>
      <c r="W484" s="14" t="b">
        <f t="shared" si="193"/>
        <v>0</v>
      </c>
      <c r="AB484" s="14"/>
      <c r="AC484" s="18"/>
      <c r="AD484" s="14"/>
      <c r="AE484" s="18"/>
      <c r="AF484" s="18"/>
      <c r="AG484" s="18"/>
      <c r="AH484" s="19"/>
      <c r="AI484" s="19"/>
      <c r="AJ484" s="19"/>
    </row>
    <row r="485" spans="2:36" s="13" customFormat="1" ht="16" hidden="1" thickBot="1">
      <c r="B485" s="213">
        <f>B483-1</f>
        <v>2007</v>
      </c>
      <c r="C485" s="70" t="s">
        <v>24</v>
      </c>
      <c r="D485" s="58"/>
      <c r="E485" s="59"/>
      <c r="F485" s="59"/>
      <c r="G485" s="59"/>
      <c r="H485" s="59"/>
      <c r="I485" s="60"/>
      <c r="J485" s="59"/>
      <c r="K485" s="59"/>
      <c r="L485" s="59"/>
      <c r="M485" s="59"/>
      <c r="N485" s="59"/>
      <c r="O485" s="61"/>
      <c r="P485" s="62"/>
      <c r="Q485" s="63">
        <f t="shared" si="196"/>
        <v>0</v>
      </c>
      <c r="T485" s="13" t="b">
        <f t="shared" si="195"/>
        <v>0</v>
      </c>
      <c r="U485" s="13" t="b">
        <f>AND(B485&lt;=ReportingYear,B485&gt;=BaselineYear)</f>
        <v>0</v>
      </c>
      <c r="W485" s="14" t="b">
        <f t="shared" si="193"/>
        <v>0</v>
      </c>
      <c r="AB485" s="14"/>
      <c r="AC485" s="18"/>
      <c r="AD485" s="14"/>
      <c r="AE485" s="18"/>
      <c r="AF485" s="18"/>
      <c r="AG485" s="18"/>
      <c r="AH485" s="19"/>
      <c r="AI485" s="19"/>
      <c r="AJ485" s="19"/>
    </row>
    <row r="486" spans="2:36" s="13" customFormat="1" ht="16" hidden="1" thickBot="1">
      <c r="B486" s="213"/>
      <c r="C486" s="76" t="s">
        <v>25</v>
      </c>
      <c r="D486" s="65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7"/>
      <c r="P486" s="68"/>
      <c r="Q486" s="69">
        <f t="shared" si="196"/>
        <v>0</v>
      </c>
      <c r="S486" s="13" t="b">
        <f>S484</f>
        <v>1</v>
      </c>
      <c r="T486" s="13" t="b">
        <f t="shared" si="195"/>
        <v>0</v>
      </c>
      <c r="U486" s="13" t="b">
        <f>U485</f>
        <v>0</v>
      </c>
      <c r="W486" s="14" t="b">
        <f t="shared" si="193"/>
        <v>0</v>
      </c>
      <c r="AB486" s="14"/>
      <c r="AC486" s="18"/>
      <c r="AD486" s="14"/>
      <c r="AE486" s="18"/>
      <c r="AF486" s="18"/>
      <c r="AG486" s="18"/>
      <c r="AH486" s="19"/>
      <c r="AI486" s="19"/>
      <c r="AJ486" s="19"/>
    </row>
    <row r="487" spans="2:36" s="13" customFormat="1" ht="16" hidden="1" thickBot="1">
      <c r="B487" s="213">
        <f>B485-1</f>
        <v>2006</v>
      </c>
      <c r="C487" s="70" t="s">
        <v>24</v>
      </c>
      <c r="D487" s="71"/>
      <c r="E487" s="72"/>
      <c r="F487" s="72"/>
      <c r="G487" s="72"/>
      <c r="H487" s="72"/>
      <c r="I487" s="73"/>
      <c r="J487" s="72"/>
      <c r="K487" s="72"/>
      <c r="L487" s="72"/>
      <c r="M487" s="72"/>
      <c r="N487" s="72"/>
      <c r="O487" s="74"/>
      <c r="P487" s="62"/>
      <c r="Q487" s="75">
        <f t="shared" si="196"/>
        <v>0</v>
      </c>
      <c r="T487" s="13" t="b">
        <f t="shared" si="195"/>
        <v>0</v>
      </c>
      <c r="U487" s="13" t="b">
        <f>AND(B487&lt;=ReportingYear,B487&gt;=BaselineYear)</f>
        <v>0</v>
      </c>
      <c r="W487" s="14" t="b">
        <f t="shared" si="193"/>
        <v>0</v>
      </c>
      <c r="AB487" s="14"/>
      <c r="AC487" s="18"/>
      <c r="AD487" s="14"/>
      <c r="AE487" s="18"/>
      <c r="AF487" s="18"/>
      <c r="AG487" s="18"/>
      <c r="AH487" s="19"/>
      <c r="AI487" s="19"/>
      <c r="AJ487" s="19"/>
    </row>
    <row r="488" spans="2:36" s="13" customFormat="1" ht="16" hidden="1" thickBot="1">
      <c r="B488" s="213"/>
      <c r="C488" s="76" t="s">
        <v>25</v>
      </c>
      <c r="D488" s="77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9"/>
      <c r="P488" s="80"/>
      <c r="Q488" s="81">
        <f t="shared" si="196"/>
        <v>0</v>
      </c>
      <c r="S488" s="13" t="b">
        <f>S486</f>
        <v>1</v>
      </c>
      <c r="T488" s="13" t="b">
        <f t="shared" si="195"/>
        <v>0</v>
      </c>
      <c r="U488" s="13" t="b">
        <f>U487</f>
        <v>0</v>
      </c>
      <c r="W488" s="14" t="b">
        <f t="shared" si="193"/>
        <v>0</v>
      </c>
      <c r="AB488" s="14"/>
      <c r="AC488" s="18"/>
      <c r="AD488" s="14"/>
      <c r="AE488" s="18"/>
      <c r="AF488" s="18"/>
      <c r="AG488" s="18"/>
      <c r="AH488" s="19"/>
      <c r="AI488" s="19"/>
      <c r="AJ488" s="19"/>
    </row>
    <row r="489" spans="2:36" s="13" customFormat="1" hidden="1">
      <c r="B489" s="211">
        <f>B487-1</f>
        <v>2005</v>
      </c>
      <c r="C489" s="70" t="s">
        <v>24</v>
      </c>
      <c r="D489" s="58"/>
      <c r="E489" s="59"/>
      <c r="F489" s="59"/>
      <c r="G489" s="59"/>
      <c r="H489" s="59"/>
      <c r="I489" s="60"/>
      <c r="J489" s="59"/>
      <c r="K489" s="59"/>
      <c r="L489" s="59"/>
      <c r="M489" s="59"/>
      <c r="N489" s="59"/>
      <c r="O489" s="61"/>
      <c r="P489" s="62"/>
      <c r="Q489" s="63">
        <f t="shared" si="196"/>
        <v>0</v>
      </c>
      <c r="T489" s="13" t="b">
        <f t="shared" si="195"/>
        <v>0</v>
      </c>
      <c r="U489" s="13" t="b">
        <f>AND(B489&lt;=ReportingYear,B489&gt;=BaselineYear)</f>
        <v>0</v>
      </c>
      <c r="W489" s="14" t="b">
        <f t="shared" si="193"/>
        <v>0</v>
      </c>
      <c r="AB489" s="14"/>
      <c r="AC489" s="18"/>
      <c r="AD489" s="14"/>
      <c r="AE489" s="18"/>
      <c r="AF489" s="18"/>
      <c r="AG489" s="18"/>
      <c r="AH489" s="19"/>
      <c r="AI489" s="19"/>
      <c r="AJ489" s="19"/>
    </row>
    <row r="490" spans="2:36" s="13" customFormat="1" ht="16" hidden="1" thickBot="1">
      <c r="B490" s="216"/>
      <c r="C490" s="76" t="s">
        <v>25</v>
      </c>
      <c r="D490" s="65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7"/>
      <c r="P490" s="68"/>
      <c r="Q490" s="69">
        <f t="shared" si="196"/>
        <v>0</v>
      </c>
      <c r="S490" s="13" t="b">
        <f>S488</f>
        <v>1</v>
      </c>
      <c r="T490" s="13" t="b">
        <f t="shared" si="195"/>
        <v>0</v>
      </c>
      <c r="U490" s="13" t="b">
        <f>U489</f>
        <v>0</v>
      </c>
      <c r="W490" s="14" t="b">
        <f t="shared" si="193"/>
        <v>0</v>
      </c>
      <c r="AB490" s="14"/>
      <c r="AC490" s="18"/>
      <c r="AD490" s="14"/>
      <c r="AE490" s="18"/>
      <c r="AF490" s="18"/>
      <c r="AG490" s="18"/>
      <c r="AH490" s="19"/>
      <c r="AI490" s="19"/>
      <c r="AJ490" s="19"/>
    </row>
    <row r="491" spans="2:36" s="13" customFormat="1" ht="16" hidden="1" thickBot="1">
      <c r="B491" s="82"/>
      <c r="T491" s="13" t="b">
        <f>T462</f>
        <v>0</v>
      </c>
      <c r="W491" s="14" t="b">
        <f t="shared" si="193"/>
        <v>0</v>
      </c>
      <c r="AB491" s="14"/>
      <c r="AC491" s="18"/>
      <c r="AD491" s="14"/>
      <c r="AE491" s="18"/>
      <c r="AF491" s="18"/>
      <c r="AG491" s="18"/>
      <c r="AH491" s="19"/>
      <c r="AI491" s="19"/>
      <c r="AJ491" s="19"/>
    </row>
    <row r="492" spans="2:36" s="13" customFormat="1" ht="15.75" hidden="1" customHeight="1" thickBot="1">
      <c r="B492" s="219" t="s">
        <v>26</v>
      </c>
      <c r="C492" s="83">
        <f>B441</f>
        <v>2029</v>
      </c>
      <c r="D492" s="84" t="str">
        <f t="shared" ref="D492:O492" si="197">IF(D442&lt;&gt;0,D441/D442,"")</f>
        <v/>
      </c>
      <c r="E492" s="84" t="str">
        <f t="shared" si="197"/>
        <v/>
      </c>
      <c r="F492" s="84" t="str">
        <f t="shared" si="197"/>
        <v/>
      </c>
      <c r="G492" s="84" t="str">
        <f t="shared" si="197"/>
        <v/>
      </c>
      <c r="H492" s="84" t="str">
        <f t="shared" si="197"/>
        <v/>
      </c>
      <c r="I492" s="84" t="str">
        <f t="shared" si="197"/>
        <v/>
      </c>
      <c r="J492" s="84" t="str">
        <f t="shared" si="197"/>
        <v/>
      </c>
      <c r="K492" s="84" t="str">
        <f t="shared" si="197"/>
        <v/>
      </c>
      <c r="L492" s="84" t="str">
        <f t="shared" si="197"/>
        <v/>
      </c>
      <c r="M492" s="84" t="str">
        <f t="shared" si="197"/>
        <v/>
      </c>
      <c r="N492" s="84" t="str">
        <f t="shared" si="197"/>
        <v/>
      </c>
      <c r="O492" s="85" t="str">
        <f t="shared" si="197"/>
        <v/>
      </c>
      <c r="Q492" s="86" t="str">
        <f>IF(Q442&lt;&gt;0,Q441/Q442,"")</f>
        <v/>
      </c>
      <c r="S492" s="13" t="b">
        <f>S470</f>
        <v>1</v>
      </c>
      <c r="T492" s="13" t="b">
        <f>T491</f>
        <v>0</v>
      </c>
      <c r="U492" s="13" t="b">
        <f t="shared" ref="U492:U516" si="198">AND(C492&lt;=ReportingYear,C492&gt;=BaselineYear)</f>
        <v>0</v>
      </c>
      <c r="V492" s="13" t="b">
        <f>UnitCostStatus</f>
        <v>0</v>
      </c>
      <c r="W492" s="14" t="b">
        <f t="shared" si="193"/>
        <v>0</v>
      </c>
      <c r="AB492" s="14"/>
      <c r="AC492" s="18"/>
      <c r="AD492" s="14"/>
      <c r="AE492" s="18"/>
      <c r="AF492" s="18"/>
      <c r="AG492" s="18"/>
      <c r="AH492" s="19"/>
      <c r="AI492" s="19"/>
      <c r="AJ492" s="19"/>
    </row>
    <row r="493" spans="2:36" s="13" customFormat="1" ht="16" hidden="1" thickBot="1">
      <c r="B493" s="219"/>
      <c r="C493" s="83">
        <f>C492-1</f>
        <v>2028</v>
      </c>
      <c r="D493" s="84" t="str">
        <f t="shared" ref="D493:O493" si="199">IF(D444&lt;&gt;0,D443/D444,"")</f>
        <v/>
      </c>
      <c r="E493" s="84" t="str">
        <f t="shared" si="199"/>
        <v/>
      </c>
      <c r="F493" s="84" t="str">
        <f t="shared" si="199"/>
        <v/>
      </c>
      <c r="G493" s="84" t="str">
        <f t="shared" si="199"/>
        <v/>
      </c>
      <c r="H493" s="84" t="str">
        <f t="shared" si="199"/>
        <v/>
      </c>
      <c r="I493" s="84" t="str">
        <f t="shared" si="199"/>
        <v/>
      </c>
      <c r="J493" s="84" t="str">
        <f t="shared" si="199"/>
        <v/>
      </c>
      <c r="K493" s="84" t="str">
        <f t="shared" si="199"/>
        <v/>
      </c>
      <c r="L493" s="84" t="str">
        <f t="shared" si="199"/>
        <v/>
      </c>
      <c r="M493" s="84" t="str">
        <f t="shared" si="199"/>
        <v/>
      </c>
      <c r="N493" s="84" t="str">
        <f t="shared" si="199"/>
        <v/>
      </c>
      <c r="O493" s="85" t="str">
        <f t="shared" si="199"/>
        <v/>
      </c>
      <c r="Q493" s="86" t="str">
        <f>IF(Q444&lt;&gt;0,Q443/Q444,"")</f>
        <v/>
      </c>
      <c r="S493" s="13" t="b">
        <f t="shared" ref="S493:T508" si="200">S492</f>
        <v>1</v>
      </c>
      <c r="T493" s="13" t="b">
        <f t="shared" si="195"/>
        <v>0</v>
      </c>
      <c r="U493" s="13" t="b">
        <f t="shared" si="198"/>
        <v>0</v>
      </c>
      <c r="V493" s="13" t="b">
        <f>V492</f>
        <v>0</v>
      </c>
      <c r="W493" s="14" t="b">
        <f t="shared" si="193"/>
        <v>0</v>
      </c>
      <c r="AB493" s="14"/>
      <c r="AC493" s="18"/>
      <c r="AD493" s="14"/>
      <c r="AE493" s="18"/>
      <c r="AF493" s="18"/>
      <c r="AG493" s="18"/>
      <c r="AH493" s="19"/>
      <c r="AI493" s="19"/>
      <c r="AJ493" s="19"/>
    </row>
    <row r="494" spans="2:36" s="13" customFormat="1" ht="16" hidden="1" thickBot="1">
      <c r="B494" s="219"/>
      <c r="C494" s="83">
        <f t="shared" ref="C494:C516" si="201">C493-1</f>
        <v>2027</v>
      </c>
      <c r="D494" s="84" t="str">
        <f t="shared" ref="D494:O494" si="202">IF(D446&lt;&gt;0,D445/D446,"")</f>
        <v/>
      </c>
      <c r="E494" s="84" t="str">
        <f t="shared" si="202"/>
        <v/>
      </c>
      <c r="F494" s="84" t="str">
        <f t="shared" si="202"/>
        <v/>
      </c>
      <c r="G494" s="84" t="str">
        <f t="shared" si="202"/>
        <v/>
      </c>
      <c r="H494" s="84" t="str">
        <f t="shared" si="202"/>
        <v/>
      </c>
      <c r="I494" s="84" t="str">
        <f t="shared" si="202"/>
        <v/>
      </c>
      <c r="J494" s="84" t="str">
        <f t="shared" si="202"/>
        <v/>
      </c>
      <c r="K494" s="84" t="str">
        <f t="shared" si="202"/>
        <v/>
      </c>
      <c r="L494" s="84" t="str">
        <f t="shared" si="202"/>
        <v/>
      </c>
      <c r="M494" s="84" t="str">
        <f t="shared" si="202"/>
        <v/>
      </c>
      <c r="N494" s="84" t="str">
        <f t="shared" si="202"/>
        <v/>
      </c>
      <c r="O494" s="85" t="str">
        <f t="shared" si="202"/>
        <v/>
      </c>
      <c r="Q494" s="86" t="str">
        <f>IF(Q446&lt;&gt;0,Q445/Q446,"")</f>
        <v/>
      </c>
      <c r="S494" s="13" t="b">
        <f t="shared" si="200"/>
        <v>1</v>
      </c>
      <c r="T494" s="13" t="b">
        <f t="shared" si="195"/>
        <v>0</v>
      </c>
      <c r="U494" s="13" t="b">
        <f t="shared" si="198"/>
        <v>0</v>
      </c>
      <c r="V494" s="13" t="b">
        <f>V493</f>
        <v>0</v>
      </c>
      <c r="W494" s="14" t="b">
        <f t="shared" si="193"/>
        <v>0</v>
      </c>
      <c r="AB494" s="14"/>
      <c r="AC494" s="18"/>
      <c r="AD494" s="14"/>
      <c r="AE494" s="18"/>
      <c r="AF494" s="18"/>
      <c r="AG494" s="18"/>
      <c r="AH494" s="19"/>
      <c r="AI494" s="19"/>
      <c r="AJ494" s="19"/>
    </row>
    <row r="495" spans="2:36" s="13" customFormat="1" ht="16" hidden="1" thickBot="1">
      <c r="B495" s="219"/>
      <c r="C495" s="83">
        <f t="shared" si="201"/>
        <v>2026</v>
      </c>
      <c r="D495" s="84" t="str">
        <f t="shared" ref="D495:O495" si="203">IF(D448&lt;&gt;0,D447/D448,"")</f>
        <v/>
      </c>
      <c r="E495" s="84" t="str">
        <f t="shared" si="203"/>
        <v/>
      </c>
      <c r="F495" s="84" t="str">
        <f t="shared" si="203"/>
        <v/>
      </c>
      <c r="G495" s="84" t="str">
        <f t="shared" si="203"/>
        <v/>
      </c>
      <c r="H495" s="84" t="str">
        <f t="shared" si="203"/>
        <v/>
      </c>
      <c r="I495" s="84" t="str">
        <f t="shared" si="203"/>
        <v/>
      </c>
      <c r="J495" s="84" t="str">
        <f t="shared" si="203"/>
        <v/>
      </c>
      <c r="K495" s="84" t="str">
        <f t="shared" si="203"/>
        <v/>
      </c>
      <c r="L495" s="84" t="str">
        <f t="shared" si="203"/>
        <v/>
      </c>
      <c r="M495" s="84" t="str">
        <f t="shared" si="203"/>
        <v/>
      </c>
      <c r="N495" s="84" t="str">
        <f t="shared" si="203"/>
        <v/>
      </c>
      <c r="O495" s="85" t="str">
        <f t="shared" si="203"/>
        <v/>
      </c>
      <c r="Q495" s="86" t="str">
        <f>IF(Q448&lt;&gt;0,Q447/Q448,"")</f>
        <v/>
      </c>
      <c r="S495" s="13" t="b">
        <f t="shared" si="200"/>
        <v>1</v>
      </c>
      <c r="T495" s="13" t="b">
        <f t="shared" si="195"/>
        <v>0</v>
      </c>
      <c r="U495" s="13" t="b">
        <f t="shared" si="198"/>
        <v>0</v>
      </c>
      <c r="V495" s="13" t="b">
        <f t="shared" ref="V495:V516" si="204">V494</f>
        <v>0</v>
      </c>
      <c r="W495" s="14" t="b">
        <f t="shared" si="193"/>
        <v>0</v>
      </c>
      <c r="AB495" s="14"/>
      <c r="AC495" s="18"/>
      <c r="AD495" s="14"/>
      <c r="AE495" s="18"/>
      <c r="AF495" s="18"/>
      <c r="AG495" s="18"/>
      <c r="AH495" s="19"/>
      <c r="AI495" s="19"/>
      <c r="AJ495" s="19"/>
    </row>
    <row r="496" spans="2:36" s="13" customFormat="1" ht="16" hidden="1" thickBot="1">
      <c r="B496" s="219"/>
      <c r="C496" s="83">
        <f t="shared" si="201"/>
        <v>2025</v>
      </c>
      <c r="D496" s="84" t="str">
        <f t="shared" ref="D496:O496" si="205">IF(D450&lt;&gt;0,D449/D450,"")</f>
        <v/>
      </c>
      <c r="E496" s="84" t="str">
        <f t="shared" si="205"/>
        <v/>
      </c>
      <c r="F496" s="84" t="str">
        <f t="shared" si="205"/>
        <v/>
      </c>
      <c r="G496" s="84" t="str">
        <f t="shared" si="205"/>
        <v/>
      </c>
      <c r="H496" s="84" t="str">
        <f t="shared" si="205"/>
        <v/>
      </c>
      <c r="I496" s="84" t="str">
        <f t="shared" si="205"/>
        <v/>
      </c>
      <c r="J496" s="84" t="str">
        <f t="shared" si="205"/>
        <v/>
      </c>
      <c r="K496" s="84" t="str">
        <f t="shared" si="205"/>
        <v/>
      </c>
      <c r="L496" s="84" t="str">
        <f t="shared" si="205"/>
        <v/>
      </c>
      <c r="M496" s="84" t="str">
        <f t="shared" si="205"/>
        <v/>
      </c>
      <c r="N496" s="84" t="str">
        <f t="shared" si="205"/>
        <v/>
      </c>
      <c r="O496" s="85" t="str">
        <f t="shared" si="205"/>
        <v/>
      </c>
      <c r="Q496" s="86" t="str">
        <f>IF(Q450&lt;&gt;0,Q449/Q450,"")</f>
        <v/>
      </c>
      <c r="S496" s="13" t="b">
        <f t="shared" si="200"/>
        <v>1</v>
      </c>
      <c r="T496" s="13" t="b">
        <f t="shared" si="195"/>
        <v>0</v>
      </c>
      <c r="U496" s="13" t="b">
        <f t="shared" si="198"/>
        <v>0</v>
      </c>
      <c r="V496" s="13" t="b">
        <f t="shared" si="204"/>
        <v>0</v>
      </c>
      <c r="W496" s="14" t="b">
        <f t="shared" si="193"/>
        <v>0</v>
      </c>
      <c r="AB496" s="14"/>
      <c r="AC496" s="18"/>
      <c r="AD496" s="14"/>
      <c r="AE496" s="18"/>
      <c r="AF496" s="18"/>
      <c r="AG496" s="18"/>
      <c r="AH496" s="19"/>
      <c r="AI496" s="19"/>
      <c r="AJ496" s="19"/>
    </row>
    <row r="497" spans="2:36" s="13" customFormat="1" ht="16" hidden="1" thickBot="1">
      <c r="B497" s="219"/>
      <c r="C497" s="83">
        <f t="shared" si="201"/>
        <v>2024</v>
      </c>
      <c r="D497" s="84" t="str">
        <f t="shared" ref="D497:O497" si="206">IF(D452&lt;&gt;0,D451/D452,"")</f>
        <v/>
      </c>
      <c r="E497" s="84" t="str">
        <f t="shared" si="206"/>
        <v/>
      </c>
      <c r="F497" s="84" t="str">
        <f t="shared" si="206"/>
        <v/>
      </c>
      <c r="G497" s="84" t="str">
        <f t="shared" si="206"/>
        <v/>
      </c>
      <c r="H497" s="84" t="str">
        <f t="shared" si="206"/>
        <v/>
      </c>
      <c r="I497" s="84" t="str">
        <f t="shared" si="206"/>
        <v/>
      </c>
      <c r="J497" s="84" t="str">
        <f t="shared" si="206"/>
        <v/>
      </c>
      <c r="K497" s="84" t="str">
        <f t="shared" si="206"/>
        <v/>
      </c>
      <c r="L497" s="84" t="str">
        <f t="shared" si="206"/>
        <v/>
      </c>
      <c r="M497" s="84" t="str">
        <f t="shared" si="206"/>
        <v/>
      </c>
      <c r="N497" s="84" t="str">
        <f t="shared" si="206"/>
        <v/>
      </c>
      <c r="O497" s="85" t="str">
        <f t="shared" si="206"/>
        <v/>
      </c>
      <c r="Q497" s="86" t="str">
        <f>IF(Q452&lt;&gt;0,Q451/Q452,"")</f>
        <v/>
      </c>
      <c r="S497" s="13" t="b">
        <f t="shared" si="200"/>
        <v>1</v>
      </c>
      <c r="T497" s="13" t="b">
        <f t="shared" si="195"/>
        <v>0</v>
      </c>
      <c r="U497" s="13" t="b">
        <f t="shared" si="198"/>
        <v>0</v>
      </c>
      <c r="V497" s="13" t="b">
        <f t="shared" si="204"/>
        <v>0</v>
      </c>
      <c r="W497" s="14" t="b">
        <f t="shared" si="193"/>
        <v>0</v>
      </c>
      <c r="AB497" s="14"/>
      <c r="AC497" s="18"/>
      <c r="AD497" s="14"/>
      <c r="AE497" s="18"/>
      <c r="AF497" s="18"/>
      <c r="AG497" s="18"/>
      <c r="AH497" s="19"/>
      <c r="AI497" s="19"/>
      <c r="AJ497" s="19"/>
    </row>
    <row r="498" spans="2:36" s="13" customFormat="1" ht="16" hidden="1" thickBot="1">
      <c r="B498" s="219"/>
      <c r="C498" s="83">
        <f t="shared" si="201"/>
        <v>2023</v>
      </c>
      <c r="D498" s="84" t="str">
        <f t="shared" ref="D498:O498" si="207">IF(D454&lt;&gt;0,D453/D454,"")</f>
        <v/>
      </c>
      <c r="E498" s="84" t="str">
        <f t="shared" si="207"/>
        <v/>
      </c>
      <c r="F498" s="84" t="str">
        <f t="shared" si="207"/>
        <v/>
      </c>
      <c r="G498" s="84" t="str">
        <f t="shared" si="207"/>
        <v/>
      </c>
      <c r="H498" s="84" t="str">
        <f t="shared" si="207"/>
        <v/>
      </c>
      <c r="I498" s="84" t="str">
        <f t="shared" si="207"/>
        <v/>
      </c>
      <c r="J498" s="84" t="str">
        <f t="shared" si="207"/>
        <v/>
      </c>
      <c r="K498" s="84" t="str">
        <f t="shared" si="207"/>
        <v/>
      </c>
      <c r="L498" s="84" t="str">
        <f t="shared" si="207"/>
        <v/>
      </c>
      <c r="M498" s="84" t="str">
        <f t="shared" si="207"/>
        <v/>
      </c>
      <c r="N498" s="84" t="str">
        <f t="shared" si="207"/>
        <v/>
      </c>
      <c r="O498" s="85" t="str">
        <f t="shared" si="207"/>
        <v/>
      </c>
      <c r="Q498" s="86" t="str">
        <f>IF(Q454&lt;&gt;0,Q453/Q454,"")</f>
        <v/>
      </c>
      <c r="S498" s="13" t="b">
        <f t="shared" si="200"/>
        <v>1</v>
      </c>
      <c r="T498" s="13" t="b">
        <f t="shared" si="195"/>
        <v>0</v>
      </c>
      <c r="U498" s="13" t="b">
        <f t="shared" si="198"/>
        <v>0</v>
      </c>
      <c r="V498" s="13" t="b">
        <f t="shared" si="204"/>
        <v>0</v>
      </c>
      <c r="W498" s="14" t="b">
        <f t="shared" si="193"/>
        <v>0</v>
      </c>
      <c r="AB498" s="14"/>
      <c r="AC498" s="18"/>
      <c r="AD498" s="14"/>
      <c r="AE498" s="18"/>
      <c r="AF498" s="18"/>
      <c r="AG498" s="18"/>
      <c r="AH498" s="19"/>
      <c r="AI498" s="19"/>
      <c r="AJ498" s="19"/>
    </row>
    <row r="499" spans="2:36" s="13" customFormat="1" ht="16" hidden="1" thickBot="1">
      <c r="B499" s="219"/>
      <c r="C499" s="83">
        <f t="shared" si="201"/>
        <v>2022</v>
      </c>
      <c r="D499" s="84" t="str">
        <f t="shared" ref="D499:O499" si="208">IF(D456&lt;&gt;0,D455/D456,"")</f>
        <v/>
      </c>
      <c r="E499" s="84" t="str">
        <f t="shared" si="208"/>
        <v/>
      </c>
      <c r="F499" s="84" t="str">
        <f t="shared" si="208"/>
        <v/>
      </c>
      <c r="G499" s="84" t="str">
        <f t="shared" si="208"/>
        <v/>
      </c>
      <c r="H499" s="84" t="str">
        <f t="shared" si="208"/>
        <v/>
      </c>
      <c r="I499" s="84" t="str">
        <f t="shared" si="208"/>
        <v/>
      </c>
      <c r="J499" s="84" t="str">
        <f t="shared" si="208"/>
        <v/>
      </c>
      <c r="K499" s="84" t="str">
        <f t="shared" si="208"/>
        <v/>
      </c>
      <c r="L499" s="84" t="str">
        <f t="shared" si="208"/>
        <v/>
      </c>
      <c r="M499" s="84" t="str">
        <f t="shared" si="208"/>
        <v/>
      </c>
      <c r="N499" s="84" t="str">
        <f t="shared" si="208"/>
        <v/>
      </c>
      <c r="O499" s="85" t="str">
        <f t="shared" si="208"/>
        <v/>
      </c>
      <c r="Q499" s="86" t="str">
        <f>IF(Q456&lt;&gt;0,Q455/Q456,"")</f>
        <v/>
      </c>
      <c r="S499" s="13" t="b">
        <f t="shared" si="200"/>
        <v>1</v>
      </c>
      <c r="T499" s="13" t="b">
        <f t="shared" si="195"/>
        <v>0</v>
      </c>
      <c r="U499" s="13" t="b">
        <f t="shared" si="198"/>
        <v>0</v>
      </c>
      <c r="V499" s="13" t="b">
        <f t="shared" si="204"/>
        <v>0</v>
      </c>
      <c r="W499" s="14" t="b">
        <f t="shared" si="193"/>
        <v>0</v>
      </c>
      <c r="AB499" s="14"/>
      <c r="AC499" s="18"/>
      <c r="AD499" s="14"/>
      <c r="AE499" s="18"/>
      <c r="AF499" s="18"/>
      <c r="AG499" s="18"/>
      <c r="AH499" s="19"/>
      <c r="AI499" s="19"/>
      <c r="AJ499" s="19"/>
    </row>
    <row r="500" spans="2:36" s="13" customFormat="1" ht="16" hidden="1" thickBot="1">
      <c r="B500" s="219"/>
      <c r="C500" s="83">
        <f t="shared" si="201"/>
        <v>2021</v>
      </c>
      <c r="D500" s="84" t="str">
        <f t="shared" ref="D500:O500" si="209">IF(D458&lt;&gt;0,D457/D458,"")</f>
        <v/>
      </c>
      <c r="E500" s="84" t="str">
        <f t="shared" si="209"/>
        <v/>
      </c>
      <c r="F500" s="84" t="str">
        <f t="shared" si="209"/>
        <v/>
      </c>
      <c r="G500" s="84" t="str">
        <f t="shared" si="209"/>
        <v/>
      </c>
      <c r="H500" s="84" t="str">
        <f t="shared" si="209"/>
        <v/>
      </c>
      <c r="I500" s="84" t="str">
        <f t="shared" si="209"/>
        <v/>
      </c>
      <c r="J500" s="84" t="str">
        <f t="shared" si="209"/>
        <v/>
      </c>
      <c r="K500" s="84" t="str">
        <f t="shared" si="209"/>
        <v/>
      </c>
      <c r="L500" s="84" t="str">
        <f t="shared" si="209"/>
        <v/>
      </c>
      <c r="M500" s="84" t="str">
        <f t="shared" si="209"/>
        <v/>
      </c>
      <c r="N500" s="84" t="str">
        <f t="shared" si="209"/>
        <v/>
      </c>
      <c r="O500" s="85" t="str">
        <f t="shared" si="209"/>
        <v/>
      </c>
      <c r="Q500" s="86" t="str">
        <f>IF(Q458&lt;&gt;0,Q457/Q458,"")</f>
        <v/>
      </c>
      <c r="S500" s="13" t="b">
        <f t="shared" si="200"/>
        <v>1</v>
      </c>
      <c r="T500" s="13" t="b">
        <f t="shared" si="195"/>
        <v>0</v>
      </c>
      <c r="U500" s="13" t="b">
        <f t="shared" si="198"/>
        <v>0</v>
      </c>
      <c r="V500" s="13" t="b">
        <f t="shared" si="204"/>
        <v>0</v>
      </c>
      <c r="W500" s="14" t="b">
        <f t="shared" si="193"/>
        <v>0</v>
      </c>
      <c r="AB500" s="14"/>
      <c r="AC500" s="18"/>
      <c r="AD500" s="14"/>
      <c r="AE500" s="18"/>
      <c r="AF500" s="18"/>
      <c r="AG500" s="18"/>
      <c r="AH500" s="19"/>
      <c r="AI500" s="19"/>
      <c r="AJ500" s="19"/>
    </row>
    <row r="501" spans="2:36" s="13" customFormat="1" ht="16" hidden="1" thickBot="1">
      <c r="B501" s="219"/>
      <c r="C501" s="83">
        <f t="shared" si="201"/>
        <v>2020</v>
      </c>
      <c r="D501" s="84" t="str">
        <f t="shared" ref="D501:O501" si="210">IF(D460&lt;&gt;0,D459/D460,"")</f>
        <v/>
      </c>
      <c r="E501" s="84" t="str">
        <f t="shared" si="210"/>
        <v/>
      </c>
      <c r="F501" s="84" t="str">
        <f t="shared" si="210"/>
        <v/>
      </c>
      <c r="G501" s="84" t="str">
        <f t="shared" si="210"/>
        <v/>
      </c>
      <c r="H501" s="84" t="str">
        <f t="shared" si="210"/>
        <v/>
      </c>
      <c r="I501" s="84" t="str">
        <f t="shared" si="210"/>
        <v/>
      </c>
      <c r="J501" s="84" t="str">
        <f t="shared" si="210"/>
        <v/>
      </c>
      <c r="K501" s="84" t="str">
        <f t="shared" si="210"/>
        <v/>
      </c>
      <c r="L501" s="84" t="str">
        <f t="shared" si="210"/>
        <v/>
      </c>
      <c r="M501" s="84" t="str">
        <f t="shared" si="210"/>
        <v/>
      </c>
      <c r="N501" s="84" t="str">
        <f t="shared" si="210"/>
        <v/>
      </c>
      <c r="O501" s="85" t="str">
        <f t="shared" si="210"/>
        <v/>
      </c>
      <c r="P501" s="87"/>
      <c r="Q501" s="86" t="str">
        <f>IF(Q460&lt;&gt;0,Q459/Q460,"")</f>
        <v/>
      </c>
      <c r="S501" s="13" t="b">
        <f t="shared" si="200"/>
        <v>1</v>
      </c>
      <c r="T501" s="13" t="b">
        <f t="shared" si="195"/>
        <v>0</v>
      </c>
      <c r="U501" s="13" t="b">
        <f t="shared" si="198"/>
        <v>0</v>
      </c>
      <c r="V501" s="13" t="b">
        <f t="shared" si="204"/>
        <v>0</v>
      </c>
      <c r="W501" s="14" t="b">
        <f t="shared" si="193"/>
        <v>0</v>
      </c>
      <c r="AB501" s="14"/>
      <c r="AC501" s="18"/>
      <c r="AD501" s="14"/>
      <c r="AE501" s="18"/>
      <c r="AF501" s="18"/>
      <c r="AG501" s="18"/>
      <c r="AH501" s="19"/>
      <c r="AI501" s="19"/>
      <c r="AJ501" s="19"/>
    </row>
    <row r="502" spans="2:36" s="13" customFormat="1" ht="16" hidden="1" thickBot="1">
      <c r="B502" s="219"/>
      <c r="C502" s="83">
        <f t="shared" si="201"/>
        <v>2019</v>
      </c>
      <c r="D502" s="84" t="str">
        <f t="shared" ref="D502:O502" si="211">IF(D462&lt;&gt;0,D461/D462,"")</f>
        <v/>
      </c>
      <c r="E502" s="84" t="str">
        <f t="shared" si="211"/>
        <v/>
      </c>
      <c r="F502" s="84" t="str">
        <f t="shared" si="211"/>
        <v/>
      </c>
      <c r="G502" s="84" t="str">
        <f t="shared" si="211"/>
        <v/>
      </c>
      <c r="H502" s="84" t="str">
        <f t="shared" si="211"/>
        <v/>
      </c>
      <c r="I502" s="84" t="str">
        <f t="shared" si="211"/>
        <v/>
      </c>
      <c r="J502" s="84" t="str">
        <f t="shared" si="211"/>
        <v/>
      </c>
      <c r="K502" s="84" t="str">
        <f t="shared" si="211"/>
        <v/>
      </c>
      <c r="L502" s="84" t="str">
        <f t="shared" si="211"/>
        <v/>
      </c>
      <c r="M502" s="84" t="str">
        <f t="shared" si="211"/>
        <v/>
      </c>
      <c r="N502" s="84" t="str">
        <f t="shared" si="211"/>
        <v/>
      </c>
      <c r="O502" s="85" t="str">
        <f t="shared" si="211"/>
        <v/>
      </c>
      <c r="Q502" s="86" t="str">
        <f>IF(Q462&lt;&gt;0,Q461/Q462,"")</f>
        <v/>
      </c>
      <c r="S502" s="13" t="b">
        <f t="shared" si="200"/>
        <v>1</v>
      </c>
      <c r="T502" s="13" t="b">
        <f t="shared" si="195"/>
        <v>0</v>
      </c>
      <c r="U502" s="13" t="b">
        <f t="shared" si="198"/>
        <v>0</v>
      </c>
      <c r="V502" s="13" t="b">
        <f t="shared" si="204"/>
        <v>0</v>
      </c>
      <c r="W502" s="14" t="b">
        <f t="shared" si="193"/>
        <v>0</v>
      </c>
      <c r="AB502" s="14"/>
      <c r="AC502" s="18"/>
      <c r="AD502" s="14"/>
      <c r="AE502" s="18"/>
      <c r="AF502" s="18"/>
      <c r="AG502" s="18"/>
      <c r="AH502" s="19"/>
      <c r="AI502" s="19"/>
      <c r="AJ502" s="19"/>
    </row>
    <row r="503" spans="2:36" s="13" customFormat="1" ht="16" hidden="1" thickBot="1">
      <c r="B503" s="219"/>
      <c r="C503" s="83">
        <f t="shared" si="201"/>
        <v>2018</v>
      </c>
      <c r="D503" s="84" t="str">
        <f t="shared" ref="D503:O503" si="212">IF(D464&lt;&gt;0,D463/D464,"")</f>
        <v/>
      </c>
      <c r="E503" s="84" t="str">
        <f t="shared" si="212"/>
        <v/>
      </c>
      <c r="F503" s="84" t="str">
        <f t="shared" si="212"/>
        <v/>
      </c>
      <c r="G503" s="84" t="str">
        <f t="shared" si="212"/>
        <v/>
      </c>
      <c r="H503" s="84" t="str">
        <f t="shared" si="212"/>
        <v/>
      </c>
      <c r="I503" s="84" t="str">
        <f t="shared" si="212"/>
        <v/>
      </c>
      <c r="J503" s="84" t="str">
        <f t="shared" si="212"/>
        <v/>
      </c>
      <c r="K503" s="84" t="str">
        <f t="shared" si="212"/>
        <v/>
      </c>
      <c r="L503" s="84" t="str">
        <f t="shared" si="212"/>
        <v/>
      </c>
      <c r="M503" s="84" t="str">
        <f t="shared" si="212"/>
        <v/>
      </c>
      <c r="N503" s="84" t="str">
        <f t="shared" si="212"/>
        <v/>
      </c>
      <c r="O503" s="85" t="str">
        <f t="shared" si="212"/>
        <v/>
      </c>
      <c r="Q503" s="86" t="str">
        <f>IF(Q464&lt;&gt;0,Q463/Q464,"")</f>
        <v/>
      </c>
      <c r="S503" s="13" t="b">
        <f t="shared" si="200"/>
        <v>1</v>
      </c>
      <c r="T503" s="13" t="b">
        <f t="shared" si="195"/>
        <v>0</v>
      </c>
      <c r="U503" s="13" t="b">
        <f t="shared" si="198"/>
        <v>0</v>
      </c>
      <c r="V503" s="13" t="b">
        <f t="shared" si="204"/>
        <v>0</v>
      </c>
      <c r="W503" s="14" t="b">
        <f t="shared" si="193"/>
        <v>0</v>
      </c>
      <c r="AB503" s="14"/>
      <c r="AC503" s="18"/>
      <c r="AD503" s="14"/>
      <c r="AE503" s="18"/>
      <c r="AF503" s="18"/>
      <c r="AG503" s="18"/>
      <c r="AH503" s="19"/>
      <c r="AI503" s="19"/>
      <c r="AJ503" s="19"/>
    </row>
    <row r="504" spans="2:36" s="13" customFormat="1" ht="16" hidden="1" thickBot="1">
      <c r="B504" s="219"/>
      <c r="C504" s="83">
        <f t="shared" si="201"/>
        <v>2017</v>
      </c>
      <c r="D504" s="84" t="str">
        <f t="shared" ref="D504:O504" si="213">IF(D466&lt;&gt;0,D465/D466,"")</f>
        <v/>
      </c>
      <c r="E504" s="84" t="str">
        <f t="shared" si="213"/>
        <v/>
      </c>
      <c r="F504" s="84" t="str">
        <f t="shared" si="213"/>
        <v/>
      </c>
      <c r="G504" s="84" t="str">
        <f t="shared" si="213"/>
        <v/>
      </c>
      <c r="H504" s="84" t="str">
        <f t="shared" si="213"/>
        <v/>
      </c>
      <c r="I504" s="84" t="str">
        <f t="shared" si="213"/>
        <v/>
      </c>
      <c r="J504" s="84" t="str">
        <f t="shared" si="213"/>
        <v/>
      </c>
      <c r="K504" s="84" t="str">
        <f t="shared" si="213"/>
        <v/>
      </c>
      <c r="L504" s="84" t="str">
        <f t="shared" si="213"/>
        <v/>
      </c>
      <c r="M504" s="84" t="str">
        <f t="shared" si="213"/>
        <v/>
      </c>
      <c r="N504" s="84" t="str">
        <f t="shared" si="213"/>
        <v/>
      </c>
      <c r="O504" s="85" t="str">
        <f t="shared" si="213"/>
        <v/>
      </c>
      <c r="Q504" s="86" t="str">
        <f>IF(Q466&lt;&gt;0,Q465/Q466,"")</f>
        <v/>
      </c>
      <c r="S504" s="13" t="b">
        <f t="shared" si="200"/>
        <v>1</v>
      </c>
      <c r="T504" s="13" t="b">
        <f t="shared" si="200"/>
        <v>0</v>
      </c>
      <c r="U504" s="13" t="b">
        <f t="shared" si="198"/>
        <v>1</v>
      </c>
      <c r="V504" s="13" t="b">
        <f t="shared" si="204"/>
        <v>0</v>
      </c>
      <c r="W504" s="14" t="b">
        <f t="shared" si="193"/>
        <v>0</v>
      </c>
      <c r="AB504" s="14"/>
      <c r="AC504" s="18"/>
      <c r="AD504" s="14"/>
      <c r="AE504" s="18"/>
      <c r="AF504" s="18"/>
      <c r="AG504" s="18"/>
      <c r="AH504" s="19"/>
      <c r="AI504" s="19"/>
      <c r="AJ504" s="19"/>
    </row>
    <row r="505" spans="2:36" s="13" customFormat="1" ht="16" hidden="1" thickBot="1">
      <c r="B505" s="219"/>
      <c r="C505" s="83">
        <f t="shared" si="201"/>
        <v>2016</v>
      </c>
      <c r="D505" s="84" t="str">
        <f t="shared" ref="D505:O505" si="214">IF(D468&lt;&gt;0,D467/D468,"")</f>
        <v/>
      </c>
      <c r="E505" s="84" t="str">
        <f t="shared" si="214"/>
        <v/>
      </c>
      <c r="F505" s="84" t="str">
        <f t="shared" si="214"/>
        <v/>
      </c>
      <c r="G505" s="84" t="str">
        <f t="shared" si="214"/>
        <v/>
      </c>
      <c r="H505" s="84" t="str">
        <f t="shared" si="214"/>
        <v/>
      </c>
      <c r="I505" s="84" t="str">
        <f t="shared" si="214"/>
        <v/>
      </c>
      <c r="J505" s="84" t="str">
        <f t="shared" si="214"/>
        <v/>
      </c>
      <c r="K505" s="84" t="str">
        <f t="shared" si="214"/>
        <v/>
      </c>
      <c r="L505" s="84" t="str">
        <f t="shared" si="214"/>
        <v/>
      </c>
      <c r="M505" s="84" t="str">
        <f t="shared" si="214"/>
        <v/>
      </c>
      <c r="N505" s="84" t="str">
        <f t="shared" si="214"/>
        <v/>
      </c>
      <c r="O505" s="85" t="str">
        <f t="shared" si="214"/>
        <v/>
      </c>
      <c r="P505" s="87"/>
      <c r="Q505" s="86" t="str">
        <f>IF(Q468&lt;&gt;0,Q467/Q468,"")</f>
        <v/>
      </c>
      <c r="S505" s="13" t="b">
        <f t="shared" si="200"/>
        <v>1</v>
      </c>
      <c r="T505" s="13" t="b">
        <f t="shared" si="200"/>
        <v>0</v>
      </c>
      <c r="U505" s="13" t="b">
        <f t="shared" si="198"/>
        <v>1</v>
      </c>
      <c r="V505" s="13" t="b">
        <f t="shared" si="204"/>
        <v>0</v>
      </c>
      <c r="W505" s="14" t="b">
        <f t="shared" si="193"/>
        <v>0</v>
      </c>
      <c r="AB505" s="14"/>
      <c r="AC505" s="18"/>
      <c r="AD505" s="14"/>
      <c r="AE505" s="18"/>
      <c r="AF505" s="18"/>
      <c r="AG505" s="18"/>
      <c r="AH505" s="19"/>
      <c r="AI505" s="19"/>
      <c r="AJ505" s="19"/>
    </row>
    <row r="506" spans="2:36" s="13" customFormat="1" ht="16" hidden="1" thickBot="1">
      <c r="B506" s="219"/>
      <c r="C506" s="83">
        <f t="shared" si="201"/>
        <v>2015</v>
      </c>
      <c r="D506" s="84" t="str">
        <f t="shared" ref="D506:O506" si="215">IF(D470&lt;&gt;0,D469/D470,"")</f>
        <v/>
      </c>
      <c r="E506" s="84" t="str">
        <f t="shared" si="215"/>
        <v/>
      </c>
      <c r="F506" s="84" t="str">
        <f t="shared" si="215"/>
        <v/>
      </c>
      <c r="G506" s="84" t="str">
        <f t="shared" si="215"/>
        <v/>
      </c>
      <c r="H506" s="84" t="str">
        <f t="shared" si="215"/>
        <v/>
      </c>
      <c r="I506" s="84" t="str">
        <f t="shared" si="215"/>
        <v/>
      </c>
      <c r="J506" s="84" t="str">
        <f t="shared" si="215"/>
        <v/>
      </c>
      <c r="K506" s="84" t="str">
        <f t="shared" si="215"/>
        <v/>
      </c>
      <c r="L506" s="84" t="str">
        <f t="shared" si="215"/>
        <v/>
      </c>
      <c r="M506" s="84" t="str">
        <f t="shared" si="215"/>
        <v/>
      </c>
      <c r="N506" s="84" t="str">
        <f t="shared" si="215"/>
        <v/>
      </c>
      <c r="O506" s="84" t="str">
        <f t="shared" si="215"/>
        <v/>
      </c>
      <c r="Q506" s="84" t="str">
        <f>IF(Q470&lt;&gt;0,Q469/Q470,"")</f>
        <v/>
      </c>
      <c r="S506" s="13" t="b">
        <f t="shared" si="200"/>
        <v>1</v>
      </c>
      <c r="T506" s="13" t="b">
        <f t="shared" si="200"/>
        <v>0</v>
      </c>
      <c r="U506" s="13" t="b">
        <f t="shared" si="198"/>
        <v>1</v>
      </c>
      <c r="V506" s="13" t="b">
        <f t="shared" si="204"/>
        <v>0</v>
      </c>
      <c r="W506" s="14" t="b">
        <f t="shared" si="193"/>
        <v>0</v>
      </c>
      <c r="AB506" s="14"/>
      <c r="AC506" s="18"/>
      <c r="AD506" s="14"/>
      <c r="AE506" s="18"/>
      <c r="AF506" s="18"/>
      <c r="AG506" s="18"/>
      <c r="AH506" s="19"/>
      <c r="AI506" s="19"/>
      <c r="AJ506" s="19"/>
    </row>
    <row r="507" spans="2:36" s="13" customFormat="1" ht="16" hidden="1" thickBot="1">
      <c r="B507" s="219"/>
      <c r="C507" s="83">
        <f t="shared" si="201"/>
        <v>2014</v>
      </c>
      <c r="D507" s="84" t="str">
        <f>IF(D472&lt;&gt;0,D471/D472,"")</f>
        <v/>
      </c>
      <c r="E507" s="84" t="str">
        <f t="shared" ref="E507:O507" si="216">IF(E472&lt;&gt;0,E471/E472,"")</f>
        <v/>
      </c>
      <c r="F507" s="84" t="str">
        <f t="shared" si="216"/>
        <v/>
      </c>
      <c r="G507" s="84" t="str">
        <f t="shared" si="216"/>
        <v/>
      </c>
      <c r="H507" s="84" t="str">
        <f t="shared" si="216"/>
        <v/>
      </c>
      <c r="I507" s="84" t="str">
        <f t="shared" si="216"/>
        <v/>
      </c>
      <c r="J507" s="84" t="str">
        <f t="shared" si="216"/>
        <v/>
      </c>
      <c r="K507" s="84" t="str">
        <f t="shared" si="216"/>
        <v/>
      </c>
      <c r="L507" s="84" t="str">
        <f t="shared" si="216"/>
        <v/>
      </c>
      <c r="M507" s="84" t="str">
        <f t="shared" si="216"/>
        <v/>
      </c>
      <c r="N507" s="84" t="str">
        <f t="shared" si="216"/>
        <v/>
      </c>
      <c r="O507" s="84" t="str">
        <f t="shared" si="216"/>
        <v/>
      </c>
      <c r="Q507" s="84" t="str">
        <f>IF(Q472&lt;&gt;0,Q471/Q472,"")</f>
        <v/>
      </c>
      <c r="S507" s="13" t="b">
        <f t="shared" si="200"/>
        <v>1</v>
      </c>
      <c r="T507" s="13" t="b">
        <f t="shared" si="200"/>
        <v>0</v>
      </c>
      <c r="U507" s="13" t="b">
        <f t="shared" si="198"/>
        <v>1</v>
      </c>
      <c r="V507" s="13" t="b">
        <f t="shared" si="204"/>
        <v>0</v>
      </c>
      <c r="W507" s="14" t="b">
        <f t="shared" si="193"/>
        <v>0</v>
      </c>
      <c r="AB507" s="14"/>
      <c r="AC507" s="18"/>
      <c r="AD507" s="14"/>
      <c r="AE507" s="18"/>
      <c r="AF507" s="18"/>
      <c r="AG507" s="18"/>
      <c r="AH507" s="19"/>
      <c r="AI507" s="19"/>
      <c r="AJ507" s="19"/>
    </row>
    <row r="508" spans="2:36" s="13" customFormat="1" ht="16" hidden="1" thickBot="1">
      <c r="B508" s="219"/>
      <c r="C508" s="83">
        <f t="shared" si="201"/>
        <v>2013</v>
      </c>
      <c r="D508" s="84" t="str">
        <f>IF(D474&lt;&gt;0,D473/D474,"")</f>
        <v/>
      </c>
      <c r="E508" s="84" t="str">
        <f t="shared" ref="E508:O508" si="217">IF(E474&lt;&gt;0,E473/E474,"")</f>
        <v/>
      </c>
      <c r="F508" s="84" t="str">
        <f t="shared" si="217"/>
        <v/>
      </c>
      <c r="G508" s="84" t="str">
        <f t="shared" si="217"/>
        <v/>
      </c>
      <c r="H508" s="84" t="str">
        <f t="shared" si="217"/>
        <v/>
      </c>
      <c r="I508" s="84" t="str">
        <f t="shared" si="217"/>
        <v/>
      </c>
      <c r="J508" s="84" t="str">
        <f t="shared" si="217"/>
        <v/>
      </c>
      <c r="K508" s="84" t="str">
        <f t="shared" si="217"/>
        <v/>
      </c>
      <c r="L508" s="84" t="str">
        <f t="shared" si="217"/>
        <v/>
      </c>
      <c r="M508" s="84" t="str">
        <f t="shared" si="217"/>
        <v/>
      </c>
      <c r="N508" s="84" t="str">
        <f t="shared" si="217"/>
        <v/>
      </c>
      <c r="O508" s="84" t="str">
        <f t="shared" si="217"/>
        <v/>
      </c>
      <c r="Q508" s="84" t="str">
        <f>IF(Q474&lt;&gt;0,Q473/Q474,"")</f>
        <v/>
      </c>
      <c r="S508" s="13" t="b">
        <f t="shared" si="200"/>
        <v>1</v>
      </c>
      <c r="T508" s="13" t="b">
        <f t="shared" si="200"/>
        <v>0</v>
      </c>
      <c r="U508" s="13" t="b">
        <f t="shared" si="198"/>
        <v>0</v>
      </c>
      <c r="V508" s="13" t="b">
        <f t="shared" si="204"/>
        <v>0</v>
      </c>
      <c r="W508" s="14" t="b">
        <f t="shared" si="193"/>
        <v>0</v>
      </c>
      <c r="AB508" s="14"/>
      <c r="AC508" s="18"/>
      <c r="AD508" s="14"/>
      <c r="AE508" s="18"/>
      <c r="AF508" s="18"/>
      <c r="AG508" s="18"/>
      <c r="AH508" s="19"/>
      <c r="AI508" s="19"/>
      <c r="AJ508" s="19"/>
    </row>
    <row r="509" spans="2:36" s="13" customFormat="1" ht="16" hidden="1" thickBot="1">
      <c r="B509" s="219"/>
      <c r="C509" s="83">
        <f t="shared" si="201"/>
        <v>2012</v>
      </c>
      <c r="D509" s="84" t="str">
        <f>IF(D476&lt;&gt;0,D475/D476,"")</f>
        <v/>
      </c>
      <c r="E509" s="84" t="str">
        <f t="shared" ref="E509:O509" si="218">IF(E476&lt;&gt;0,E475/E476,"")</f>
        <v/>
      </c>
      <c r="F509" s="84" t="str">
        <f t="shared" si="218"/>
        <v/>
      </c>
      <c r="G509" s="84" t="str">
        <f t="shared" si="218"/>
        <v/>
      </c>
      <c r="H509" s="84" t="str">
        <f t="shared" si="218"/>
        <v/>
      </c>
      <c r="I509" s="84" t="str">
        <f t="shared" si="218"/>
        <v/>
      </c>
      <c r="J509" s="84" t="str">
        <f t="shared" si="218"/>
        <v/>
      </c>
      <c r="K509" s="84" t="str">
        <f t="shared" si="218"/>
        <v/>
      </c>
      <c r="L509" s="84" t="str">
        <f t="shared" si="218"/>
        <v/>
      </c>
      <c r="M509" s="84" t="str">
        <f t="shared" si="218"/>
        <v/>
      </c>
      <c r="N509" s="84" t="str">
        <f t="shared" si="218"/>
        <v/>
      </c>
      <c r="O509" s="84" t="str">
        <f t="shared" si="218"/>
        <v/>
      </c>
      <c r="Q509" s="84" t="str">
        <f>IF(Q476&lt;&gt;0,Q475/Q476,"")</f>
        <v/>
      </c>
      <c r="S509" s="13" t="b">
        <f t="shared" ref="S509:T516" si="219">S508</f>
        <v>1</v>
      </c>
      <c r="T509" s="13" t="b">
        <f t="shared" si="219"/>
        <v>0</v>
      </c>
      <c r="U509" s="13" t="b">
        <f t="shared" si="198"/>
        <v>0</v>
      </c>
      <c r="V509" s="13" t="b">
        <f t="shared" si="204"/>
        <v>0</v>
      </c>
      <c r="W509" s="14" t="b">
        <f t="shared" si="193"/>
        <v>0</v>
      </c>
      <c r="AB509" s="14"/>
      <c r="AC509" s="18"/>
      <c r="AD509" s="14"/>
      <c r="AE509" s="18"/>
      <c r="AF509" s="18"/>
      <c r="AG509" s="18"/>
      <c r="AH509" s="19"/>
      <c r="AI509" s="19"/>
      <c r="AJ509" s="19"/>
    </row>
    <row r="510" spans="2:36" s="13" customFormat="1" ht="16" hidden="1" thickBot="1">
      <c r="B510" s="219"/>
      <c r="C510" s="83">
        <f t="shared" si="201"/>
        <v>2011</v>
      </c>
      <c r="D510" s="84" t="str">
        <f>IF(D478&lt;&gt;0,D477/D478,"")</f>
        <v/>
      </c>
      <c r="E510" s="84" t="str">
        <f t="shared" ref="E510:O510" si="220">IF(E478&lt;&gt;0,E477/E478,"")</f>
        <v/>
      </c>
      <c r="F510" s="84" t="str">
        <f t="shared" si="220"/>
        <v/>
      </c>
      <c r="G510" s="84" t="str">
        <f t="shared" si="220"/>
        <v/>
      </c>
      <c r="H510" s="84" t="str">
        <f t="shared" si="220"/>
        <v/>
      </c>
      <c r="I510" s="84" t="str">
        <f t="shared" si="220"/>
        <v/>
      </c>
      <c r="J510" s="84" t="str">
        <f t="shared" si="220"/>
        <v/>
      </c>
      <c r="K510" s="84" t="str">
        <f t="shared" si="220"/>
        <v/>
      </c>
      <c r="L510" s="84" t="str">
        <f t="shared" si="220"/>
        <v/>
      </c>
      <c r="M510" s="84" t="str">
        <f t="shared" si="220"/>
        <v/>
      </c>
      <c r="N510" s="84" t="str">
        <f t="shared" si="220"/>
        <v/>
      </c>
      <c r="O510" s="84" t="str">
        <f t="shared" si="220"/>
        <v/>
      </c>
      <c r="Q510" s="84" t="str">
        <f>IF(Q478&lt;&gt;0,Q477/Q478,"")</f>
        <v/>
      </c>
      <c r="S510" s="13" t="b">
        <f t="shared" si="219"/>
        <v>1</v>
      </c>
      <c r="T510" s="13" t="b">
        <f t="shared" si="219"/>
        <v>0</v>
      </c>
      <c r="U510" s="13" t="b">
        <f t="shared" si="198"/>
        <v>0</v>
      </c>
      <c r="V510" s="13" t="b">
        <f t="shared" si="204"/>
        <v>0</v>
      </c>
      <c r="W510" s="14" t="b">
        <f t="shared" si="193"/>
        <v>0</v>
      </c>
      <c r="AB510" s="14"/>
      <c r="AC510" s="18"/>
      <c r="AD510" s="14"/>
      <c r="AE510" s="18"/>
      <c r="AF510" s="18"/>
      <c r="AG510" s="18"/>
      <c r="AH510" s="19"/>
      <c r="AI510" s="19"/>
      <c r="AJ510" s="19"/>
    </row>
    <row r="511" spans="2:36" s="13" customFormat="1" ht="16" hidden="1" thickBot="1">
      <c r="B511" s="219"/>
      <c r="C511" s="83">
        <f t="shared" si="201"/>
        <v>2010</v>
      </c>
      <c r="D511" s="84" t="str">
        <f>IF(D480&lt;&gt;0,D479/D480,"")</f>
        <v/>
      </c>
      <c r="E511" s="84" t="str">
        <f t="shared" ref="E511:O511" si="221">IF(E480&lt;&gt;0,E479/E480,"")</f>
        <v/>
      </c>
      <c r="F511" s="84" t="str">
        <f t="shared" si="221"/>
        <v/>
      </c>
      <c r="G511" s="84" t="str">
        <f t="shared" si="221"/>
        <v/>
      </c>
      <c r="H511" s="84" t="str">
        <f t="shared" si="221"/>
        <v/>
      </c>
      <c r="I511" s="84" t="str">
        <f t="shared" si="221"/>
        <v/>
      </c>
      <c r="J511" s="84" t="str">
        <f t="shared" si="221"/>
        <v/>
      </c>
      <c r="K511" s="84" t="str">
        <f t="shared" si="221"/>
        <v/>
      </c>
      <c r="L511" s="84" t="str">
        <f t="shared" si="221"/>
        <v/>
      </c>
      <c r="M511" s="84" t="str">
        <f t="shared" si="221"/>
        <v/>
      </c>
      <c r="N511" s="84" t="str">
        <f t="shared" si="221"/>
        <v/>
      </c>
      <c r="O511" s="84" t="str">
        <f t="shared" si="221"/>
        <v/>
      </c>
      <c r="P511" s="87"/>
      <c r="Q511" s="84" t="str">
        <f>IF(Q480&lt;&gt;0,Q479/Q480,"")</f>
        <v/>
      </c>
      <c r="S511" s="13" t="b">
        <f t="shared" si="219"/>
        <v>1</v>
      </c>
      <c r="T511" s="13" t="b">
        <f t="shared" si="219"/>
        <v>0</v>
      </c>
      <c r="U511" s="13" t="b">
        <f t="shared" si="198"/>
        <v>0</v>
      </c>
      <c r="V511" s="13" t="b">
        <f t="shared" si="204"/>
        <v>0</v>
      </c>
      <c r="W511" s="14" t="b">
        <f t="shared" si="193"/>
        <v>0</v>
      </c>
      <c r="AB511" s="14"/>
      <c r="AC511" s="18"/>
      <c r="AD511" s="14"/>
      <c r="AE511" s="18"/>
      <c r="AF511" s="18"/>
      <c r="AG511" s="18"/>
      <c r="AH511" s="19"/>
      <c r="AI511" s="19"/>
      <c r="AJ511" s="19"/>
    </row>
    <row r="512" spans="2:36" s="13" customFormat="1" ht="16" hidden="1" thickBot="1">
      <c r="B512" s="219"/>
      <c r="C512" s="83">
        <f t="shared" si="201"/>
        <v>2009</v>
      </c>
      <c r="D512" s="84" t="str">
        <f>IF(D482&lt;&gt;0,D481/D482,"")</f>
        <v/>
      </c>
      <c r="E512" s="84" t="str">
        <f t="shared" ref="E512:O512" si="222">IF(E482&lt;&gt;0,E481/E482,"")</f>
        <v/>
      </c>
      <c r="F512" s="84" t="str">
        <f t="shared" si="222"/>
        <v/>
      </c>
      <c r="G512" s="84" t="str">
        <f t="shared" si="222"/>
        <v/>
      </c>
      <c r="H512" s="84" t="str">
        <f t="shared" si="222"/>
        <v/>
      </c>
      <c r="I512" s="84" t="str">
        <f t="shared" si="222"/>
        <v/>
      </c>
      <c r="J512" s="84" t="str">
        <f t="shared" si="222"/>
        <v/>
      </c>
      <c r="K512" s="84" t="str">
        <f t="shared" si="222"/>
        <v/>
      </c>
      <c r="L512" s="84" t="str">
        <f t="shared" si="222"/>
        <v/>
      </c>
      <c r="M512" s="84" t="str">
        <f t="shared" si="222"/>
        <v/>
      </c>
      <c r="N512" s="84" t="str">
        <f t="shared" si="222"/>
        <v/>
      </c>
      <c r="O512" s="84" t="str">
        <f t="shared" si="222"/>
        <v/>
      </c>
      <c r="Q512" s="84" t="str">
        <f>IF(Q482&lt;&gt;0,Q481/Q482,"")</f>
        <v/>
      </c>
      <c r="S512" s="13" t="b">
        <f t="shared" si="219"/>
        <v>1</v>
      </c>
      <c r="T512" s="13" t="b">
        <f t="shared" si="219"/>
        <v>0</v>
      </c>
      <c r="U512" s="13" t="b">
        <f t="shared" si="198"/>
        <v>0</v>
      </c>
      <c r="V512" s="13" t="b">
        <f t="shared" si="204"/>
        <v>0</v>
      </c>
      <c r="W512" s="14" t="b">
        <f t="shared" si="193"/>
        <v>0</v>
      </c>
      <c r="AB512" s="14"/>
      <c r="AC512" s="18"/>
      <c r="AD512" s="14"/>
      <c r="AE512" s="18"/>
      <c r="AF512" s="18"/>
      <c r="AG512" s="18"/>
      <c r="AH512" s="19"/>
      <c r="AI512" s="19"/>
      <c r="AJ512" s="19"/>
    </row>
    <row r="513" spans="1:36" s="13" customFormat="1" ht="16" hidden="1" thickBot="1">
      <c r="B513" s="219"/>
      <c r="C513" s="83">
        <f t="shared" si="201"/>
        <v>2008</v>
      </c>
      <c r="D513" s="84" t="str">
        <f>IF(D484&lt;&gt;0,D483/D484,"")</f>
        <v/>
      </c>
      <c r="E513" s="84" t="str">
        <f t="shared" ref="E513:O513" si="223">IF(E484&lt;&gt;0,E483/E484,"")</f>
        <v/>
      </c>
      <c r="F513" s="84" t="str">
        <f t="shared" si="223"/>
        <v/>
      </c>
      <c r="G513" s="84" t="str">
        <f t="shared" si="223"/>
        <v/>
      </c>
      <c r="H513" s="84" t="str">
        <f t="shared" si="223"/>
        <v/>
      </c>
      <c r="I513" s="84" t="str">
        <f t="shared" si="223"/>
        <v/>
      </c>
      <c r="J513" s="84" t="str">
        <f t="shared" si="223"/>
        <v/>
      </c>
      <c r="K513" s="84" t="str">
        <f t="shared" si="223"/>
        <v/>
      </c>
      <c r="L513" s="84" t="str">
        <f t="shared" si="223"/>
        <v/>
      </c>
      <c r="M513" s="84" t="str">
        <f t="shared" si="223"/>
        <v/>
      </c>
      <c r="N513" s="84" t="str">
        <f t="shared" si="223"/>
        <v/>
      </c>
      <c r="O513" s="84" t="str">
        <f t="shared" si="223"/>
        <v/>
      </c>
      <c r="Q513" s="84" t="str">
        <f>IF(Q484&lt;&gt;0,Q483/Q484,"")</f>
        <v/>
      </c>
      <c r="S513" s="13" t="b">
        <f t="shared" si="219"/>
        <v>1</v>
      </c>
      <c r="T513" s="13" t="b">
        <f t="shared" si="219"/>
        <v>0</v>
      </c>
      <c r="U513" s="13" t="b">
        <f t="shared" si="198"/>
        <v>0</v>
      </c>
      <c r="V513" s="13" t="b">
        <f t="shared" si="204"/>
        <v>0</v>
      </c>
      <c r="W513" s="14" t="b">
        <f t="shared" si="193"/>
        <v>0</v>
      </c>
      <c r="AB513" s="14"/>
      <c r="AC513" s="18"/>
      <c r="AD513" s="14"/>
      <c r="AE513" s="18"/>
      <c r="AF513" s="18"/>
      <c r="AG513" s="18"/>
      <c r="AH513" s="19"/>
      <c r="AI513" s="19"/>
      <c r="AJ513" s="19"/>
    </row>
    <row r="514" spans="1:36" s="13" customFormat="1" ht="16" hidden="1" thickBot="1">
      <c r="B514" s="219"/>
      <c r="C514" s="83">
        <f t="shared" si="201"/>
        <v>2007</v>
      </c>
      <c r="D514" s="84" t="str">
        <f>IF(D486&lt;&gt;0,D485/D486,"")</f>
        <v/>
      </c>
      <c r="E514" s="84" t="str">
        <f t="shared" ref="E514:O514" si="224">IF(E486&lt;&gt;0,E485/E486,"")</f>
        <v/>
      </c>
      <c r="F514" s="84" t="str">
        <f t="shared" si="224"/>
        <v/>
      </c>
      <c r="G514" s="84" t="str">
        <f t="shared" si="224"/>
        <v/>
      </c>
      <c r="H514" s="84" t="str">
        <f t="shared" si="224"/>
        <v/>
      </c>
      <c r="I514" s="84" t="str">
        <f t="shared" si="224"/>
        <v/>
      </c>
      <c r="J514" s="84" t="str">
        <f t="shared" si="224"/>
        <v/>
      </c>
      <c r="K514" s="84" t="str">
        <f t="shared" si="224"/>
        <v/>
      </c>
      <c r="L514" s="84" t="str">
        <f t="shared" si="224"/>
        <v/>
      </c>
      <c r="M514" s="84" t="str">
        <f t="shared" si="224"/>
        <v/>
      </c>
      <c r="N514" s="84" t="str">
        <f t="shared" si="224"/>
        <v/>
      </c>
      <c r="O514" s="84" t="str">
        <f t="shared" si="224"/>
        <v/>
      </c>
      <c r="Q514" s="84" t="str">
        <f>IF(Q486&lt;&gt;0,Q485/Q486,"")</f>
        <v/>
      </c>
      <c r="S514" s="13" t="b">
        <f t="shared" si="219"/>
        <v>1</v>
      </c>
      <c r="T514" s="13" t="b">
        <f t="shared" si="219"/>
        <v>0</v>
      </c>
      <c r="U514" s="13" t="b">
        <f t="shared" si="198"/>
        <v>0</v>
      </c>
      <c r="V514" s="13" t="b">
        <f t="shared" si="204"/>
        <v>0</v>
      </c>
      <c r="W514" s="14" t="b">
        <f t="shared" si="193"/>
        <v>0</v>
      </c>
      <c r="AB514" s="14"/>
      <c r="AC514" s="18"/>
      <c r="AD514" s="14"/>
      <c r="AE514" s="18"/>
      <c r="AF514" s="18"/>
      <c r="AG514" s="18"/>
      <c r="AH514" s="19"/>
      <c r="AI514" s="19"/>
      <c r="AJ514" s="19"/>
    </row>
    <row r="515" spans="1:36" s="13" customFormat="1" ht="16" hidden="1" thickBot="1">
      <c r="B515" s="219"/>
      <c r="C515" s="83">
        <f t="shared" si="201"/>
        <v>2006</v>
      </c>
      <c r="D515" s="84" t="str">
        <f>IF(D488&lt;&gt;0,D487/D488,"")</f>
        <v/>
      </c>
      <c r="E515" s="84" t="str">
        <f t="shared" ref="E515:O515" si="225">IF(E488&lt;&gt;0,E487/E488,"")</f>
        <v/>
      </c>
      <c r="F515" s="84" t="str">
        <f t="shared" si="225"/>
        <v/>
      </c>
      <c r="G515" s="84" t="str">
        <f t="shared" si="225"/>
        <v/>
      </c>
      <c r="H515" s="84" t="str">
        <f t="shared" si="225"/>
        <v/>
      </c>
      <c r="I515" s="84" t="str">
        <f t="shared" si="225"/>
        <v/>
      </c>
      <c r="J515" s="84" t="str">
        <f t="shared" si="225"/>
        <v/>
      </c>
      <c r="K515" s="84" t="str">
        <f t="shared" si="225"/>
        <v/>
      </c>
      <c r="L515" s="84" t="str">
        <f t="shared" si="225"/>
        <v/>
      </c>
      <c r="M515" s="84" t="str">
        <f t="shared" si="225"/>
        <v/>
      </c>
      <c r="N515" s="84" t="str">
        <f t="shared" si="225"/>
        <v/>
      </c>
      <c r="O515" s="84" t="str">
        <f t="shared" si="225"/>
        <v/>
      </c>
      <c r="P515" s="87"/>
      <c r="Q515" s="84" t="str">
        <f>IF(Q488&lt;&gt;0,Q487/Q488,"")</f>
        <v/>
      </c>
      <c r="S515" s="13" t="b">
        <f t="shared" si="219"/>
        <v>1</v>
      </c>
      <c r="T515" s="13" t="b">
        <f t="shared" si="219"/>
        <v>0</v>
      </c>
      <c r="U515" s="13" t="b">
        <f t="shared" si="198"/>
        <v>0</v>
      </c>
      <c r="V515" s="13" t="b">
        <f t="shared" si="204"/>
        <v>0</v>
      </c>
      <c r="W515" s="14" t="b">
        <f t="shared" si="193"/>
        <v>0</v>
      </c>
      <c r="AB515" s="14"/>
      <c r="AC515" s="18"/>
      <c r="AD515" s="14"/>
      <c r="AE515" s="18"/>
      <c r="AF515" s="18"/>
      <c r="AG515" s="18"/>
      <c r="AH515" s="19"/>
      <c r="AI515" s="19"/>
      <c r="AJ515" s="19"/>
    </row>
    <row r="516" spans="1:36" s="13" customFormat="1" ht="16" hidden="1" thickBot="1">
      <c r="B516" s="219"/>
      <c r="C516" s="83">
        <f t="shared" si="201"/>
        <v>2005</v>
      </c>
      <c r="D516" s="84" t="str">
        <f>IF(D490&lt;&gt;0,D489/D490,"")</f>
        <v/>
      </c>
      <c r="E516" s="84" t="str">
        <f t="shared" ref="E516:O516" si="226">IF(E490&lt;&gt;0,E489/E490,"")</f>
        <v/>
      </c>
      <c r="F516" s="84" t="str">
        <f t="shared" si="226"/>
        <v/>
      </c>
      <c r="G516" s="84" t="str">
        <f t="shared" si="226"/>
        <v/>
      </c>
      <c r="H516" s="84" t="str">
        <f t="shared" si="226"/>
        <v/>
      </c>
      <c r="I516" s="84" t="str">
        <f t="shared" si="226"/>
        <v/>
      </c>
      <c r="J516" s="84" t="str">
        <f t="shared" si="226"/>
        <v/>
      </c>
      <c r="K516" s="84" t="str">
        <f t="shared" si="226"/>
        <v/>
      </c>
      <c r="L516" s="84" t="str">
        <f t="shared" si="226"/>
        <v/>
      </c>
      <c r="M516" s="84" t="str">
        <f t="shared" si="226"/>
        <v/>
      </c>
      <c r="N516" s="84" t="str">
        <f t="shared" si="226"/>
        <v/>
      </c>
      <c r="O516" s="84" t="str">
        <f t="shared" si="226"/>
        <v/>
      </c>
      <c r="Q516" s="84" t="str">
        <f>IF(Q490&lt;&gt;0,Q489/Q490,"")</f>
        <v/>
      </c>
      <c r="S516" s="13" t="b">
        <f t="shared" si="219"/>
        <v>1</v>
      </c>
      <c r="T516" s="13" t="b">
        <f t="shared" si="219"/>
        <v>0</v>
      </c>
      <c r="U516" s="13" t="b">
        <f t="shared" si="198"/>
        <v>0</v>
      </c>
      <c r="V516" s="13" t="b">
        <f t="shared" si="204"/>
        <v>0</v>
      </c>
      <c r="W516" s="14" t="b">
        <f t="shared" si="193"/>
        <v>0</v>
      </c>
      <c r="AB516" s="14"/>
      <c r="AC516" s="18"/>
      <c r="AD516" s="14"/>
      <c r="AE516" s="18"/>
      <c r="AF516" s="18"/>
      <c r="AG516" s="18"/>
      <c r="AH516" s="19"/>
      <c r="AI516" s="19"/>
      <c r="AJ516" s="19"/>
    </row>
    <row r="517" spans="1:36" s="13" customFormat="1" hidden="1">
      <c r="S517" s="13" t="b">
        <f>S502</f>
        <v>1</v>
      </c>
      <c r="T517" s="13" t="b">
        <f>T502</f>
        <v>0</v>
      </c>
      <c r="V517" s="13" t="b">
        <f>V502</f>
        <v>0</v>
      </c>
      <c r="W517" s="14" t="b">
        <f t="shared" si="193"/>
        <v>0</v>
      </c>
      <c r="AB517" s="14"/>
      <c r="AC517" s="18"/>
      <c r="AD517" s="14"/>
      <c r="AE517" s="18"/>
      <c r="AF517" s="18"/>
      <c r="AG517" s="18"/>
      <c r="AH517" s="19"/>
      <c r="AI517" s="19"/>
      <c r="AJ517" s="19"/>
    </row>
    <row r="518" spans="1:36" s="13" customFormat="1">
      <c r="T518" s="13" t="b">
        <f>T517</f>
        <v>0</v>
      </c>
      <c r="W518" s="14" t="b">
        <f t="shared" si="193"/>
        <v>0</v>
      </c>
      <c r="AB518" s="14"/>
      <c r="AC518" s="18"/>
      <c r="AD518" s="14"/>
      <c r="AE518" s="18"/>
      <c r="AF518" s="18"/>
      <c r="AG518" s="18"/>
      <c r="AH518" s="19"/>
      <c r="AI518" s="19"/>
      <c r="AJ518" s="19"/>
    </row>
    <row r="519" spans="1:36" s="13" customFormat="1" ht="16" thickBot="1">
      <c r="B519" s="206" t="s">
        <v>19</v>
      </c>
      <c r="C519" s="206"/>
      <c r="D519" s="206"/>
      <c r="E519" s="206"/>
      <c r="F519" s="41" t="s">
        <v>20</v>
      </c>
      <c r="G519" s="42" t="s">
        <v>21</v>
      </c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T519" s="13" t="b">
        <f>VLOOKUP(B520,$T$5:$U$24,2,)</f>
        <v>0</v>
      </c>
      <c r="W519" s="14" t="b">
        <f>AND(S519:V519)</f>
        <v>0</v>
      </c>
      <c r="AB519" s="14"/>
      <c r="AC519" s="18"/>
      <c r="AD519" s="14"/>
      <c r="AE519" s="18"/>
      <c r="AF519" s="18"/>
      <c r="AG519" s="18"/>
      <c r="AH519" s="19"/>
      <c r="AI519" s="19"/>
      <c r="AJ519" s="19"/>
    </row>
    <row r="520" spans="1:36" s="13" customFormat="1" ht="32.25" customHeight="1" thickTop="1" thickBot="1">
      <c r="A520" s="44" t="s">
        <v>22</v>
      </c>
      <c r="B520" s="45">
        <f>B438+1</f>
        <v>7</v>
      </c>
      <c r="C520" s="207" t="str">
        <f>VLOOKUP(B520,$B$5:$F$24,2,)</f>
        <v/>
      </c>
      <c r="D520" s="208"/>
      <c r="E520" s="209"/>
      <c r="F520" s="46" t="str">
        <f>VLOOKUP(B520,$B$5:$G$24,5,)</f>
        <v/>
      </c>
      <c r="G520" s="210" t="str">
        <f>VLOOKUP(B520,$B$5:$G$24,6,)</f>
        <v/>
      </c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T520" s="13" t="b">
        <f>T519</f>
        <v>0</v>
      </c>
      <c r="W520" s="14" t="b">
        <f t="shared" ref="W520:W600" si="227">AND(S520:V520)</f>
        <v>0</v>
      </c>
      <c r="AB520" s="14"/>
      <c r="AC520" s="18"/>
      <c r="AD520" s="14"/>
      <c r="AE520" s="18"/>
      <c r="AF520" s="18"/>
      <c r="AG520" s="18"/>
      <c r="AH520" s="19"/>
      <c r="AI520" s="19"/>
      <c r="AJ520" s="19"/>
    </row>
    <row r="521" spans="1:36" s="13" customFormat="1">
      <c r="T521" s="13" t="b">
        <f>T520</f>
        <v>0</v>
      </c>
      <c r="W521" s="14" t="b">
        <f t="shared" si="227"/>
        <v>0</v>
      </c>
      <c r="AB521" s="14"/>
      <c r="AC521" s="18"/>
      <c r="AD521" s="14"/>
      <c r="AE521" s="18"/>
      <c r="AF521" s="18"/>
      <c r="AG521" s="18"/>
      <c r="AH521" s="19"/>
      <c r="AI521" s="19"/>
      <c r="AJ521" s="19"/>
    </row>
    <row r="522" spans="1:36" s="13" customFormat="1" ht="16" thickBot="1">
      <c r="B522" s="53"/>
      <c r="C522" s="53"/>
      <c r="D522" s="54" t="str">
        <f>D440</f>
        <v>Jan</v>
      </c>
      <c r="E522" s="54" t="str">
        <f t="shared" ref="E522:O522" si="228">E440</f>
        <v>Feb</v>
      </c>
      <c r="F522" s="54" t="str">
        <f t="shared" si="228"/>
        <v>Mar</v>
      </c>
      <c r="G522" s="54" t="str">
        <f t="shared" si="228"/>
        <v>Apr</v>
      </c>
      <c r="H522" s="54" t="str">
        <f t="shared" si="228"/>
        <v>May</v>
      </c>
      <c r="I522" s="54" t="str">
        <f t="shared" si="228"/>
        <v>Jun</v>
      </c>
      <c r="J522" s="54" t="str">
        <f t="shared" si="228"/>
        <v>Jul</v>
      </c>
      <c r="K522" s="54" t="str">
        <f t="shared" si="228"/>
        <v>Aug</v>
      </c>
      <c r="L522" s="54" t="str">
        <f t="shared" si="228"/>
        <v>Sep</v>
      </c>
      <c r="M522" s="54" t="str">
        <f t="shared" si="228"/>
        <v>Oct</v>
      </c>
      <c r="N522" s="54" t="str">
        <f t="shared" si="228"/>
        <v>Nov</v>
      </c>
      <c r="O522" s="54" t="str">
        <f t="shared" si="228"/>
        <v>Dec</v>
      </c>
      <c r="P522" s="55"/>
      <c r="Q522" s="56" t="s">
        <v>23</v>
      </c>
      <c r="T522" s="13" t="b">
        <f t="shared" ref="T522:T585" si="229">T521</f>
        <v>0</v>
      </c>
      <c r="W522" s="14" t="b">
        <f t="shared" si="227"/>
        <v>0</v>
      </c>
      <c r="AB522" s="14"/>
      <c r="AC522" s="18"/>
      <c r="AD522" s="14"/>
      <c r="AE522" s="18"/>
      <c r="AF522" s="18"/>
      <c r="AG522" s="18"/>
      <c r="AH522" s="19"/>
      <c r="AI522" s="19"/>
      <c r="AJ522" s="19"/>
    </row>
    <row r="523" spans="1:36" s="13" customFormat="1" hidden="1">
      <c r="B523" s="214">
        <f>FinalYear</f>
        <v>2029</v>
      </c>
      <c r="C523" s="57" t="s">
        <v>24</v>
      </c>
      <c r="D523" s="58"/>
      <c r="E523" s="59"/>
      <c r="F523" s="59"/>
      <c r="G523" s="59"/>
      <c r="H523" s="59"/>
      <c r="I523" s="60"/>
      <c r="J523" s="59"/>
      <c r="K523" s="59"/>
      <c r="L523" s="59"/>
      <c r="M523" s="59"/>
      <c r="N523" s="59"/>
      <c r="O523" s="61"/>
      <c r="P523" s="62"/>
      <c r="Q523" s="63">
        <f t="shared" ref="Q523:Q572" si="230">SUM(D523:O523)</f>
        <v>0</v>
      </c>
      <c r="T523" s="13" t="b">
        <f t="shared" si="229"/>
        <v>0</v>
      </c>
      <c r="U523" s="13" t="b">
        <f>AND(B523&lt;=ReportingYear,B523&gt;=BaselineYear)</f>
        <v>0</v>
      </c>
      <c r="W523" s="14" t="b">
        <f t="shared" si="227"/>
        <v>0</v>
      </c>
      <c r="AB523" s="14"/>
      <c r="AC523" s="18"/>
      <c r="AD523" s="14"/>
      <c r="AE523" s="18"/>
      <c r="AF523" s="18"/>
      <c r="AG523" s="18"/>
      <c r="AH523" s="19"/>
      <c r="AI523" s="19"/>
      <c r="AJ523" s="19"/>
    </row>
    <row r="524" spans="1:36" s="13" customFormat="1" ht="16" hidden="1" thickBot="1">
      <c r="B524" s="215"/>
      <c r="C524" s="64" t="s">
        <v>25</v>
      </c>
      <c r="D524" s="65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7"/>
      <c r="P524" s="68"/>
      <c r="Q524" s="69">
        <f t="shared" si="230"/>
        <v>0</v>
      </c>
      <c r="S524" s="13" t="b">
        <f>IF(F520="none",FALSE,TRUE)</f>
        <v>1</v>
      </c>
      <c r="T524" s="13" t="b">
        <f t="shared" si="229"/>
        <v>0</v>
      </c>
      <c r="U524" s="13" t="b">
        <f>U523</f>
        <v>0</v>
      </c>
      <c r="W524" s="14" t="b">
        <f t="shared" si="227"/>
        <v>0</v>
      </c>
      <c r="AB524" s="14"/>
      <c r="AC524" s="18"/>
      <c r="AD524" s="14"/>
      <c r="AE524" s="18"/>
      <c r="AF524" s="18"/>
      <c r="AG524" s="18"/>
      <c r="AH524" s="19"/>
      <c r="AI524" s="19"/>
      <c r="AJ524" s="19"/>
    </row>
    <row r="525" spans="1:36" s="13" customFormat="1" hidden="1">
      <c r="B525" s="211">
        <f>B523-1</f>
        <v>2028</v>
      </c>
      <c r="C525" s="70" t="s">
        <v>24</v>
      </c>
      <c r="D525" s="71"/>
      <c r="E525" s="72"/>
      <c r="F525" s="72"/>
      <c r="G525" s="72"/>
      <c r="H525" s="72"/>
      <c r="I525" s="73"/>
      <c r="J525" s="72"/>
      <c r="K525" s="72"/>
      <c r="L525" s="72"/>
      <c r="M525" s="72"/>
      <c r="N525" s="72"/>
      <c r="O525" s="74"/>
      <c r="P525" s="62"/>
      <c r="Q525" s="75">
        <f t="shared" si="230"/>
        <v>0</v>
      </c>
      <c r="T525" s="13" t="b">
        <f t="shared" si="229"/>
        <v>0</v>
      </c>
      <c r="U525" s="13" t="b">
        <f>AND(B525&lt;=ReportingYear,B525&gt;=BaselineYear)</f>
        <v>0</v>
      </c>
      <c r="W525" s="14" t="b">
        <f t="shared" si="227"/>
        <v>0</v>
      </c>
      <c r="AB525" s="14"/>
      <c r="AC525" s="18"/>
      <c r="AD525" s="14"/>
      <c r="AE525" s="18"/>
      <c r="AF525" s="18"/>
      <c r="AG525" s="18"/>
      <c r="AH525" s="19"/>
      <c r="AI525" s="19"/>
      <c r="AJ525" s="19"/>
    </row>
    <row r="526" spans="1:36" s="13" customFormat="1" ht="16" hidden="1" thickBot="1">
      <c r="B526" s="212"/>
      <c r="C526" s="76" t="s">
        <v>25</v>
      </c>
      <c r="D526" s="77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9"/>
      <c r="P526" s="80"/>
      <c r="Q526" s="81">
        <f t="shared" si="230"/>
        <v>0</v>
      </c>
      <c r="S526" s="13" t="b">
        <f>S524</f>
        <v>1</v>
      </c>
      <c r="T526" s="13" t="b">
        <f t="shared" si="229"/>
        <v>0</v>
      </c>
      <c r="U526" s="13" t="b">
        <f>U525</f>
        <v>0</v>
      </c>
      <c r="W526" s="14" t="b">
        <f t="shared" si="227"/>
        <v>0</v>
      </c>
      <c r="AB526" s="14"/>
      <c r="AC526" s="18"/>
      <c r="AD526" s="14"/>
      <c r="AE526" s="18"/>
      <c r="AF526" s="18"/>
      <c r="AG526" s="18"/>
      <c r="AH526" s="19"/>
      <c r="AI526" s="19"/>
      <c r="AJ526" s="19"/>
    </row>
    <row r="527" spans="1:36" s="13" customFormat="1" hidden="1">
      <c r="B527" s="211">
        <f>B525-1</f>
        <v>2027</v>
      </c>
      <c r="C527" s="70" t="s">
        <v>24</v>
      </c>
      <c r="D527" s="58"/>
      <c r="E527" s="59"/>
      <c r="F527" s="59"/>
      <c r="G527" s="59"/>
      <c r="H527" s="59"/>
      <c r="I527" s="60"/>
      <c r="J527" s="59"/>
      <c r="K527" s="59"/>
      <c r="L527" s="59"/>
      <c r="M527" s="59"/>
      <c r="N527" s="59"/>
      <c r="O527" s="61"/>
      <c r="P527" s="62"/>
      <c r="Q527" s="63">
        <f t="shared" si="230"/>
        <v>0</v>
      </c>
      <c r="T527" s="13" t="b">
        <f t="shared" si="229"/>
        <v>0</v>
      </c>
      <c r="U527" s="13" t="b">
        <f>AND(B527&lt;=ReportingYear,B527&gt;=BaselineYear)</f>
        <v>0</v>
      </c>
      <c r="W527" s="14" t="b">
        <f t="shared" si="227"/>
        <v>0</v>
      </c>
      <c r="AB527" s="14"/>
      <c r="AC527" s="18"/>
      <c r="AD527" s="14"/>
      <c r="AE527" s="18"/>
      <c r="AF527" s="18"/>
      <c r="AG527" s="18"/>
      <c r="AH527" s="19"/>
      <c r="AI527" s="19"/>
      <c r="AJ527" s="19"/>
    </row>
    <row r="528" spans="1:36" s="13" customFormat="1" ht="16" hidden="1" thickBot="1">
      <c r="B528" s="212"/>
      <c r="C528" s="76" t="s">
        <v>25</v>
      </c>
      <c r="D528" s="65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7"/>
      <c r="P528" s="68"/>
      <c r="Q528" s="69">
        <f t="shared" si="230"/>
        <v>0</v>
      </c>
      <c r="S528" s="13" t="b">
        <f>S526</f>
        <v>1</v>
      </c>
      <c r="T528" s="13" t="b">
        <f t="shared" si="229"/>
        <v>0</v>
      </c>
      <c r="U528" s="13" t="b">
        <f>U527</f>
        <v>0</v>
      </c>
      <c r="W528" s="14" t="b">
        <f t="shared" si="227"/>
        <v>0</v>
      </c>
      <c r="AB528" s="14"/>
      <c r="AC528" s="18"/>
      <c r="AD528" s="14"/>
      <c r="AE528" s="18"/>
      <c r="AF528" s="18"/>
      <c r="AG528" s="18"/>
      <c r="AH528" s="19"/>
      <c r="AI528" s="19"/>
      <c r="AJ528" s="19"/>
    </row>
    <row r="529" spans="2:36" s="13" customFormat="1" hidden="1">
      <c r="B529" s="211">
        <f>B527-1</f>
        <v>2026</v>
      </c>
      <c r="C529" s="70" t="s">
        <v>24</v>
      </c>
      <c r="D529" s="71"/>
      <c r="E529" s="72"/>
      <c r="F529" s="72"/>
      <c r="G529" s="72"/>
      <c r="H529" s="72"/>
      <c r="I529" s="73"/>
      <c r="J529" s="72"/>
      <c r="K529" s="72"/>
      <c r="L529" s="72"/>
      <c r="M529" s="72"/>
      <c r="N529" s="72"/>
      <c r="O529" s="74"/>
      <c r="P529" s="62"/>
      <c r="Q529" s="75">
        <f t="shared" si="230"/>
        <v>0</v>
      </c>
      <c r="T529" s="13" t="b">
        <f t="shared" si="229"/>
        <v>0</v>
      </c>
      <c r="U529" s="13" t="b">
        <f>AND(B529&lt;=ReportingYear,B529&gt;=BaselineYear)</f>
        <v>0</v>
      </c>
      <c r="W529" s="14" t="b">
        <f t="shared" si="227"/>
        <v>0</v>
      </c>
      <c r="AB529" s="14"/>
      <c r="AC529" s="18"/>
      <c r="AD529" s="14"/>
      <c r="AE529" s="18"/>
      <c r="AF529" s="18"/>
      <c r="AG529" s="18"/>
      <c r="AH529" s="19"/>
      <c r="AI529" s="19"/>
      <c r="AJ529" s="19"/>
    </row>
    <row r="530" spans="2:36" s="13" customFormat="1" ht="16" hidden="1" thickBot="1">
      <c r="B530" s="212"/>
      <c r="C530" s="76" t="s">
        <v>25</v>
      </c>
      <c r="D530" s="77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9"/>
      <c r="P530" s="80"/>
      <c r="Q530" s="81">
        <f t="shared" si="230"/>
        <v>0</v>
      </c>
      <c r="S530" s="13" t="b">
        <f>S528</f>
        <v>1</v>
      </c>
      <c r="T530" s="13" t="b">
        <f t="shared" si="229"/>
        <v>0</v>
      </c>
      <c r="U530" s="13" t="b">
        <f>U529</f>
        <v>0</v>
      </c>
      <c r="W530" s="14" t="b">
        <f t="shared" si="227"/>
        <v>0</v>
      </c>
      <c r="AB530" s="14"/>
      <c r="AC530" s="18"/>
      <c r="AD530" s="14"/>
      <c r="AE530" s="18"/>
      <c r="AF530" s="18"/>
      <c r="AG530" s="18"/>
      <c r="AH530" s="19"/>
      <c r="AI530" s="19"/>
      <c r="AJ530" s="19"/>
    </row>
    <row r="531" spans="2:36" s="13" customFormat="1" hidden="1">
      <c r="B531" s="211">
        <f>B529-1</f>
        <v>2025</v>
      </c>
      <c r="C531" s="70" t="s">
        <v>24</v>
      </c>
      <c r="D531" s="58"/>
      <c r="E531" s="59"/>
      <c r="F531" s="59"/>
      <c r="G531" s="59"/>
      <c r="H531" s="59"/>
      <c r="I531" s="60"/>
      <c r="J531" s="59"/>
      <c r="K531" s="59"/>
      <c r="L531" s="59"/>
      <c r="M531" s="59"/>
      <c r="N531" s="59"/>
      <c r="O531" s="61"/>
      <c r="P531" s="62"/>
      <c r="Q531" s="63">
        <f t="shared" si="230"/>
        <v>0</v>
      </c>
      <c r="T531" s="13" t="b">
        <f t="shared" si="229"/>
        <v>0</v>
      </c>
      <c r="U531" s="13" t="b">
        <f>AND(B531&lt;=ReportingYear,B531&gt;=BaselineYear)</f>
        <v>0</v>
      </c>
      <c r="W531" s="14" t="b">
        <f t="shared" si="227"/>
        <v>0</v>
      </c>
      <c r="AB531" s="14"/>
      <c r="AC531" s="18"/>
      <c r="AD531" s="14"/>
      <c r="AE531" s="18"/>
      <c r="AF531" s="18"/>
      <c r="AG531" s="18"/>
      <c r="AH531" s="19"/>
      <c r="AI531" s="19"/>
      <c r="AJ531" s="19"/>
    </row>
    <row r="532" spans="2:36" s="13" customFormat="1" ht="16" hidden="1" thickBot="1">
      <c r="B532" s="212"/>
      <c r="C532" s="76" t="s">
        <v>25</v>
      </c>
      <c r="D532" s="65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7"/>
      <c r="P532" s="68"/>
      <c r="Q532" s="69">
        <f t="shared" si="230"/>
        <v>0</v>
      </c>
      <c r="S532" s="13" t="b">
        <f>S530</f>
        <v>1</v>
      </c>
      <c r="T532" s="13" t="b">
        <f t="shared" si="229"/>
        <v>0</v>
      </c>
      <c r="U532" s="13" t="b">
        <f>U531</f>
        <v>0</v>
      </c>
      <c r="W532" s="14" t="b">
        <f t="shared" si="227"/>
        <v>0</v>
      </c>
      <c r="AB532" s="14"/>
      <c r="AC532" s="18"/>
      <c r="AD532" s="14"/>
      <c r="AE532" s="18"/>
      <c r="AF532" s="18"/>
      <c r="AG532" s="18"/>
      <c r="AH532" s="19"/>
      <c r="AI532" s="19"/>
      <c r="AJ532" s="19"/>
    </row>
    <row r="533" spans="2:36" s="13" customFormat="1" hidden="1">
      <c r="B533" s="211">
        <f>B531-1</f>
        <v>2024</v>
      </c>
      <c r="C533" s="70" t="s">
        <v>24</v>
      </c>
      <c r="D533" s="71"/>
      <c r="E533" s="72"/>
      <c r="F533" s="72"/>
      <c r="G533" s="72"/>
      <c r="H533" s="72"/>
      <c r="I533" s="73"/>
      <c r="J533" s="72"/>
      <c r="K533" s="72"/>
      <c r="L533" s="72"/>
      <c r="M533" s="72"/>
      <c r="N533" s="72"/>
      <c r="O533" s="74"/>
      <c r="P533" s="62"/>
      <c r="Q533" s="75">
        <f t="shared" si="230"/>
        <v>0</v>
      </c>
      <c r="T533" s="13" t="b">
        <f t="shared" si="229"/>
        <v>0</v>
      </c>
      <c r="U533" s="13" t="b">
        <f>AND(B533&lt;=ReportingYear,B533&gt;=BaselineYear)</f>
        <v>0</v>
      </c>
      <c r="W533" s="14" t="b">
        <f t="shared" si="227"/>
        <v>0</v>
      </c>
      <c r="AB533" s="14"/>
      <c r="AC533" s="18"/>
      <c r="AD533" s="14"/>
      <c r="AE533" s="18"/>
      <c r="AF533" s="18"/>
      <c r="AG533" s="18"/>
      <c r="AH533" s="19"/>
      <c r="AI533" s="19"/>
      <c r="AJ533" s="19"/>
    </row>
    <row r="534" spans="2:36" s="13" customFormat="1" ht="16" hidden="1" thickBot="1">
      <c r="B534" s="212"/>
      <c r="C534" s="76" t="s">
        <v>25</v>
      </c>
      <c r="D534" s="77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9"/>
      <c r="P534" s="80"/>
      <c r="Q534" s="81">
        <f t="shared" si="230"/>
        <v>0</v>
      </c>
      <c r="S534" s="13" t="b">
        <f>S532</f>
        <v>1</v>
      </c>
      <c r="T534" s="13" t="b">
        <f t="shared" si="229"/>
        <v>0</v>
      </c>
      <c r="U534" s="13" t="b">
        <f>U533</f>
        <v>0</v>
      </c>
      <c r="W534" s="14" t="b">
        <f t="shared" si="227"/>
        <v>0</v>
      </c>
      <c r="AB534" s="14"/>
      <c r="AC534" s="18"/>
      <c r="AD534" s="14"/>
      <c r="AE534" s="18"/>
      <c r="AF534" s="18"/>
      <c r="AG534" s="18"/>
      <c r="AH534" s="19"/>
      <c r="AI534" s="19"/>
      <c r="AJ534" s="19"/>
    </row>
    <row r="535" spans="2:36" s="13" customFormat="1" hidden="1">
      <c r="B535" s="211">
        <f>B533-1</f>
        <v>2023</v>
      </c>
      <c r="C535" s="70" t="s">
        <v>24</v>
      </c>
      <c r="D535" s="58"/>
      <c r="E535" s="59"/>
      <c r="F535" s="59"/>
      <c r="G535" s="59"/>
      <c r="H535" s="59"/>
      <c r="I535" s="60"/>
      <c r="J535" s="59"/>
      <c r="K535" s="59"/>
      <c r="L535" s="59"/>
      <c r="M535" s="59"/>
      <c r="N535" s="59"/>
      <c r="O535" s="61"/>
      <c r="P535" s="62"/>
      <c r="Q535" s="63">
        <f t="shared" si="230"/>
        <v>0</v>
      </c>
      <c r="T535" s="13" t="b">
        <f t="shared" si="229"/>
        <v>0</v>
      </c>
      <c r="U535" s="13" t="b">
        <f>AND(B535&lt;=ReportingYear,B535&gt;=BaselineYear)</f>
        <v>0</v>
      </c>
      <c r="W535" s="14" t="b">
        <f t="shared" si="227"/>
        <v>0</v>
      </c>
      <c r="AB535" s="14"/>
      <c r="AC535" s="18"/>
      <c r="AD535" s="14"/>
      <c r="AE535" s="18"/>
      <c r="AF535" s="18"/>
      <c r="AG535" s="18"/>
      <c r="AH535" s="19"/>
      <c r="AI535" s="19"/>
      <c r="AJ535" s="19"/>
    </row>
    <row r="536" spans="2:36" s="13" customFormat="1" ht="16" hidden="1" thickBot="1">
      <c r="B536" s="212"/>
      <c r="C536" s="76" t="s">
        <v>25</v>
      </c>
      <c r="D536" s="65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7"/>
      <c r="P536" s="68"/>
      <c r="Q536" s="69">
        <f t="shared" si="230"/>
        <v>0</v>
      </c>
      <c r="S536" s="13" t="b">
        <f>S534</f>
        <v>1</v>
      </c>
      <c r="T536" s="13" t="b">
        <f t="shared" si="229"/>
        <v>0</v>
      </c>
      <c r="U536" s="13" t="b">
        <f>U535</f>
        <v>0</v>
      </c>
      <c r="W536" s="14" t="b">
        <f t="shared" si="227"/>
        <v>0</v>
      </c>
      <c r="AB536" s="14"/>
      <c r="AC536" s="18"/>
      <c r="AD536" s="14"/>
      <c r="AE536" s="18"/>
      <c r="AF536" s="18"/>
      <c r="AG536" s="18"/>
      <c r="AH536" s="19"/>
      <c r="AI536" s="19"/>
      <c r="AJ536" s="19"/>
    </row>
    <row r="537" spans="2:36" s="13" customFormat="1">
      <c r="B537" s="211">
        <f>B535-1</f>
        <v>2022</v>
      </c>
      <c r="C537" s="70" t="s">
        <v>24</v>
      </c>
      <c r="D537" s="71"/>
      <c r="E537" s="72"/>
      <c r="F537" s="72"/>
      <c r="G537" s="72"/>
      <c r="H537" s="72"/>
      <c r="I537" s="73"/>
      <c r="J537" s="72"/>
      <c r="K537" s="72"/>
      <c r="L537" s="72"/>
      <c r="M537" s="72"/>
      <c r="N537" s="72"/>
      <c r="O537" s="74"/>
      <c r="P537" s="62"/>
      <c r="Q537" s="75">
        <f t="shared" si="230"/>
        <v>0</v>
      </c>
      <c r="T537" s="13" t="b">
        <f t="shared" si="229"/>
        <v>0</v>
      </c>
      <c r="U537" s="13" t="b">
        <f>AND(B537&lt;=ReportingYear,B537&gt;=BaselineYear)</f>
        <v>0</v>
      </c>
      <c r="W537" s="14" t="b">
        <f t="shared" si="227"/>
        <v>0</v>
      </c>
      <c r="AB537" s="14"/>
      <c r="AC537" s="18"/>
      <c r="AD537" s="14"/>
      <c r="AE537" s="18"/>
      <c r="AF537" s="18"/>
      <c r="AG537" s="18"/>
      <c r="AH537" s="19"/>
      <c r="AI537" s="19"/>
      <c r="AJ537" s="19"/>
    </row>
    <row r="538" spans="2:36" s="13" customFormat="1" ht="16" thickBot="1">
      <c r="B538" s="212"/>
      <c r="C538" s="76" t="s">
        <v>25</v>
      </c>
      <c r="D538" s="77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9"/>
      <c r="P538" s="80"/>
      <c r="Q538" s="81">
        <f t="shared" si="230"/>
        <v>0</v>
      </c>
      <c r="S538" s="13" t="b">
        <f>S536</f>
        <v>1</v>
      </c>
      <c r="T538" s="13" t="b">
        <f t="shared" si="229"/>
        <v>0</v>
      </c>
      <c r="U538" s="13" t="b">
        <f>U537</f>
        <v>0</v>
      </c>
      <c r="W538" s="14" t="b">
        <f t="shared" si="227"/>
        <v>0</v>
      </c>
      <c r="AB538" s="14"/>
      <c r="AC538" s="18"/>
      <c r="AD538" s="14"/>
      <c r="AE538" s="18"/>
      <c r="AF538" s="18"/>
      <c r="AG538" s="18"/>
      <c r="AH538" s="19"/>
      <c r="AI538" s="19"/>
      <c r="AJ538" s="19"/>
    </row>
    <row r="539" spans="2:36" s="13" customFormat="1">
      <c r="B539" s="211">
        <f>B537-1</f>
        <v>2021</v>
      </c>
      <c r="C539" s="70" t="s">
        <v>24</v>
      </c>
      <c r="D539" s="58"/>
      <c r="E539" s="59"/>
      <c r="F539" s="59"/>
      <c r="G539" s="59"/>
      <c r="H539" s="59"/>
      <c r="I539" s="60"/>
      <c r="J539" s="59"/>
      <c r="K539" s="59"/>
      <c r="L539" s="59"/>
      <c r="M539" s="59"/>
      <c r="N539" s="59"/>
      <c r="O539" s="61"/>
      <c r="P539" s="62"/>
      <c r="Q539" s="63">
        <f t="shared" si="230"/>
        <v>0</v>
      </c>
      <c r="T539" s="13" t="b">
        <f t="shared" si="229"/>
        <v>0</v>
      </c>
      <c r="U539" s="13" t="b">
        <f>AND(B539&lt;=ReportingYear,B539&gt;=BaselineYear)</f>
        <v>0</v>
      </c>
      <c r="W539" s="14" t="b">
        <f t="shared" si="227"/>
        <v>0</v>
      </c>
      <c r="AB539" s="14"/>
      <c r="AC539" s="18"/>
      <c r="AD539" s="14"/>
      <c r="AE539" s="18"/>
      <c r="AF539" s="18"/>
      <c r="AG539" s="18"/>
      <c r="AH539" s="19"/>
      <c r="AI539" s="19"/>
      <c r="AJ539" s="19"/>
    </row>
    <row r="540" spans="2:36" s="13" customFormat="1" ht="16" thickBot="1">
      <c r="B540" s="212"/>
      <c r="C540" s="76" t="s">
        <v>25</v>
      </c>
      <c r="D540" s="65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7"/>
      <c r="P540" s="68"/>
      <c r="Q540" s="69">
        <f t="shared" si="230"/>
        <v>0</v>
      </c>
      <c r="S540" s="13" t="b">
        <f>S538</f>
        <v>1</v>
      </c>
      <c r="T540" s="13" t="b">
        <f t="shared" si="229"/>
        <v>0</v>
      </c>
      <c r="U540" s="13" t="b">
        <f>U539</f>
        <v>0</v>
      </c>
      <c r="W540" s="14" t="b">
        <f t="shared" si="227"/>
        <v>0</v>
      </c>
      <c r="AB540" s="14"/>
      <c r="AC540" s="18"/>
      <c r="AD540" s="14"/>
      <c r="AE540" s="18"/>
      <c r="AF540" s="18"/>
      <c r="AG540" s="18"/>
      <c r="AH540" s="19"/>
      <c r="AI540" s="19"/>
      <c r="AJ540" s="19"/>
    </row>
    <row r="541" spans="2:36" s="13" customFormat="1">
      <c r="B541" s="211">
        <f>B539-1</f>
        <v>2020</v>
      </c>
      <c r="C541" s="70" t="s">
        <v>24</v>
      </c>
      <c r="D541" s="71"/>
      <c r="E541" s="72"/>
      <c r="F541" s="72"/>
      <c r="G541" s="72"/>
      <c r="H541" s="72"/>
      <c r="I541" s="73"/>
      <c r="J541" s="72"/>
      <c r="K541" s="72"/>
      <c r="L541" s="72"/>
      <c r="M541" s="72"/>
      <c r="N541" s="72"/>
      <c r="O541" s="74"/>
      <c r="P541" s="62"/>
      <c r="Q541" s="75">
        <f t="shared" si="230"/>
        <v>0</v>
      </c>
      <c r="T541" s="13" t="b">
        <f t="shared" si="229"/>
        <v>0</v>
      </c>
      <c r="U541" s="13" t="b">
        <f>AND(B541&lt;=ReportingYear,B541&gt;=BaselineYear)</f>
        <v>0</v>
      </c>
      <c r="W541" s="14" t="b">
        <f t="shared" si="227"/>
        <v>0</v>
      </c>
      <c r="AB541" s="14"/>
      <c r="AC541" s="18"/>
      <c r="AD541" s="14"/>
      <c r="AE541" s="18"/>
      <c r="AF541" s="18"/>
      <c r="AG541" s="18"/>
      <c r="AH541" s="19"/>
      <c r="AI541" s="19"/>
      <c r="AJ541" s="19"/>
    </row>
    <row r="542" spans="2:36" s="13" customFormat="1" ht="16" thickBot="1">
      <c r="B542" s="212"/>
      <c r="C542" s="76" t="s">
        <v>25</v>
      </c>
      <c r="D542" s="77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9"/>
      <c r="P542" s="80"/>
      <c r="Q542" s="81">
        <f t="shared" si="230"/>
        <v>0</v>
      </c>
      <c r="S542" s="13" t="b">
        <f>S540</f>
        <v>1</v>
      </c>
      <c r="T542" s="13" t="b">
        <f t="shared" si="229"/>
        <v>0</v>
      </c>
      <c r="U542" s="13" t="b">
        <f>U541</f>
        <v>0</v>
      </c>
      <c r="W542" s="14" t="b">
        <f t="shared" si="227"/>
        <v>0</v>
      </c>
      <c r="AB542" s="14"/>
      <c r="AC542" s="18"/>
      <c r="AD542" s="14"/>
      <c r="AE542" s="18"/>
      <c r="AF542" s="18"/>
      <c r="AG542" s="18"/>
      <c r="AH542" s="19"/>
      <c r="AI542" s="19"/>
      <c r="AJ542" s="19"/>
    </row>
    <row r="543" spans="2:36" s="13" customFormat="1" ht="16" thickBot="1">
      <c r="B543" s="213">
        <f>B541-1</f>
        <v>2019</v>
      </c>
      <c r="C543" s="70" t="s">
        <v>24</v>
      </c>
      <c r="D543" s="58"/>
      <c r="E543" s="59"/>
      <c r="F543" s="59"/>
      <c r="G543" s="59"/>
      <c r="H543" s="59"/>
      <c r="I543" s="60"/>
      <c r="J543" s="59"/>
      <c r="K543" s="59"/>
      <c r="L543" s="59"/>
      <c r="M543" s="59"/>
      <c r="N543" s="59"/>
      <c r="O543" s="61"/>
      <c r="P543" s="62"/>
      <c r="Q543" s="63">
        <f t="shared" si="230"/>
        <v>0</v>
      </c>
      <c r="T543" s="13" t="b">
        <f t="shared" si="229"/>
        <v>0</v>
      </c>
      <c r="U543" s="13" t="b">
        <f>AND(B543&lt;=ReportingYear,B543&gt;=BaselineYear)</f>
        <v>0</v>
      </c>
      <c r="W543" s="14" t="b">
        <f t="shared" si="227"/>
        <v>0</v>
      </c>
      <c r="AB543" s="14"/>
      <c r="AC543" s="18"/>
      <c r="AD543" s="14"/>
      <c r="AE543" s="18"/>
      <c r="AF543" s="18"/>
      <c r="AG543" s="18"/>
      <c r="AH543" s="19"/>
      <c r="AI543" s="19"/>
      <c r="AJ543" s="19"/>
    </row>
    <row r="544" spans="2:36" s="13" customFormat="1" ht="16" thickBot="1">
      <c r="B544" s="213"/>
      <c r="C544" s="76" t="s">
        <v>25</v>
      </c>
      <c r="D544" s="65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7"/>
      <c r="P544" s="68"/>
      <c r="Q544" s="69">
        <f t="shared" si="230"/>
        <v>0</v>
      </c>
      <c r="S544" s="13" t="b">
        <f>S542</f>
        <v>1</v>
      </c>
      <c r="T544" s="13" t="b">
        <f t="shared" si="229"/>
        <v>0</v>
      </c>
      <c r="U544" s="13" t="b">
        <f>U543</f>
        <v>0</v>
      </c>
      <c r="W544" s="14" t="b">
        <f t="shared" si="227"/>
        <v>0</v>
      </c>
      <c r="AB544" s="14"/>
      <c r="AC544" s="18"/>
      <c r="AD544" s="14"/>
      <c r="AE544" s="18"/>
      <c r="AF544" s="18"/>
      <c r="AG544" s="18"/>
      <c r="AH544" s="19"/>
      <c r="AI544" s="19"/>
      <c r="AJ544" s="19"/>
    </row>
    <row r="545" spans="2:36" s="13" customFormat="1" ht="16" thickBot="1">
      <c r="B545" s="213">
        <f>B543-1</f>
        <v>2018</v>
      </c>
      <c r="C545" s="70" t="s">
        <v>24</v>
      </c>
      <c r="D545" s="71"/>
      <c r="E545" s="72"/>
      <c r="F545" s="72"/>
      <c r="G545" s="72"/>
      <c r="H545" s="72"/>
      <c r="I545" s="73"/>
      <c r="J545" s="72"/>
      <c r="K545" s="72"/>
      <c r="L545" s="72"/>
      <c r="M545" s="72"/>
      <c r="N545" s="72"/>
      <c r="O545" s="74"/>
      <c r="P545" s="62"/>
      <c r="Q545" s="75">
        <f t="shared" si="230"/>
        <v>0</v>
      </c>
      <c r="T545" s="13" t="b">
        <f t="shared" si="229"/>
        <v>0</v>
      </c>
      <c r="U545" s="13" t="b">
        <f>AND(B545&lt;=ReportingYear,B545&gt;=BaselineYear)</f>
        <v>0</v>
      </c>
      <c r="W545" s="14" t="b">
        <f t="shared" si="227"/>
        <v>0</v>
      </c>
      <c r="AB545" s="14"/>
      <c r="AC545" s="18"/>
      <c r="AD545" s="14"/>
      <c r="AE545" s="18"/>
      <c r="AF545" s="18"/>
      <c r="AG545" s="18"/>
      <c r="AH545" s="19"/>
      <c r="AI545" s="19"/>
      <c r="AJ545" s="19"/>
    </row>
    <row r="546" spans="2:36" s="13" customFormat="1" ht="16" thickBot="1">
      <c r="B546" s="213"/>
      <c r="C546" s="76" t="s">
        <v>25</v>
      </c>
      <c r="D546" s="77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9"/>
      <c r="P546" s="80"/>
      <c r="Q546" s="81">
        <f t="shared" si="230"/>
        <v>0</v>
      </c>
      <c r="S546" s="13" t="b">
        <f>S544</f>
        <v>1</v>
      </c>
      <c r="T546" s="13" t="b">
        <f t="shared" si="229"/>
        <v>0</v>
      </c>
      <c r="U546" s="13" t="b">
        <f>U545</f>
        <v>0</v>
      </c>
      <c r="W546" s="14" t="b">
        <f t="shared" si="227"/>
        <v>0</v>
      </c>
      <c r="AB546" s="14"/>
      <c r="AC546" s="18"/>
      <c r="AD546" s="14"/>
      <c r="AE546" s="18"/>
      <c r="AF546" s="18"/>
      <c r="AG546" s="18"/>
      <c r="AH546" s="19"/>
      <c r="AI546" s="19"/>
      <c r="AJ546" s="19"/>
    </row>
    <row r="547" spans="2:36" s="13" customFormat="1" ht="16" thickBot="1">
      <c r="B547" s="213">
        <f>B545-1</f>
        <v>2017</v>
      </c>
      <c r="C547" s="70" t="s">
        <v>24</v>
      </c>
      <c r="D547" s="58"/>
      <c r="E547" s="59"/>
      <c r="F547" s="59"/>
      <c r="G547" s="59"/>
      <c r="H547" s="59"/>
      <c r="I547" s="60"/>
      <c r="J547" s="59"/>
      <c r="K547" s="59"/>
      <c r="L547" s="59"/>
      <c r="M547" s="59"/>
      <c r="N547" s="59"/>
      <c r="O547" s="61"/>
      <c r="P547" s="62"/>
      <c r="Q547" s="63">
        <f t="shared" si="230"/>
        <v>0</v>
      </c>
      <c r="T547" s="13" t="b">
        <f t="shared" si="229"/>
        <v>0</v>
      </c>
      <c r="U547" s="13" t="b">
        <f>AND(B547&lt;=ReportingYear,B547&gt;=BaselineYear)</f>
        <v>1</v>
      </c>
      <c r="W547" s="14" t="b">
        <f t="shared" si="227"/>
        <v>0</v>
      </c>
      <c r="AB547" s="14"/>
      <c r="AC547" s="18"/>
      <c r="AD547" s="14"/>
      <c r="AE547" s="18"/>
      <c r="AF547" s="18"/>
      <c r="AG547" s="18"/>
      <c r="AH547" s="19"/>
      <c r="AI547" s="19"/>
      <c r="AJ547" s="19"/>
    </row>
    <row r="548" spans="2:36" s="13" customFormat="1" ht="16" thickBot="1">
      <c r="B548" s="213"/>
      <c r="C548" s="76" t="s">
        <v>25</v>
      </c>
      <c r="D548" s="65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7"/>
      <c r="P548" s="68"/>
      <c r="Q548" s="69">
        <f t="shared" si="230"/>
        <v>0</v>
      </c>
      <c r="S548" s="13" t="b">
        <f>S546</f>
        <v>1</v>
      </c>
      <c r="T548" s="13" t="b">
        <f t="shared" si="229"/>
        <v>0</v>
      </c>
      <c r="U548" s="13" t="b">
        <f>U547</f>
        <v>1</v>
      </c>
      <c r="W548" s="14" t="b">
        <f t="shared" si="227"/>
        <v>0</v>
      </c>
      <c r="AB548" s="14"/>
      <c r="AC548" s="18"/>
      <c r="AD548" s="14"/>
      <c r="AE548" s="18"/>
      <c r="AF548" s="18"/>
      <c r="AG548" s="18"/>
      <c r="AH548" s="19"/>
      <c r="AI548" s="19"/>
      <c r="AJ548" s="19"/>
    </row>
    <row r="549" spans="2:36" s="13" customFormat="1" ht="16" thickBot="1">
      <c r="B549" s="213">
        <f>B547-1</f>
        <v>2016</v>
      </c>
      <c r="C549" s="70" t="s">
        <v>24</v>
      </c>
      <c r="D549" s="71"/>
      <c r="E549" s="72"/>
      <c r="F549" s="72"/>
      <c r="G549" s="72"/>
      <c r="H549" s="72"/>
      <c r="I549" s="73"/>
      <c r="J549" s="72"/>
      <c r="K549" s="72"/>
      <c r="L549" s="72"/>
      <c r="M549" s="72"/>
      <c r="N549" s="72"/>
      <c r="O549" s="74"/>
      <c r="P549" s="62"/>
      <c r="Q549" s="75">
        <f t="shared" si="230"/>
        <v>0</v>
      </c>
      <c r="T549" s="13" t="b">
        <f t="shared" si="229"/>
        <v>0</v>
      </c>
      <c r="U549" s="13" t="b">
        <f>AND(B549&lt;=ReportingYear,B549&gt;=BaselineYear)</f>
        <v>1</v>
      </c>
      <c r="W549" s="14" t="b">
        <f t="shared" si="227"/>
        <v>0</v>
      </c>
      <c r="AB549" s="14"/>
      <c r="AC549" s="18"/>
      <c r="AD549" s="14"/>
      <c r="AE549" s="18"/>
      <c r="AF549" s="18"/>
      <c r="AG549" s="18"/>
      <c r="AH549" s="19"/>
      <c r="AI549" s="19"/>
      <c r="AJ549" s="19"/>
    </row>
    <row r="550" spans="2:36" s="13" customFormat="1" ht="16" thickBot="1">
      <c r="B550" s="213"/>
      <c r="C550" s="76" t="s">
        <v>25</v>
      </c>
      <c r="D550" s="77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9"/>
      <c r="P550" s="80"/>
      <c r="Q550" s="81">
        <f t="shared" si="230"/>
        <v>0</v>
      </c>
      <c r="S550" s="13" t="b">
        <f>S548</f>
        <v>1</v>
      </c>
      <c r="T550" s="13" t="b">
        <f t="shared" si="229"/>
        <v>0</v>
      </c>
      <c r="U550" s="13" t="b">
        <f>U549</f>
        <v>1</v>
      </c>
      <c r="W550" s="14" t="b">
        <f t="shared" si="227"/>
        <v>0</v>
      </c>
      <c r="AB550" s="14"/>
      <c r="AC550" s="18"/>
      <c r="AD550" s="14"/>
      <c r="AE550" s="18"/>
      <c r="AF550" s="18"/>
      <c r="AG550" s="18"/>
      <c r="AH550" s="19"/>
      <c r="AI550" s="19"/>
      <c r="AJ550" s="19"/>
    </row>
    <row r="551" spans="2:36" s="13" customFormat="1">
      <c r="B551" s="211">
        <f>B549-1</f>
        <v>2015</v>
      </c>
      <c r="C551" s="70" t="s">
        <v>24</v>
      </c>
      <c r="D551" s="58"/>
      <c r="E551" s="59"/>
      <c r="F551" s="59"/>
      <c r="G551" s="59"/>
      <c r="H551" s="59"/>
      <c r="I551" s="60"/>
      <c r="J551" s="59"/>
      <c r="K551" s="59"/>
      <c r="L551" s="59"/>
      <c r="M551" s="59"/>
      <c r="N551" s="59"/>
      <c r="O551" s="61"/>
      <c r="P551" s="62"/>
      <c r="Q551" s="63">
        <f t="shared" si="230"/>
        <v>0</v>
      </c>
      <c r="T551" s="13" t="b">
        <f t="shared" si="229"/>
        <v>0</v>
      </c>
      <c r="U551" s="13" t="b">
        <f>AND(B551&lt;=ReportingYear,B551&gt;=BaselineYear)</f>
        <v>1</v>
      </c>
      <c r="W551" s="14" t="b">
        <f t="shared" si="227"/>
        <v>0</v>
      </c>
      <c r="AB551" s="14"/>
      <c r="AC551" s="18"/>
      <c r="AD551" s="14"/>
      <c r="AE551" s="18"/>
      <c r="AF551" s="18"/>
      <c r="AG551" s="18"/>
      <c r="AH551" s="19"/>
      <c r="AI551" s="19"/>
      <c r="AJ551" s="19"/>
    </row>
    <row r="552" spans="2:36" s="13" customFormat="1" ht="16" thickBot="1">
      <c r="B552" s="216"/>
      <c r="C552" s="76" t="s">
        <v>25</v>
      </c>
      <c r="D552" s="65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7"/>
      <c r="P552" s="68"/>
      <c r="Q552" s="69">
        <f t="shared" si="230"/>
        <v>0</v>
      </c>
      <c r="S552" s="13" t="b">
        <f>S550</f>
        <v>1</v>
      </c>
      <c r="T552" s="13" t="b">
        <f t="shared" si="229"/>
        <v>0</v>
      </c>
      <c r="U552" s="13" t="b">
        <f>U551</f>
        <v>1</v>
      </c>
      <c r="W552" s="14" t="b">
        <f t="shared" si="227"/>
        <v>0</v>
      </c>
      <c r="AB552" s="14"/>
      <c r="AC552" s="18"/>
      <c r="AD552" s="14"/>
      <c r="AE552" s="18"/>
      <c r="AF552" s="18"/>
      <c r="AG552" s="18"/>
      <c r="AH552" s="19"/>
      <c r="AI552" s="19"/>
      <c r="AJ552" s="19"/>
    </row>
    <row r="553" spans="2:36" s="13" customFormat="1">
      <c r="B553" s="217">
        <f>B551-1</f>
        <v>2014</v>
      </c>
      <c r="C553" s="70" t="s">
        <v>24</v>
      </c>
      <c r="D553" s="71"/>
      <c r="E553" s="72"/>
      <c r="F553" s="72"/>
      <c r="G553" s="72"/>
      <c r="H553" s="72"/>
      <c r="I553" s="73"/>
      <c r="J553" s="72"/>
      <c r="K553" s="72"/>
      <c r="L553" s="72"/>
      <c r="M553" s="72"/>
      <c r="N553" s="72"/>
      <c r="O553" s="74"/>
      <c r="P553" s="62"/>
      <c r="Q553" s="75">
        <f t="shared" si="230"/>
        <v>0</v>
      </c>
      <c r="T553" s="13" t="b">
        <f t="shared" si="229"/>
        <v>0</v>
      </c>
      <c r="U553" s="13" t="b">
        <f>AND(B553&lt;=ReportingYear,B553&gt;=BaselineYear)</f>
        <v>1</v>
      </c>
      <c r="W553" s="14" t="b">
        <f t="shared" si="227"/>
        <v>0</v>
      </c>
      <c r="AB553" s="14"/>
      <c r="AC553" s="18"/>
      <c r="AD553" s="14"/>
      <c r="AE553" s="18"/>
      <c r="AF553" s="18"/>
      <c r="AG553" s="18"/>
      <c r="AH553" s="19"/>
      <c r="AI553" s="19"/>
      <c r="AJ553" s="19"/>
    </row>
    <row r="554" spans="2:36" s="13" customFormat="1" ht="16" thickBot="1">
      <c r="B554" s="218"/>
      <c r="C554" s="76" t="s">
        <v>25</v>
      </c>
      <c r="D554" s="77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9"/>
      <c r="P554" s="80"/>
      <c r="Q554" s="81">
        <f t="shared" si="230"/>
        <v>0</v>
      </c>
      <c r="S554" s="13" t="b">
        <f>S552</f>
        <v>1</v>
      </c>
      <c r="T554" s="13" t="b">
        <f t="shared" si="229"/>
        <v>0</v>
      </c>
      <c r="U554" s="13" t="b">
        <f>U553</f>
        <v>1</v>
      </c>
      <c r="W554" s="14" t="b">
        <f t="shared" si="227"/>
        <v>0</v>
      </c>
      <c r="AB554" s="14"/>
      <c r="AC554" s="18"/>
      <c r="AD554" s="14"/>
      <c r="AE554" s="18"/>
      <c r="AF554" s="18"/>
      <c r="AG554" s="18"/>
      <c r="AH554" s="19"/>
      <c r="AI554" s="19"/>
      <c r="AJ554" s="19"/>
    </row>
    <row r="555" spans="2:36" s="13" customFormat="1">
      <c r="B555" s="211">
        <f>B553-1</f>
        <v>2013</v>
      </c>
      <c r="C555" s="70" t="s">
        <v>24</v>
      </c>
      <c r="D555" s="58"/>
      <c r="E555" s="59"/>
      <c r="F555" s="59"/>
      <c r="G555" s="59"/>
      <c r="H555" s="59"/>
      <c r="I555" s="60"/>
      <c r="J555" s="59"/>
      <c r="K555" s="59"/>
      <c r="L555" s="59"/>
      <c r="M555" s="59"/>
      <c r="N555" s="59"/>
      <c r="O555" s="61"/>
      <c r="P555" s="62"/>
      <c r="Q555" s="63">
        <f t="shared" si="230"/>
        <v>0</v>
      </c>
      <c r="T555" s="13" t="b">
        <f t="shared" si="229"/>
        <v>0</v>
      </c>
      <c r="U555" s="13" t="b">
        <f>AND(B555&lt;=ReportingYear,B555&gt;=BaselineYear)</f>
        <v>0</v>
      </c>
      <c r="W555" s="14" t="b">
        <f t="shared" si="227"/>
        <v>0</v>
      </c>
      <c r="AB555" s="14"/>
      <c r="AC555" s="18"/>
      <c r="AD555" s="14"/>
      <c r="AE555" s="18"/>
      <c r="AF555" s="18"/>
      <c r="AG555" s="18"/>
      <c r="AH555" s="19"/>
      <c r="AI555" s="19"/>
      <c r="AJ555" s="19"/>
    </row>
    <row r="556" spans="2:36" s="13" customFormat="1" ht="16" thickBot="1">
      <c r="B556" s="212"/>
      <c r="C556" s="76" t="s">
        <v>25</v>
      </c>
      <c r="D556" s="65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7"/>
      <c r="P556" s="68"/>
      <c r="Q556" s="69">
        <f t="shared" si="230"/>
        <v>0</v>
      </c>
      <c r="S556" s="13" t="b">
        <f>S554</f>
        <v>1</v>
      </c>
      <c r="T556" s="13" t="b">
        <f t="shared" si="229"/>
        <v>0</v>
      </c>
      <c r="U556" s="13" t="b">
        <f>U555</f>
        <v>0</v>
      </c>
      <c r="W556" s="14" t="b">
        <f t="shared" si="227"/>
        <v>0</v>
      </c>
      <c r="AB556" s="14"/>
      <c r="AC556" s="18"/>
      <c r="AD556" s="14"/>
      <c r="AE556" s="18"/>
      <c r="AF556" s="18"/>
      <c r="AG556" s="18"/>
      <c r="AH556" s="19"/>
      <c r="AI556" s="19"/>
      <c r="AJ556" s="19"/>
    </row>
    <row r="557" spans="2:36" s="13" customFormat="1">
      <c r="B557" s="211">
        <f>B555-1</f>
        <v>2012</v>
      </c>
      <c r="C557" s="70" t="s">
        <v>24</v>
      </c>
      <c r="D557" s="71"/>
      <c r="E557" s="72"/>
      <c r="F557" s="72"/>
      <c r="G557" s="72"/>
      <c r="H557" s="72"/>
      <c r="I557" s="73"/>
      <c r="J557" s="72"/>
      <c r="K557" s="72"/>
      <c r="L557" s="72"/>
      <c r="M557" s="72"/>
      <c r="N557" s="72"/>
      <c r="O557" s="74"/>
      <c r="P557" s="62"/>
      <c r="Q557" s="75">
        <f t="shared" si="230"/>
        <v>0</v>
      </c>
      <c r="T557" s="13" t="b">
        <f t="shared" si="229"/>
        <v>0</v>
      </c>
      <c r="U557" s="13" t="b">
        <f>AND(B557&lt;=ReportingYear,B557&gt;=BaselineYear)</f>
        <v>0</v>
      </c>
      <c r="W557" s="14" t="b">
        <f t="shared" si="227"/>
        <v>0</v>
      </c>
      <c r="AB557" s="14"/>
      <c r="AC557" s="18"/>
      <c r="AD557" s="14"/>
      <c r="AE557" s="18"/>
      <c r="AF557" s="18"/>
      <c r="AG557" s="18"/>
      <c r="AH557" s="19"/>
      <c r="AI557" s="19"/>
      <c r="AJ557" s="19"/>
    </row>
    <row r="558" spans="2:36" s="13" customFormat="1" ht="16" thickBot="1">
      <c r="B558" s="212"/>
      <c r="C558" s="76" t="s">
        <v>25</v>
      </c>
      <c r="D558" s="77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9"/>
      <c r="P558" s="80"/>
      <c r="Q558" s="81">
        <f t="shared" si="230"/>
        <v>0</v>
      </c>
      <c r="S558" s="13" t="b">
        <f>S556</f>
        <v>1</v>
      </c>
      <c r="T558" s="13" t="b">
        <f t="shared" si="229"/>
        <v>0</v>
      </c>
      <c r="U558" s="13" t="b">
        <f>U557</f>
        <v>0</v>
      </c>
      <c r="W558" s="14" t="b">
        <f t="shared" si="227"/>
        <v>0</v>
      </c>
      <c r="AB558" s="14"/>
      <c r="AC558" s="18"/>
      <c r="AD558" s="14"/>
      <c r="AE558" s="18"/>
      <c r="AF558" s="18"/>
      <c r="AG558" s="18"/>
      <c r="AH558" s="19"/>
      <c r="AI558" s="19"/>
      <c r="AJ558" s="19"/>
    </row>
    <row r="559" spans="2:36" s="13" customFormat="1">
      <c r="B559" s="211">
        <f>B557-1</f>
        <v>2011</v>
      </c>
      <c r="C559" s="70" t="s">
        <v>24</v>
      </c>
      <c r="D559" s="58"/>
      <c r="E559" s="59"/>
      <c r="F559" s="59"/>
      <c r="G559" s="59"/>
      <c r="H559" s="59"/>
      <c r="I559" s="60"/>
      <c r="J559" s="59"/>
      <c r="K559" s="59"/>
      <c r="L559" s="59"/>
      <c r="M559" s="59"/>
      <c r="N559" s="59"/>
      <c r="O559" s="61"/>
      <c r="P559" s="62"/>
      <c r="Q559" s="63">
        <f t="shared" si="230"/>
        <v>0</v>
      </c>
      <c r="T559" s="13" t="b">
        <f t="shared" si="229"/>
        <v>0</v>
      </c>
      <c r="U559" s="13" t="b">
        <f>AND(B559&lt;=ReportingYear,B559&gt;=BaselineYear)</f>
        <v>0</v>
      </c>
      <c r="W559" s="14" t="b">
        <f t="shared" si="227"/>
        <v>0</v>
      </c>
      <c r="AB559" s="14"/>
      <c r="AC559" s="18"/>
      <c r="AD559" s="14"/>
      <c r="AE559" s="18"/>
      <c r="AF559" s="18"/>
      <c r="AG559" s="18"/>
      <c r="AH559" s="19"/>
      <c r="AI559" s="19"/>
      <c r="AJ559" s="19"/>
    </row>
    <row r="560" spans="2:36" s="13" customFormat="1" ht="16" thickBot="1">
      <c r="B560" s="212"/>
      <c r="C560" s="76" t="s">
        <v>25</v>
      </c>
      <c r="D560" s="65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7"/>
      <c r="P560" s="68"/>
      <c r="Q560" s="69">
        <f t="shared" si="230"/>
        <v>0</v>
      </c>
      <c r="S560" s="13" t="b">
        <f>S558</f>
        <v>1</v>
      </c>
      <c r="T560" s="13" t="b">
        <f t="shared" si="229"/>
        <v>0</v>
      </c>
      <c r="U560" s="13" t="b">
        <f>U559</f>
        <v>0</v>
      </c>
      <c r="W560" s="14" t="b">
        <f t="shared" si="227"/>
        <v>0</v>
      </c>
      <c r="AB560" s="14"/>
      <c r="AC560" s="18"/>
      <c r="AD560" s="14"/>
      <c r="AE560" s="18"/>
      <c r="AF560" s="18"/>
      <c r="AG560" s="18"/>
      <c r="AH560" s="19"/>
      <c r="AI560" s="19"/>
      <c r="AJ560" s="19"/>
    </row>
    <row r="561" spans="2:36" s="13" customFormat="1">
      <c r="B561" s="211">
        <f>B559-1</f>
        <v>2010</v>
      </c>
      <c r="C561" s="70" t="s">
        <v>24</v>
      </c>
      <c r="D561" s="71"/>
      <c r="E561" s="72"/>
      <c r="F561" s="72"/>
      <c r="G561" s="72"/>
      <c r="H561" s="72"/>
      <c r="I561" s="73"/>
      <c r="J561" s="72"/>
      <c r="K561" s="72"/>
      <c r="L561" s="72"/>
      <c r="M561" s="72"/>
      <c r="N561" s="72"/>
      <c r="O561" s="74"/>
      <c r="P561" s="62"/>
      <c r="Q561" s="75">
        <f t="shared" si="230"/>
        <v>0</v>
      </c>
      <c r="T561" s="13" t="b">
        <f t="shared" si="229"/>
        <v>0</v>
      </c>
      <c r="U561" s="13" t="b">
        <f>AND(B561&lt;=ReportingYear,B561&gt;=BaselineYear)</f>
        <v>0</v>
      </c>
      <c r="W561" s="14" t="b">
        <f t="shared" si="227"/>
        <v>0</v>
      </c>
      <c r="AB561" s="14"/>
      <c r="AC561" s="18"/>
      <c r="AD561" s="14"/>
      <c r="AE561" s="18"/>
      <c r="AF561" s="18"/>
      <c r="AG561" s="18"/>
      <c r="AH561" s="19"/>
      <c r="AI561" s="19"/>
      <c r="AJ561" s="19"/>
    </row>
    <row r="562" spans="2:36" s="13" customFormat="1" ht="16" thickBot="1">
      <c r="B562" s="212"/>
      <c r="C562" s="76" t="s">
        <v>25</v>
      </c>
      <c r="D562" s="77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9"/>
      <c r="P562" s="80"/>
      <c r="Q562" s="81">
        <f t="shared" si="230"/>
        <v>0</v>
      </c>
      <c r="S562" s="13" t="b">
        <f>S560</f>
        <v>1</v>
      </c>
      <c r="T562" s="13" t="b">
        <f t="shared" si="229"/>
        <v>0</v>
      </c>
      <c r="U562" s="13" t="b">
        <f>U561</f>
        <v>0</v>
      </c>
      <c r="W562" s="14" t="b">
        <f t="shared" si="227"/>
        <v>0</v>
      </c>
      <c r="AB562" s="14"/>
      <c r="AC562" s="18"/>
      <c r="AD562" s="14"/>
      <c r="AE562" s="18"/>
      <c r="AF562" s="18"/>
      <c r="AG562" s="18"/>
      <c r="AH562" s="19"/>
      <c r="AI562" s="19"/>
      <c r="AJ562" s="19"/>
    </row>
    <row r="563" spans="2:36" s="13" customFormat="1" ht="16" hidden="1" thickBot="1">
      <c r="B563" s="213">
        <f>B561-1</f>
        <v>2009</v>
      </c>
      <c r="C563" s="70" t="s">
        <v>24</v>
      </c>
      <c r="D563" s="58"/>
      <c r="E563" s="59"/>
      <c r="F563" s="59"/>
      <c r="G563" s="59"/>
      <c r="H563" s="59"/>
      <c r="I563" s="60"/>
      <c r="J563" s="59"/>
      <c r="K563" s="59"/>
      <c r="L563" s="59"/>
      <c r="M563" s="59"/>
      <c r="N563" s="59"/>
      <c r="O563" s="61"/>
      <c r="P563" s="62"/>
      <c r="Q563" s="63">
        <f t="shared" si="230"/>
        <v>0</v>
      </c>
      <c r="T563" s="13" t="b">
        <f t="shared" si="229"/>
        <v>0</v>
      </c>
      <c r="U563" s="13" t="b">
        <f>AND(B563&lt;=ReportingYear,B563&gt;=BaselineYear)</f>
        <v>0</v>
      </c>
      <c r="W563" s="14" t="b">
        <f t="shared" si="227"/>
        <v>0</v>
      </c>
      <c r="AB563" s="14"/>
      <c r="AC563" s="18"/>
      <c r="AD563" s="14"/>
      <c r="AE563" s="18"/>
      <c r="AF563" s="18"/>
      <c r="AG563" s="18"/>
      <c r="AH563" s="19"/>
      <c r="AI563" s="19"/>
      <c r="AJ563" s="19"/>
    </row>
    <row r="564" spans="2:36" s="13" customFormat="1" ht="16" hidden="1" thickBot="1">
      <c r="B564" s="213"/>
      <c r="C564" s="76" t="s">
        <v>25</v>
      </c>
      <c r="D564" s="65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7"/>
      <c r="P564" s="68"/>
      <c r="Q564" s="69">
        <f t="shared" si="230"/>
        <v>0</v>
      </c>
      <c r="S564" s="13" t="b">
        <f>S562</f>
        <v>1</v>
      </c>
      <c r="T564" s="13" t="b">
        <f t="shared" si="229"/>
        <v>0</v>
      </c>
      <c r="U564" s="13" t="b">
        <f>U563</f>
        <v>0</v>
      </c>
      <c r="W564" s="14" t="b">
        <f t="shared" si="227"/>
        <v>0</v>
      </c>
      <c r="AB564" s="14"/>
      <c r="AC564" s="18"/>
      <c r="AD564" s="14"/>
      <c r="AE564" s="18"/>
      <c r="AF564" s="18"/>
      <c r="AG564" s="18"/>
      <c r="AH564" s="19"/>
      <c r="AI564" s="19"/>
      <c r="AJ564" s="19"/>
    </row>
    <row r="565" spans="2:36" s="13" customFormat="1" ht="16" hidden="1" thickBot="1">
      <c r="B565" s="213">
        <f>B563-1</f>
        <v>2008</v>
      </c>
      <c r="C565" s="70" t="s">
        <v>24</v>
      </c>
      <c r="D565" s="71"/>
      <c r="E565" s="72"/>
      <c r="F565" s="72"/>
      <c r="G565" s="72"/>
      <c r="H565" s="72"/>
      <c r="I565" s="73"/>
      <c r="J565" s="72"/>
      <c r="K565" s="72"/>
      <c r="L565" s="72"/>
      <c r="M565" s="72"/>
      <c r="N565" s="72"/>
      <c r="O565" s="74"/>
      <c r="P565" s="62"/>
      <c r="Q565" s="75">
        <f t="shared" si="230"/>
        <v>0</v>
      </c>
      <c r="T565" s="13" t="b">
        <f t="shared" si="229"/>
        <v>0</v>
      </c>
      <c r="U565" s="13" t="b">
        <f>AND(B565&lt;=ReportingYear,B565&gt;=BaselineYear)</f>
        <v>0</v>
      </c>
      <c r="W565" s="14" t="b">
        <f t="shared" si="227"/>
        <v>0</v>
      </c>
      <c r="AB565" s="14"/>
      <c r="AC565" s="18"/>
      <c r="AD565" s="14"/>
      <c r="AE565" s="18"/>
      <c r="AF565" s="18"/>
      <c r="AG565" s="18"/>
      <c r="AH565" s="19"/>
      <c r="AI565" s="19"/>
      <c r="AJ565" s="19"/>
    </row>
    <row r="566" spans="2:36" s="13" customFormat="1" ht="16" hidden="1" thickBot="1">
      <c r="B566" s="213"/>
      <c r="C566" s="76" t="s">
        <v>25</v>
      </c>
      <c r="D566" s="77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9"/>
      <c r="P566" s="80"/>
      <c r="Q566" s="81">
        <f t="shared" si="230"/>
        <v>0</v>
      </c>
      <c r="S566" s="13" t="b">
        <f>S564</f>
        <v>1</v>
      </c>
      <c r="T566" s="13" t="b">
        <f t="shared" si="229"/>
        <v>0</v>
      </c>
      <c r="U566" s="13" t="b">
        <f>U565</f>
        <v>0</v>
      </c>
      <c r="W566" s="14" t="b">
        <f t="shared" si="227"/>
        <v>0</v>
      </c>
      <c r="AB566" s="14"/>
      <c r="AC566" s="18"/>
      <c r="AD566" s="14"/>
      <c r="AE566" s="18"/>
      <c r="AF566" s="18"/>
      <c r="AG566" s="18"/>
      <c r="AH566" s="19"/>
      <c r="AI566" s="19"/>
      <c r="AJ566" s="19"/>
    </row>
    <row r="567" spans="2:36" s="13" customFormat="1" ht="16" hidden="1" thickBot="1">
      <c r="B567" s="213">
        <f>B565-1</f>
        <v>2007</v>
      </c>
      <c r="C567" s="70" t="s">
        <v>24</v>
      </c>
      <c r="D567" s="58"/>
      <c r="E567" s="59"/>
      <c r="F567" s="59"/>
      <c r="G567" s="59"/>
      <c r="H567" s="59"/>
      <c r="I567" s="60"/>
      <c r="J567" s="59"/>
      <c r="K567" s="59"/>
      <c r="L567" s="59"/>
      <c r="M567" s="59"/>
      <c r="N567" s="59"/>
      <c r="O567" s="61"/>
      <c r="P567" s="62"/>
      <c r="Q567" s="63">
        <f t="shared" si="230"/>
        <v>0</v>
      </c>
      <c r="T567" s="13" t="b">
        <f t="shared" si="229"/>
        <v>0</v>
      </c>
      <c r="U567" s="13" t="b">
        <f>AND(B567&lt;=ReportingYear,B567&gt;=BaselineYear)</f>
        <v>0</v>
      </c>
      <c r="W567" s="14" t="b">
        <f t="shared" si="227"/>
        <v>0</v>
      </c>
      <c r="AB567" s="14"/>
      <c r="AC567" s="18"/>
      <c r="AD567" s="14"/>
      <c r="AE567" s="18"/>
      <c r="AF567" s="18"/>
      <c r="AG567" s="18"/>
      <c r="AH567" s="19"/>
      <c r="AI567" s="19"/>
      <c r="AJ567" s="19"/>
    </row>
    <row r="568" spans="2:36" s="13" customFormat="1" ht="16" hidden="1" thickBot="1">
      <c r="B568" s="213"/>
      <c r="C568" s="76" t="s">
        <v>25</v>
      </c>
      <c r="D568" s="65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7"/>
      <c r="P568" s="68"/>
      <c r="Q568" s="69">
        <f t="shared" si="230"/>
        <v>0</v>
      </c>
      <c r="S568" s="13" t="b">
        <f>S566</f>
        <v>1</v>
      </c>
      <c r="T568" s="13" t="b">
        <f t="shared" si="229"/>
        <v>0</v>
      </c>
      <c r="U568" s="13" t="b">
        <f>U567</f>
        <v>0</v>
      </c>
      <c r="W568" s="14" t="b">
        <f t="shared" si="227"/>
        <v>0</v>
      </c>
      <c r="AB568" s="14"/>
      <c r="AC568" s="18"/>
      <c r="AD568" s="14"/>
      <c r="AE568" s="18"/>
      <c r="AF568" s="18"/>
      <c r="AG568" s="18"/>
      <c r="AH568" s="19"/>
      <c r="AI568" s="19"/>
      <c r="AJ568" s="19"/>
    </row>
    <row r="569" spans="2:36" s="13" customFormat="1" ht="16" hidden="1" thickBot="1">
      <c r="B569" s="213">
        <f>B567-1</f>
        <v>2006</v>
      </c>
      <c r="C569" s="70" t="s">
        <v>24</v>
      </c>
      <c r="D569" s="71"/>
      <c r="E569" s="72"/>
      <c r="F569" s="72"/>
      <c r="G569" s="72"/>
      <c r="H569" s="72"/>
      <c r="I569" s="73"/>
      <c r="J569" s="72"/>
      <c r="K569" s="72"/>
      <c r="L569" s="72"/>
      <c r="M569" s="72"/>
      <c r="N569" s="72"/>
      <c r="O569" s="74"/>
      <c r="P569" s="62"/>
      <c r="Q569" s="75">
        <f t="shared" si="230"/>
        <v>0</v>
      </c>
      <c r="T569" s="13" t="b">
        <f t="shared" si="229"/>
        <v>0</v>
      </c>
      <c r="U569" s="13" t="b">
        <f>AND(B569&lt;=ReportingYear,B569&gt;=BaselineYear)</f>
        <v>0</v>
      </c>
      <c r="W569" s="14" t="b">
        <f t="shared" si="227"/>
        <v>0</v>
      </c>
      <c r="AB569" s="14"/>
      <c r="AC569" s="18"/>
      <c r="AD569" s="14"/>
      <c r="AE569" s="18"/>
      <c r="AF569" s="18"/>
      <c r="AG569" s="18"/>
      <c r="AH569" s="19"/>
      <c r="AI569" s="19"/>
      <c r="AJ569" s="19"/>
    </row>
    <row r="570" spans="2:36" s="13" customFormat="1" ht="16" hidden="1" thickBot="1">
      <c r="B570" s="213"/>
      <c r="C570" s="76" t="s">
        <v>25</v>
      </c>
      <c r="D570" s="77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9"/>
      <c r="P570" s="80"/>
      <c r="Q570" s="81">
        <f t="shared" si="230"/>
        <v>0</v>
      </c>
      <c r="S570" s="13" t="b">
        <f>S568</f>
        <v>1</v>
      </c>
      <c r="T570" s="13" t="b">
        <f t="shared" si="229"/>
        <v>0</v>
      </c>
      <c r="U570" s="13" t="b">
        <f>U569</f>
        <v>0</v>
      </c>
      <c r="W570" s="14" t="b">
        <f t="shared" si="227"/>
        <v>0</v>
      </c>
      <c r="AB570" s="14"/>
      <c r="AC570" s="18"/>
      <c r="AD570" s="14"/>
      <c r="AE570" s="18"/>
      <c r="AF570" s="18"/>
      <c r="AG570" s="18"/>
      <c r="AH570" s="19"/>
      <c r="AI570" s="19"/>
      <c r="AJ570" s="19"/>
    </row>
    <row r="571" spans="2:36" s="13" customFormat="1" hidden="1">
      <c r="B571" s="211">
        <f>B569-1</f>
        <v>2005</v>
      </c>
      <c r="C571" s="70" t="s">
        <v>24</v>
      </c>
      <c r="D571" s="58"/>
      <c r="E571" s="59"/>
      <c r="F571" s="59"/>
      <c r="G571" s="59"/>
      <c r="H571" s="59"/>
      <c r="I571" s="60"/>
      <c r="J571" s="59"/>
      <c r="K571" s="59"/>
      <c r="L571" s="59"/>
      <c r="M571" s="59"/>
      <c r="N571" s="59"/>
      <c r="O571" s="61"/>
      <c r="P571" s="62"/>
      <c r="Q571" s="63">
        <f t="shared" si="230"/>
        <v>0</v>
      </c>
      <c r="T571" s="13" t="b">
        <f t="shared" si="229"/>
        <v>0</v>
      </c>
      <c r="U571" s="13" t="b">
        <f>AND(B571&lt;=ReportingYear,B571&gt;=BaselineYear)</f>
        <v>0</v>
      </c>
      <c r="W571" s="14" t="b">
        <f t="shared" si="227"/>
        <v>0</v>
      </c>
      <c r="AB571" s="14"/>
      <c r="AC571" s="18"/>
      <c r="AD571" s="14"/>
      <c r="AE571" s="18"/>
      <c r="AF571" s="18"/>
      <c r="AG571" s="18"/>
      <c r="AH571" s="19"/>
      <c r="AI571" s="19"/>
      <c r="AJ571" s="19"/>
    </row>
    <row r="572" spans="2:36" s="13" customFormat="1" ht="16" hidden="1" thickBot="1">
      <c r="B572" s="216"/>
      <c r="C572" s="76" t="s">
        <v>25</v>
      </c>
      <c r="D572" s="65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7"/>
      <c r="P572" s="68"/>
      <c r="Q572" s="69">
        <f t="shared" si="230"/>
        <v>0</v>
      </c>
      <c r="S572" s="13" t="b">
        <f>S570</f>
        <v>1</v>
      </c>
      <c r="T572" s="13" t="b">
        <f t="shared" si="229"/>
        <v>0</v>
      </c>
      <c r="U572" s="13" t="b">
        <f>U571</f>
        <v>0</v>
      </c>
      <c r="W572" s="14" t="b">
        <f t="shared" si="227"/>
        <v>0</v>
      </c>
      <c r="AB572" s="14"/>
      <c r="AC572" s="18"/>
      <c r="AD572" s="14"/>
      <c r="AE572" s="18"/>
      <c r="AF572" s="18"/>
      <c r="AG572" s="18"/>
      <c r="AH572" s="19"/>
      <c r="AI572" s="19"/>
      <c r="AJ572" s="19"/>
    </row>
    <row r="573" spans="2:36" s="13" customFormat="1" ht="16" hidden="1" thickBot="1">
      <c r="B573" s="82"/>
      <c r="T573" s="13" t="b">
        <f>T544</f>
        <v>0</v>
      </c>
      <c r="W573" s="14" t="b">
        <f t="shared" si="227"/>
        <v>0</v>
      </c>
      <c r="AB573" s="14"/>
      <c r="AC573" s="18"/>
      <c r="AD573" s="14"/>
      <c r="AE573" s="18"/>
      <c r="AF573" s="18"/>
      <c r="AG573" s="18"/>
      <c r="AH573" s="19"/>
      <c r="AI573" s="19"/>
      <c r="AJ573" s="19"/>
    </row>
    <row r="574" spans="2:36" s="13" customFormat="1" ht="15.75" hidden="1" customHeight="1" thickBot="1">
      <c r="B574" s="219" t="s">
        <v>26</v>
      </c>
      <c r="C574" s="83">
        <f>B523</f>
        <v>2029</v>
      </c>
      <c r="D574" s="84" t="str">
        <f t="shared" ref="D574:O574" si="231">IF(D524&lt;&gt;0,D523/D524,"")</f>
        <v/>
      </c>
      <c r="E574" s="84" t="str">
        <f t="shared" si="231"/>
        <v/>
      </c>
      <c r="F574" s="84" t="str">
        <f t="shared" si="231"/>
        <v/>
      </c>
      <c r="G574" s="84" t="str">
        <f t="shared" si="231"/>
        <v/>
      </c>
      <c r="H574" s="84" t="str">
        <f t="shared" si="231"/>
        <v/>
      </c>
      <c r="I574" s="84" t="str">
        <f t="shared" si="231"/>
        <v/>
      </c>
      <c r="J574" s="84" t="str">
        <f t="shared" si="231"/>
        <v/>
      </c>
      <c r="K574" s="84" t="str">
        <f t="shared" si="231"/>
        <v/>
      </c>
      <c r="L574" s="84" t="str">
        <f t="shared" si="231"/>
        <v/>
      </c>
      <c r="M574" s="84" t="str">
        <f t="shared" si="231"/>
        <v/>
      </c>
      <c r="N574" s="84" t="str">
        <f t="shared" si="231"/>
        <v/>
      </c>
      <c r="O574" s="85" t="str">
        <f t="shared" si="231"/>
        <v/>
      </c>
      <c r="Q574" s="86" t="str">
        <f>IF(Q524&lt;&gt;0,Q523/Q524,"")</f>
        <v/>
      </c>
      <c r="S574" s="13" t="b">
        <f>S552</f>
        <v>1</v>
      </c>
      <c r="T574" s="13" t="b">
        <f>T573</f>
        <v>0</v>
      </c>
      <c r="U574" s="13" t="b">
        <f t="shared" ref="U574:U598" si="232">AND(C574&lt;=ReportingYear,C574&gt;=BaselineYear)</f>
        <v>0</v>
      </c>
      <c r="V574" s="13" t="b">
        <f>UnitCostStatus</f>
        <v>0</v>
      </c>
      <c r="W574" s="14" t="b">
        <f t="shared" si="227"/>
        <v>0</v>
      </c>
      <c r="AB574" s="14"/>
      <c r="AC574" s="18"/>
      <c r="AD574" s="14"/>
      <c r="AE574" s="18"/>
      <c r="AF574" s="18"/>
      <c r="AG574" s="18"/>
      <c r="AH574" s="19"/>
      <c r="AI574" s="19"/>
      <c r="AJ574" s="19"/>
    </row>
    <row r="575" spans="2:36" s="13" customFormat="1" ht="16" hidden="1" thickBot="1">
      <c r="B575" s="219"/>
      <c r="C575" s="83">
        <f>C574-1</f>
        <v>2028</v>
      </c>
      <c r="D575" s="84" t="str">
        <f t="shared" ref="D575:O575" si="233">IF(D526&lt;&gt;0,D525/D526,"")</f>
        <v/>
      </c>
      <c r="E575" s="84" t="str">
        <f t="shared" si="233"/>
        <v/>
      </c>
      <c r="F575" s="84" t="str">
        <f t="shared" si="233"/>
        <v/>
      </c>
      <c r="G575" s="84" t="str">
        <f t="shared" si="233"/>
        <v/>
      </c>
      <c r="H575" s="84" t="str">
        <f t="shared" si="233"/>
        <v/>
      </c>
      <c r="I575" s="84" t="str">
        <f t="shared" si="233"/>
        <v/>
      </c>
      <c r="J575" s="84" t="str">
        <f t="shared" si="233"/>
        <v/>
      </c>
      <c r="K575" s="84" t="str">
        <f t="shared" si="233"/>
        <v/>
      </c>
      <c r="L575" s="84" t="str">
        <f t="shared" si="233"/>
        <v/>
      </c>
      <c r="M575" s="84" t="str">
        <f t="shared" si="233"/>
        <v/>
      </c>
      <c r="N575" s="84" t="str">
        <f t="shared" si="233"/>
        <v/>
      </c>
      <c r="O575" s="85" t="str">
        <f t="shared" si="233"/>
        <v/>
      </c>
      <c r="Q575" s="86" t="str">
        <f>IF(Q526&lt;&gt;0,Q525/Q526,"")</f>
        <v/>
      </c>
      <c r="S575" s="13" t="b">
        <f t="shared" ref="S575:T590" si="234">S574</f>
        <v>1</v>
      </c>
      <c r="T575" s="13" t="b">
        <f t="shared" si="229"/>
        <v>0</v>
      </c>
      <c r="U575" s="13" t="b">
        <f t="shared" si="232"/>
        <v>0</v>
      </c>
      <c r="V575" s="13" t="b">
        <f>V574</f>
        <v>0</v>
      </c>
      <c r="W575" s="14" t="b">
        <f t="shared" si="227"/>
        <v>0</v>
      </c>
      <c r="AB575" s="14"/>
      <c r="AC575" s="18"/>
      <c r="AD575" s="14"/>
      <c r="AE575" s="18"/>
      <c r="AF575" s="18"/>
      <c r="AG575" s="18"/>
      <c r="AH575" s="19"/>
      <c r="AI575" s="19"/>
      <c r="AJ575" s="19"/>
    </row>
    <row r="576" spans="2:36" s="13" customFormat="1" ht="16" hidden="1" thickBot="1">
      <c r="B576" s="219"/>
      <c r="C576" s="83">
        <f t="shared" ref="C576:C598" si="235">C575-1</f>
        <v>2027</v>
      </c>
      <c r="D576" s="84" t="str">
        <f t="shared" ref="D576:O576" si="236">IF(D528&lt;&gt;0,D527/D528,"")</f>
        <v/>
      </c>
      <c r="E576" s="84" t="str">
        <f t="shared" si="236"/>
        <v/>
      </c>
      <c r="F576" s="84" t="str">
        <f t="shared" si="236"/>
        <v/>
      </c>
      <c r="G576" s="84" t="str">
        <f t="shared" si="236"/>
        <v/>
      </c>
      <c r="H576" s="84" t="str">
        <f t="shared" si="236"/>
        <v/>
      </c>
      <c r="I576" s="84" t="str">
        <f t="shared" si="236"/>
        <v/>
      </c>
      <c r="J576" s="84" t="str">
        <f t="shared" si="236"/>
        <v/>
      </c>
      <c r="K576" s="84" t="str">
        <f t="shared" si="236"/>
        <v/>
      </c>
      <c r="L576" s="84" t="str">
        <f t="shared" si="236"/>
        <v/>
      </c>
      <c r="M576" s="84" t="str">
        <f t="shared" si="236"/>
        <v/>
      </c>
      <c r="N576" s="84" t="str">
        <f t="shared" si="236"/>
        <v/>
      </c>
      <c r="O576" s="85" t="str">
        <f t="shared" si="236"/>
        <v/>
      </c>
      <c r="Q576" s="86" t="str">
        <f>IF(Q528&lt;&gt;0,Q527/Q528,"")</f>
        <v/>
      </c>
      <c r="S576" s="13" t="b">
        <f t="shared" si="234"/>
        <v>1</v>
      </c>
      <c r="T576" s="13" t="b">
        <f t="shared" si="229"/>
        <v>0</v>
      </c>
      <c r="U576" s="13" t="b">
        <f t="shared" si="232"/>
        <v>0</v>
      </c>
      <c r="V576" s="13" t="b">
        <f>V575</f>
        <v>0</v>
      </c>
      <c r="W576" s="14" t="b">
        <f t="shared" si="227"/>
        <v>0</v>
      </c>
      <c r="AB576" s="14"/>
      <c r="AC576" s="18"/>
      <c r="AD576" s="14"/>
      <c r="AE576" s="18"/>
      <c r="AF576" s="18"/>
      <c r="AG576" s="18"/>
      <c r="AH576" s="19"/>
      <c r="AI576" s="19"/>
      <c r="AJ576" s="19"/>
    </row>
    <row r="577" spans="2:36" s="13" customFormat="1" ht="16" hidden="1" thickBot="1">
      <c r="B577" s="219"/>
      <c r="C577" s="83">
        <f t="shared" si="235"/>
        <v>2026</v>
      </c>
      <c r="D577" s="84" t="str">
        <f t="shared" ref="D577:O577" si="237">IF(D530&lt;&gt;0,D529/D530,"")</f>
        <v/>
      </c>
      <c r="E577" s="84" t="str">
        <f t="shared" si="237"/>
        <v/>
      </c>
      <c r="F577" s="84" t="str">
        <f t="shared" si="237"/>
        <v/>
      </c>
      <c r="G577" s="84" t="str">
        <f t="shared" si="237"/>
        <v/>
      </c>
      <c r="H577" s="84" t="str">
        <f t="shared" si="237"/>
        <v/>
      </c>
      <c r="I577" s="84" t="str">
        <f t="shared" si="237"/>
        <v/>
      </c>
      <c r="J577" s="84" t="str">
        <f t="shared" si="237"/>
        <v/>
      </c>
      <c r="K577" s="84" t="str">
        <f t="shared" si="237"/>
        <v/>
      </c>
      <c r="L577" s="84" t="str">
        <f t="shared" si="237"/>
        <v/>
      </c>
      <c r="M577" s="84" t="str">
        <f t="shared" si="237"/>
        <v/>
      </c>
      <c r="N577" s="84" t="str">
        <f t="shared" si="237"/>
        <v/>
      </c>
      <c r="O577" s="85" t="str">
        <f t="shared" si="237"/>
        <v/>
      </c>
      <c r="Q577" s="86" t="str">
        <f>IF(Q530&lt;&gt;0,Q529/Q530,"")</f>
        <v/>
      </c>
      <c r="S577" s="13" t="b">
        <f t="shared" si="234"/>
        <v>1</v>
      </c>
      <c r="T577" s="13" t="b">
        <f t="shared" si="229"/>
        <v>0</v>
      </c>
      <c r="U577" s="13" t="b">
        <f t="shared" si="232"/>
        <v>0</v>
      </c>
      <c r="V577" s="13" t="b">
        <f t="shared" ref="V577:V598" si="238">V576</f>
        <v>0</v>
      </c>
      <c r="W577" s="14" t="b">
        <f t="shared" si="227"/>
        <v>0</v>
      </c>
      <c r="AB577" s="14"/>
      <c r="AC577" s="18"/>
      <c r="AD577" s="14"/>
      <c r="AE577" s="18"/>
      <c r="AF577" s="18"/>
      <c r="AG577" s="18"/>
      <c r="AH577" s="19"/>
      <c r="AI577" s="19"/>
      <c r="AJ577" s="19"/>
    </row>
    <row r="578" spans="2:36" s="13" customFormat="1" ht="16" hidden="1" thickBot="1">
      <c r="B578" s="219"/>
      <c r="C578" s="83">
        <f t="shared" si="235"/>
        <v>2025</v>
      </c>
      <c r="D578" s="84" t="str">
        <f t="shared" ref="D578:O578" si="239">IF(D532&lt;&gt;0,D531/D532,"")</f>
        <v/>
      </c>
      <c r="E578" s="84" t="str">
        <f t="shared" si="239"/>
        <v/>
      </c>
      <c r="F578" s="84" t="str">
        <f t="shared" si="239"/>
        <v/>
      </c>
      <c r="G578" s="84" t="str">
        <f t="shared" si="239"/>
        <v/>
      </c>
      <c r="H578" s="84" t="str">
        <f t="shared" si="239"/>
        <v/>
      </c>
      <c r="I578" s="84" t="str">
        <f t="shared" si="239"/>
        <v/>
      </c>
      <c r="J578" s="84" t="str">
        <f t="shared" si="239"/>
        <v/>
      </c>
      <c r="K578" s="84" t="str">
        <f t="shared" si="239"/>
        <v/>
      </c>
      <c r="L578" s="84" t="str">
        <f t="shared" si="239"/>
        <v/>
      </c>
      <c r="M578" s="84" t="str">
        <f t="shared" si="239"/>
        <v/>
      </c>
      <c r="N578" s="84" t="str">
        <f t="shared" si="239"/>
        <v/>
      </c>
      <c r="O578" s="85" t="str">
        <f t="shared" si="239"/>
        <v/>
      </c>
      <c r="Q578" s="86" t="str">
        <f>IF(Q532&lt;&gt;0,Q531/Q532,"")</f>
        <v/>
      </c>
      <c r="S578" s="13" t="b">
        <f t="shared" si="234"/>
        <v>1</v>
      </c>
      <c r="T578" s="13" t="b">
        <f t="shared" si="229"/>
        <v>0</v>
      </c>
      <c r="U578" s="13" t="b">
        <f t="shared" si="232"/>
        <v>0</v>
      </c>
      <c r="V578" s="13" t="b">
        <f t="shared" si="238"/>
        <v>0</v>
      </c>
      <c r="W578" s="14" t="b">
        <f t="shared" si="227"/>
        <v>0</v>
      </c>
      <c r="AB578" s="14"/>
      <c r="AC578" s="18"/>
      <c r="AD578" s="14"/>
      <c r="AE578" s="18"/>
      <c r="AF578" s="18"/>
      <c r="AG578" s="18"/>
      <c r="AH578" s="19"/>
      <c r="AI578" s="19"/>
      <c r="AJ578" s="19"/>
    </row>
    <row r="579" spans="2:36" s="13" customFormat="1" ht="16" hidden="1" thickBot="1">
      <c r="B579" s="219"/>
      <c r="C579" s="83">
        <f t="shared" si="235"/>
        <v>2024</v>
      </c>
      <c r="D579" s="84" t="str">
        <f t="shared" ref="D579:O579" si="240">IF(D534&lt;&gt;0,D533/D534,"")</f>
        <v/>
      </c>
      <c r="E579" s="84" t="str">
        <f t="shared" si="240"/>
        <v/>
      </c>
      <c r="F579" s="84" t="str">
        <f t="shared" si="240"/>
        <v/>
      </c>
      <c r="G579" s="84" t="str">
        <f t="shared" si="240"/>
        <v/>
      </c>
      <c r="H579" s="84" t="str">
        <f t="shared" si="240"/>
        <v/>
      </c>
      <c r="I579" s="84" t="str">
        <f t="shared" si="240"/>
        <v/>
      </c>
      <c r="J579" s="84" t="str">
        <f t="shared" si="240"/>
        <v/>
      </c>
      <c r="K579" s="84" t="str">
        <f t="shared" si="240"/>
        <v/>
      </c>
      <c r="L579" s="84" t="str">
        <f t="shared" si="240"/>
        <v/>
      </c>
      <c r="M579" s="84" t="str">
        <f t="shared" si="240"/>
        <v/>
      </c>
      <c r="N579" s="84" t="str">
        <f t="shared" si="240"/>
        <v/>
      </c>
      <c r="O579" s="85" t="str">
        <f t="shared" si="240"/>
        <v/>
      </c>
      <c r="Q579" s="86" t="str">
        <f>IF(Q534&lt;&gt;0,Q533/Q534,"")</f>
        <v/>
      </c>
      <c r="S579" s="13" t="b">
        <f t="shared" si="234"/>
        <v>1</v>
      </c>
      <c r="T579" s="13" t="b">
        <f t="shared" si="229"/>
        <v>0</v>
      </c>
      <c r="U579" s="13" t="b">
        <f t="shared" si="232"/>
        <v>0</v>
      </c>
      <c r="V579" s="13" t="b">
        <f t="shared" si="238"/>
        <v>0</v>
      </c>
      <c r="W579" s="14" t="b">
        <f t="shared" si="227"/>
        <v>0</v>
      </c>
      <c r="AB579" s="14"/>
      <c r="AC579" s="18"/>
      <c r="AD579" s="14"/>
      <c r="AE579" s="18"/>
      <c r="AF579" s="18"/>
      <c r="AG579" s="18"/>
      <c r="AH579" s="19"/>
      <c r="AI579" s="19"/>
      <c r="AJ579" s="19"/>
    </row>
    <row r="580" spans="2:36" s="13" customFormat="1" ht="16" hidden="1" thickBot="1">
      <c r="B580" s="219"/>
      <c r="C580" s="83">
        <f t="shared" si="235"/>
        <v>2023</v>
      </c>
      <c r="D580" s="84" t="str">
        <f t="shared" ref="D580:O580" si="241">IF(D536&lt;&gt;0,D535/D536,"")</f>
        <v/>
      </c>
      <c r="E580" s="84" t="str">
        <f t="shared" si="241"/>
        <v/>
      </c>
      <c r="F580" s="84" t="str">
        <f t="shared" si="241"/>
        <v/>
      </c>
      <c r="G580" s="84" t="str">
        <f t="shared" si="241"/>
        <v/>
      </c>
      <c r="H580" s="84" t="str">
        <f t="shared" si="241"/>
        <v/>
      </c>
      <c r="I580" s="84" t="str">
        <f t="shared" si="241"/>
        <v/>
      </c>
      <c r="J580" s="84" t="str">
        <f t="shared" si="241"/>
        <v/>
      </c>
      <c r="K580" s="84" t="str">
        <f t="shared" si="241"/>
        <v/>
      </c>
      <c r="L580" s="84" t="str">
        <f t="shared" si="241"/>
        <v/>
      </c>
      <c r="M580" s="84" t="str">
        <f t="shared" si="241"/>
        <v/>
      </c>
      <c r="N580" s="84" t="str">
        <f t="shared" si="241"/>
        <v/>
      </c>
      <c r="O580" s="85" t="str">
        <f t="shared" si="241"/>
        <v/>
      </c>
      <c r="Q580" s="86" t="str">
        <f>IF(Q536&lt;&gt;0,Q535/Q536,"")</f>
        <v/>
      </c>
      <c r="S580" s="13" t="b">
        <f t="shared" si="234"/>
        <v>1</v>
      </c>
      <c r="T580" s="13" t="b">
        <f t="shared" si="229"/>
        <v>0</v>
      </c>
      <c r="U580" s="13" t="b">
        <f t="shared" si="232"/>
        <v>0</v>
      </c>
      <c r="V580" s="13" t="b">
        <f t="shared" si="238"/>
        <v>0</v>
      </c>
      <c r="W580" s="14" t="b">
        <f t="shared" si="227"/>
        <v>0</v>
      </c>
      <c r="AB580" s="14"/>
      <c r="AC580" s="18"/>
      <c r="AD580" s="14"/>
      <c r="AE580" s="18"/>
      <c r="AF580" s="18"/>
      <c r="AG580" s="18"/>
      <c r="AH580" s="19"/>
      <c r="AI580" s="19"/>
      <c r="AJ580" s="19"/>
    </row>
    <row r="581" spans="2:36" s="13" customFormat="1" ht="16" hidden="1" thickBot="1">
      <c r="B581" s="219"/>
      <c r="C581" s="83">
        <f t="shared" si="235"/>
        <v>2022</v>
      </c>
      <c r="D581" s="84" t="str">
        <f t="shared" ref="D581:O581" si="242">IF(D538&lt;&gt;0,D537/D538,"")</f>
        <v/>
      </c>
      <c r="E581" s="84" t="str">
        <f t="shared" si="242"/>
        <v/>
      </c>
      <c r="F581" s="84" t="str">
        <f t="shared" si="242"/>
        <v/>
      </c>
      <c r="G581" s="84" t="str">
        <f t="shared" si="242"/>
        <v/>
      </c>
      <c r="H581" s="84" t="str">
        <f t="shared" si="242"/>
        <v/>
      </c>
      <c r="I581" s="84" t="str">
        <f t="shared" si="242"/>
        <v/>
      </c>
      <c r="J581" s="84" t="str">
        <f t="shared" si="242"/>
        <v/>
      </c>
      <c r="K581" s="84" t="str">
        <f t="shared" si="242"/>
        <v/>
      </c>
      <c r="L581" s="84" t="str">
        <f t="shared" si="242"/>
        <v/>
      </c>
      <c r="M581" s="84" t="str">
        <f t="shared" si="242"/>
        <v/>
      </c>
      <c r="N581" s="84" t="str">
        <f t="shared" si="242"/>
        <v/>
      </c>
      <c r="O581" s="85" t="str">
        <f t="shared" si="242"/>
        <v/>
      </c>
      <c r="Q581" s="86" t="str">
        <f>IF(Q538&lt;&gt;0,Q537/Q538,"")</f>
        <v/>
      </c>
      <c r="S581" s="13" t="b">
        <f t="shared" si="234"/>
        <v>1</v>
      </c>
      <c r="T581" s="13" t="b">
        <f t="shared" si="229"/>
        <v>0</v>
      </c>
      <c r="U581" s="13" t="b">
        <f t="shared" si="232"/>
        <v>0</v>
      </c>
      <c r="V581" s="13" t="b">
        <f t="shared" si="238"/>
        <v>0</v>
      </c>
      <c r="W581" s="14" t="b">
        <f t="shared" si="227"/>
        <v>0</v>
      </c>
      <c r="AB581" s="14"/>
      <c r="AC581" s="18"/>
      <c r="AD581" s="14"/>
      <c r="AE581" s="18"/>
      <c r="AF581" s="18"/>
      <c r="AG581" s="18"/>
      <c r="AH581" s="19"/>
      <c r="AI581" s="19"/>
      <c r="AJ581" s="19"/>
    </row>
    <row r="582" spans="2:36" s="13" customFormat="1" ht="16" hidden="1" thickBot="1">
      <c r="B582" s="219"/>
      <c r="C582" s="83">
        <f t="shared" si="235"/>
        <v>2021</v>
      </c>
      <c r="D582" s="84" t="str">
        <f t="shared" ref="D582:O582" si="243">IF(D540&lt;&gt;0,D539/D540,"")</f>
        <v/>
      </c>
      <c r="E582" s="84" t="str">
        <f t="shared" si="243"/>
        <v/>
      </c>
      <c r="F582" s="84" t="str">
        <f t="shared" si="243"/>
        <v/>
      </c>
      <c r="G582" s="84" t="str">
        <f t="shared" si="243"/>
        <v/>
      </c>
      <c r="H582" s="84" t="str">
        <f t="shared" si="243"/>
        <v/>
      </c>
      <c r="I582" s="84" t="str">
        <f t="shared" si="243"/>
        <v/>
      </c>
      <c r="J582" s="84" t="str">
        <f t="shared" si="243"/>
        <v/>
      </c>
      <c r="K582" s="84" t="str">
        <f t="shared" si="243"/>
        <v/>
      </c>
      <c r="L582" s="84" t="str">
        <f t="shared" si="243"/>
        <v/>
      </c>
      <c r="M582" s="84" t="str">
        <f t="shared" si="243"/>
        <v/>
      </c>
      <c r="N582" s="84" t="str">
        <f t="shared" si="243"/>
        <v/>
      </c>
      <c r="O582" s="85" t="str">
        <f t="shared" si="243"/>
        <v/>
      </c>
      <c r="Q582" s="86" t="str">
        <f>IF(Q540&lt;&gt;0,Q539/Q540,"")</f>
        <v/>
      </c>
      <c r="S582" s="13" t="b">
        <f t="shared" si="234"/>
        <v>1</v>
      </c>
      <c r="T582" s="13" t="b">
        <f t="shared" si="229"/>
        <v>0</v>
      </c>
      <c r="U582" s="13" t="b">
        <f t="shared" si="232"/>
        <v>0</v>
      </c>
      <c r="V582" s="13" t="b">
        <f t="shared" si="238"/>
        <v>0</v>
      </c>
      <c r="W582" s="14" t="b">
        <f t="shared" si="227"/>
        <v>0</v>
      </c>
      <c r="AB582" s="14"/>
      <c r="AC582" s="18"/>
      <c r="AD582" s="14"/>
      <c r="AE582" s="18"/>
      <c r="AF582" s="18"/>
      <c r="AG582" s="18"/>
      <c r="AH582" s="19"/>
      <c r="AI582" s="19"/>
      <c r="AJ582" s="19"/>
    </row>
    <row r="583" spans="2:36" s="13" customFormat="1" ht="16" hidden="1" thickBot="1">
      <c r="B583" s="219"/>
      <c r="C583" s="83">
        <f t="shared" si="235"/>
        <v>2020</v>
      </c>
      <c r="D583" s="84" t="str">
        <f t="shared" ref="D583:O583" si="244">IF(D542&lt;&gt;0,D541/D542,"")</f>
        <v/>
      </c>
      <c r="E583" s="84" t="str">
        <f t="shared" si="244"/>
        <v/>
      </c>
      <c r="F583" s="84" t="str">
        <f t="shared" si="244"/>
        <v/>
      </c>
      <c r="G583" s="84" t="str">
        <f t="shared" si="244"/>
        <v/>
      </c>
      <c r="H583" s="84" t="str">
        <f t="shared" si="244"/>
        <v/>
      </c>
      <c r="I583" s="84" t="str">
        <f t="shared" si="244"/>
        <v/>
      </c>
      <c r="J583" s="84" t="str">
        <f t="shared" si="244"/>
        <v/>
      </c>
      <c r="K583" s="84" t="str">
        <f t="shared" si="244"/>
        <v/>
      </c>
      <c r="L583" s="84" t="str">
        <f t="shared" si="244"/>
        <v/>
      </c>
      <c r="M583" s="84" t="str">
        <f t="shared" si="244"/>
        <v/>
      </c>
      <c r="N583" s="84" t="str">
        <f t="shared" si="244"/>
        <v/>
      </c>
      <c r="O583" s="85" t="str">
        <f t="shared" si="244"/>
        <v/>
      </c>
      <c r="P583" s="87"/>
      <c r="Q583" s="86" t="str">
        <f>IF(Q542&lt;&gt;0,Q541/Q542,"")</f>
        <v/>
      </c>
      <c r="S583" s="13" t="b">
        <f t="shared" si="234"/>
        <v>1</v>
      </c>
      <c r="T583" s="13" t="b">
        <f t="shared" si="229"/>
        <v>0</v>
      </c>
      <c r="U583" s="13" t="b">
        <f t="shared" si="232"/>
        <v>0</v>
      </c>
      <c r="V583" s="13" t="b">
        <f t="shared" si="238"/>
        <v>0</v>
      </c>
      <c r="W583" s="14" t="b">
        <f t="shared" si="227"/>
        <v>0</v>
      </c>
      <c r="AB583" s="14"/>
      <c r="AC583" s="18"/>
      <c r="AD583" s="14"/>
      <c r="AE583" s="18"/>
      <c r="AF583" s="18"/>
      <c r="AG583" s="18"/>
      <c r="AH583" s="19"/>
      <c r="AI583" s="19"/>
      <c r="AJ583" s="19"/>
    </row>
    <row r="584" spans="2:36" s="13" customFormat="1" ht="16" hidden="1" thickBot="1">
      <c r="B584" s="219"/>
      <c r="C584" s="83">
        <f t="shared" si="235"/>
        <v>2019</v>
      </c>
      <c r="D584" s="84" t="str">
        <f t="shared" ref="D584:O584" si="245">IF(D544&lt;&gt;0,D543/D544,"")</f>
        <v/>
      </c>
      <c r="E584" s="84" t="str">
        <f t="shared" si="245"/>
        <v/>
      </c>
      <c r="F584" s="84" t="str">
        <f t="shared" si="245"/>
        <v/>
      </c>
      <c r="G584" s="84" t="str">
        <f t="shared" si="245"/>
        <v/>
      </c>
      <c r="H584" s="84" t="str">
        <f t="shared" si="245"/>
        <v/>
      </c>
      <c r="I584" s="84" t="str">
        <f t="shared" si="245"/>
        <v/>
      </c>
      <c r="J584" s="84" t="str">
        <f t="shared" si="245"/>
        <v/>
      </c>
      <c r="K584" s="84" t="str">
        <f t="shared" si="245"/>
        <v/>
      </c>
      <c r="L584" s="84" t="str">
        <f t="shared" si="245"/>
        <v/>
      </c>
      <c r="M584" s="84" t="str">
        <f t="shared" si="245"/>
        <v/>
      </c>
      <c r="N584" s="84" t="str">
        <f t="shared" si="245"/>
        <v/>
      </c>
      <c r="O584" s="85" t="str">
        <f t="shared" si="245"/>
        <v/>
      </c>
      <c r="Q584" s="86" t="str">
        <f>IF(Q544&lt;&gt;0,Q543/Q544,"")</f>
        <v/>
      </c>
      <c r="S584" s="13" t="b">
        <f t="shared" si="234"/>
        <v>1</v>
      </c>
      <c r="T584" s="13" t="b">
        <f t="shared" si="229"/>
        <v>0</v>
      </c>
      <c r="U584" s="13" t="b">
        <f t="shared" si="232"/>
        <v>0</v>
      </c>
      <c r="V584" s="13" t="b">
        <f t="shared" si="238"/>
        <v>0</v>
      </c>
      <c r="W584" s="14" t="b">
        <f t="shared" si="227"/>
        <v>0</v>
      </c>
      <c r="AB584" s="14"/>
      <c r="AC584" s="18"/>
      <c r="AD584" s="14"/>
      <c r="AE584" s="18"/>
      <c r="AF584" s="18"/>
      <c r="AG584" s="18"/>
      <c r="AH584" s="19"/>
      <c r="AI584" s="19"/>
      <c r="AJ584" s="19"/>
    </row>
    <row r="585" spans="2:36" s="13" customFormat="1" ht="16" hidden="1" thickBot="1">
      <c r="B585" s="219"/>
      <c r="C585" s="83">
        <f t="shared" si="235"/>
        <v>2018</v>
      </c>
      <c r="D585" s="84" t="str">
        <f t="shared" ref="D585:O585" si="246">IF(D546&lt;&gt;0,D545/D546,"")</f>
        <v/>
      </c>
      <c r="E585" s="84" t="str">
        <f t="shared" si="246"/>
        <v/>
      </c>
      <c r="F585" s="84" t="str">
        <f t="shared" si="246"/>
        <v/>
      </c>
      <c r="G585" s="84" t="str">
        <f t="shared" si="246"/>
        <v/>
      </c>
      <c r="H585" s="84" t="str">
        <f t="shared" si="246"/>
        <v/>
      </c>
      <c r="I585" s="84" t="str">
        <f t="shared" si="246"/>
        <v/>
      </c>
      <c r="J585" s="84" t="str">
        <f t="shared" si="246"/>
        <v/>
      </c>
      <c r="K585" s="84" t="str">
        <f t="shared" si="246"/>
        <v/>
      </c>
      <c r="L585" s="84" t="str">
        <f t="shared" si="246"/>
        <v/>
      </c>
      <c r="M585" s="84" t="str">
        <f t="shared" si="246"/>
        <v/>
      </c>
      <c r="N585" s="84" t="str">
        <f t="shared" si="246"/>
        <v/>
      </c>
      <c r="O585" s="85" t="str">
        <f t="shared" si="246"/>
        <v/>
      </c>
      <c r="Q585" s="86" t="str">
        <f>IF(Q546&lt;&gt;0,Q545/Q546,"")</f>
        <v/>
      </c>
      <c r="S585" s="13" t="b">
        <f t="shared" si="234"/>
        <v>1</v>
      </c>
      <c r="T585" s="13" t="b">
        <f t="shared" si="229"/>
        <v>0</v>
      </c>
      <c r="U585" s="13" t="b">
        <f t="shared" si="232"/>
        <v>0</v>
      </c>
      <c r="V585" s="13" t="b">
        <f t="shared" si="238"/>
        <v>0</v>
      </c>
      <c r="W585" s="14" t="b">
        <f t="shared" si="227"/>
        <v>0</v>
      </c>
      <c r="AB585" s="14"/>
      <c r="AC585" s="18"/>
      <c r="AD585" s="14"/>
      <c r="AE585" s="18"/>
      <c r="AF585" s="18"/>
      <c r="AG585" s="18"/>
      <c r="AH585" s="19"/>
      <c r="AI585" s="19"/>
      <c r="AJ585" s="19"/>
    </row>
    <row r="586" spans="2:36" s="13" customFormat="1" ht="16" hidden="1" thickBot="1">
      <c r="B586" s="219"/>
      <c r="C586" s="83">
        <f t="shared" si="235"/>
        <v>2017</v>
      </c>
      <c r="D586" s="84" t="str">
        <f t="shared" ref="D586:O586" si="247">IF(D548&lt;&gt;0,D547/D548,"")</f>
        <v/>
      </c>
      <c r="E586" s="84" t="str">
        <f t="shared" si="247"/>
        <v/>
      </c>
      <c r="F586" s="84" t="str">
        <f t="shared" si="247"/>
        <v/>
      </c>
      <c r="G586" s="84" t="str">
        <f t="shared" si="247"/>
        <v/>
      </c>
      <c r="H586" s="84" t="str">
        <f t="shared" si="247"/>
        <v/>
      </c>
      <c r="I586" s="84" t="str">
        <f t="shared" si="247"/>
        <v/>
      </c>
      <c r="J586" s="84" t="str">
        <f t="shared" si="247"/>
        <v/>
      </c>
      <c r="K586" s="84" t="str">
        <f t="shared" si="247"/>
        <v/>
      </c>
      <c r="L586" s="84" t="str">
        <f t="shared" si="247"/>
        <v/>
      </c>
      <c r="M586" s="84" t="str">
        <f t="shared" si="247"/>
        <v/>
      </c>
      <c r="N586" s="84" t="str">
        <f t="shared" si="247"/>
        <v/>
      </c>
      <c r="O586" s="85" t="str">
        <f t="shared" si="247"/>
        <v/>
      </c>
      <c r="Q586" s="86" t="str">
        <f>IF(Q548&lt;&gt;0,Q547/Q548,"")</f>
        <v/>
      </c>
      <c r="S586" s="13" t="b">
        <f t="shared" si="234"/>
        <v>1</v>
      </c>
      <c r="T586" s="13" t="b">
        <f t="shared" si="234"/>
        <v>0</v>
      </c>
      <c r="U586" s="13" t="b">
        <f t="shared" si="232"/>
        <v>1</v>
      </c>
      <c r="V586" s="13" t="b">
        <f t="shared" si="238"/>
        <v>0</v>
      </c>
      <c r="W586" s="14" t="b">
        <f t="shared" si="227"/>
        <v>0</v>
      </c>
      <c r="AB586" s="14"/>
      <c r="AC586" s="18"/>
      <c r="AD586" s="14"/>
      <c r="AE586" s="18"/>
      <c r="AF586" s="18"/>
      <c r="AG586" s="18"/>
      <c r="AH586" s="19"/>
      <c r="AI586" s="19"/>
      <c r="AJ586" s="19"/>
    </row>
    <row r="587" spans="2:36" s="13" customFormat="1" ht="16" hidden="1" thickBot="1">
      <c r="B587" s="219"/>
      <c r="C587" s="83">
        <f t="shared" si="235"/>
        <v>2016</v>
      </c>
      <c r="D587" s="84" t="str">
        <f t="shared" ref="D587:O587" si="248">IF(D550&lt;&gt;0,D549/D550,"")</f>
        <v/>
      </c>
      <c r="E587" s="84" t="str">
        <f t="shared" si="248"/>
        <v/>
      </c>
      <c r="F587" s="84" t="str">
        <f t="shared" si="248"/>
        <v/>
      </c>
      <c r="G587" s="84" t="str">
        <f t="shared" si="248"/>
        <v/>
      </c>
      <c r="H587" s="84" t="str">
        <f t="shared" si="248"/>
        <v/>
      </c>
      <c r="I587" s="84" t="str">
        <f t="shared" si="248"/>
        <v/>
      </c>
      <c r="J587" s="84" t="str">
        <f t="shared" si="248"/>
        <v/>
      </c>
      <c r="K587" s="84" t="str">
        <f t="shared" si="248"/>
        <v/>
      </c>
      <c r="L587" s="84" t="str">
        <f t="shared" si="248"/>
        <v/>
      </c>
      <c r="M587" s="84" t="str">
        <f t="shared" si="248"/>
        <v/>
      </c>
      <c r="N587" s="84" t="str">
        <f t="shared" si="248"/>
        <v/>
      </c>
      <c r="O587" s="85" t="str">
        <f t="shared" si="248"/>
        <v/>
      </c>
      <c r="P587" s="87"/>
      <c r="Q587" s="86" t="str">
        <f>IF(Q550&lt;&gt;0,Q549/Q550,"")</f>
        <v/>
      </c>
      <c r="S587" s="13" t="b">
        <f t="shared" si="234"/>
        <v>1</v>
      </c>
      <c r="T587" s="13" t="b">
        <f t="shared" si="234"/>
        <v>0</v>
      </c>
      <c r="U587" s="13" t="b">
        <f t="shared" si="232"/>
        <v>1</v>
      </c>
      <c r="V587" s="13" t="b">
        <f t="shared" si="238"/>
        <v>0</v>
      </c>
      <c r="W587" s="14" t="b">
        <f t="shared" si="227"/>
        <v>0</v>
      </c>
      <c r="AB587" s="14"/>
      <c r="AC587" s="18"/>
      <c r="AD587" s="14"/>
      <c r="AE587" s="18"/>
      <c r="AF587" s="18"/>
      <c r="AG587" s="18"/>
      <c r="AH587" s="19"/>
      <c r="AI587" s="19"/>
      <c r="AJ587" s="19"/>
    </row>
    <row r="588" spans="2:36" s="13" customFormat="1" ht="16" hidden="1" thickBot="1">
      <c r="B588" s="219"/>
      <c r="C588" s="83">
        <f t="shared" si="235"/>
        <v>2015</v>
      </c>
      <c r="D588" s="84" t="str">
        <f t="shared" ref="D588:O588" si="249">IF(D552&lt;&gt;0,D551/D552,"")</f>
        <v/>
      </c>
      <c r="E588" s="84" t="str">
        <f t="shared" si="249"/>
        <v/>
      </c>
      <c r="F588" s="84" t="str">
        <f t="shared" si="249"/>
        <v/>
      </c>
      <c r="G588" s="84" t="str">
        <f t="shared" si="249"/>
        <v/>
      </c>
      <c r="H588" s="84" t="str">
        <f t="shared" si="249"/>
        <v/>
      </c>
      <c r="I588" s="84" t="str">
        <f t="shared" si="249"/>
        <v/>
      </c>
      <c r="J588" s="84" t="str">
        <f t="shared" si="249"/>
        <v/>
      </c>
      <c r="K588" s="84" t="str">
        <f t="shared" si="249"/>
        <v/>
      </c>
      <c r="L588" s="84" t="str">
        <f t="shared" si="249"/>
        <v/>
      </c>
      <c r="M588" s="84" t="str">
        <f t="shared" si="249"/>
        <v/>
      </c>
      <c r="N588" s="84" t="str">
        <f t="shared" si="249"/>
        <v/>
      </c>
      <c r="O588" s="84" t="str">
        <f t="shared" si="249"/>
        <v/>
      </c>
      <c r="Q588" s="84" t="str">
        <f>IF(Q552&lt;&gt;0,Q551/Q552,"")</f>
        <v/>
      </c>
      <c r="S588" s="13" t="b">
        <f t="shared" si="234"/>
        <v>1</v>
      </c>
      <c r="T588" s="13" t="b">
        <f t="shared" si="234"/>
        <v>0</v>
      </c>
      <c r="U588" s="13" t="b">
        <f t="shared" si="232"/>
        <v>1</v>
      </c>
      <c r="V588" s="13" t="b">
        <f t="shared" si="238"/>
        <v>0</v>
      </c>
      <c r="W588" s="14" t="b">
        <f t="shared" si="227"/>
        <v>0</v>
      </c>
      <c r="AB588" s="14"/>
      <c r="AC588" s="18"/>
      <c r="AD588" s="14"/>
      <c r="AE588" s="18"/>
      <c r="AF588" s="18"/>
      <c r="AG588" s="18"/>
      <c r="AH588" s="19"/>
      <c r="AI588" s="19"/>
      <c r="AJ588" s="19"/>
    </row>
    <row r="589" spans="2:36" s="13" customFormat="1" ht="16" hidden="1" thickBot="1">
      <c r="B589" s="219"/>
      <c r="C589" s="83">
        <f t="shared" si="235"/>
        <v>2014</v>
      </c>
      <c r="D589" s="84" t="str">
        <f>IF(D554&lt;&gt;0,D553/D554,"")</f>
        <v/>
      </c>
      <c r="E589" s="84" t="str">
        <f t="shared" ref="E589:O589" si="250">IF(E554&lt;&gt;0,E553/E554,"")</f>
        <v/>
      </c>
      <c r="F589" s="84" t="str">
        <f t="shared" si="250"/>
        <v/>
      </c>
      <c r="G589" s="84" t="str">
        <f t="shared" si="250"/>
        <v/>
      </c>
      <c r="H589" s="84" t="str">
        <f t="shared" si="250"/>
        <v/>
      </c>
      <c r="I589" s="84" t="str">
        <f t="shared" si="250"/>
        <v/>
      </c>
      <c r="J589" s="84" t="str">
        <f t="shared" si="250"/>
        <v/>
      </c>
      <c r="K589" s="84" t="str">
        <f t="shared" si="250"/>
        <v/>
      </c>
      <c r="L589" s="84" t="str">
        <f t="shared" si="250"/>
        <v/>
      </c>
      <c r="M589" s="84" t="str">
        <f t="shared" si="250"/>
        <v/>
      </c>
      <c r="N589" s="84" t="str">
        <f t="shared" si="250"/>
        <v/>
      </c>
      <c r="O589" s="84" t="str">
        <f t="shared" si="250"/>
        <v/>
      </c>
      <c r="Q589" s="84" t="str">
        <f>IF(Q554&lt;&gt;0,Q553/Q554,"")</f>
        <v/>
      </c>
      <c r="S589" s="13" t="b">
        <f t="shared" si="234"/>
        <v>1</v>
      </c>
      <c r="T589" s="13" t="b">
        <f t="shared" si="234"/>
        <v>0</v>
      </c>
      <c r="U589" s="13" t="b">
        <f t="shared" si="232"/>
        <v>1</v>
      </c>
      <c r="V589" s="13" t="b">
        <f t="shared" si="238"/>
        <v>0</v>
      </c>
      <c r="W589" s="14" t="b">
        <f t="shared" si="227"/>
        <v>0</v>
      </c>
      <c r="AB589" s="14"/>
      <c r="AC589" s="18"/>
      <c r="AD589" s="14"/>
      <c r="AE589" s="18"/>
      <c r="AF589" s="18"/>
      <c r="AG589" s="18"/>
      <c r="AH589" s="19"/>
      <c r="AI589" s="19"/>
      <c r="AJ589" s="19"/>
    </row>
    <row r="590" spans="2:36" s="13" customFormat="1" ht="16" hidden="1" thickBot="1">
      <c r="B590" s="219"/>
      <c r="C590" s="83">
        <f t="shared" si="235"/>
        <v>2013</v>
      </c>
      <c r="D590" s="84" t="str">
        <f>IF(D556&lt;&gt;0,D555/D556,"")</f>
        <v/>
      </c>
      <c r="E590" s="84" t="str">
        <f t="shared" ref="E590:O590" si="251">IF(E556&lt;&gt;0,E555/E556,"")</f>
        <v/>
      </c>
      <c r="F590" s="84" t="str">
        <f t="shared" si="251"/>
        <v/>
      </c>
      <c r="G590" s="84" t="str">
        <f t="shared" si="251"/>
        <v/>
      </c>
      <c r="H590" s="84" t="str">
        <f t="shared" si="251"/>
        <v/>
      </c>
      <c r="I590" s="84" t="str">
        <f t="shared" si="251"/>
        <v/>
      </c>
      <c r="J590" s="84" t="str">
        <f t="shared" si="251"/>
        <v/>
      </c>
      <c r="K590" s="84" t="str">
        <f t="shared" si="251"/>
        <v/>
      </c>
      <c r="L590" s="84" t="str">
        <f t="shared" si="251"/>
        <v/>
      </c>
      <c r="M590" s="84" t="str">
        <f t="shared" si="251"/>
        <v/>
      </c>
      <c r="N590" s="84" t="str">
        <f t="shared" si="251"/>
        <v/>
      </c>
      <c r="O590" s="84" t="str">
        <f t="shared" si="251"/>
        <v/>
      </c>
      <c r="Q590" s="84" t="str">
        <f>IF(Q556&lt;&gt;0,Q555/Q556,"")</f>
        <v/>
      </c>
      <c r="S590" s="13" t="b">
        <f t="shared" si="234"/>
        <v>1</v>
      </c>
      <c r="T590" s="13" t="b">
        <f t="shared" si="234"/>
        <v>0</v>
      </c>
      <c r="U590" s="13" t="b">
        <f t="shared" si="232"/>
        <v>0</v>
      </c>
      <c r="V590" s="13" t="b">
        <f t="shared" si="238"/>
        <v>0</v>
      </c>
      <c r="W590" s="14" t="b">
        <f t="shared" si="227"/>
        <v>0</v>
      </c>
      <c r="AB590" s="14"/>
      <c r="AC590" s="18"/>
      <c r="AD590" s="14"/>
      <c r="AE590" s="18"/>
      <c r="AF590" s="18"/>
      <c r="AG590" s="18"/>
      <c r="AH590" s="19"/>
      <c r="AI590" s="19"/>
      <c r="AJ590" s="19"/>
    </row>
    <row r="591" spans="2:36" s="13" customFormat="1" ht="16" hidden="1" thickBot="1">
      <c r="B591" s="219"/>
      <c r="C591" s="83">
        <f t="shared" si="235"/>
        <v>2012</v>
      </c>
      <c r="D591" s="84" t="str">
        <f>IF(D558&lt;&gt;0,D557/D558,"")</f>
        <v/>
      </c>
      <c r="E591" s="84" t="str">
        <f t="shared" ref="E591:O591" si="252">IF(E558&lt;&gt;0,E557/E558,"")</f>
        <v/>
      </c>
      <c r="F591" s="84" t="str">
        <f t="shared" si="252"/>
        <v/>
      </c>
      <c r="G591" s="84" t="str">
        <f t="shared" si="252"/>
        <v/>
      </c>
      <c r="H591" s="84" t="str">
        <f t="shared" si="252"/>
        <v/>
      </c>
      <c r="I591" s="84" t="str">
        <f t="shared" si="252"/>
        <v/>
      </c>
      <c r="J591" s="84" t="str">
        <f t="shared" si="252"/>
        <v/>
      </c>
      <c r="K591" s="84" t="str">
        <f t="shared" si="252"/>
        <v/>
      </c>
      <c r="L591" s="84" t="str">
        <f t="shared" si="252"/>
        <v/>
      </c>
      <c r="M591" s="84" t="str">
        <f t="shared" si="252"/>
        <v/>
      </c>
      <c r="N591" s="84" t="str">
        <f t="shared" si="252"/>
        <v/>
      </c>
      <c r="O591" s="84" t="str">
        <f t="shared" si="252"/>
        <v/>
      </c>
      <c r="Q591" s="84" t="str">
        <f>IF(Q558&lt;&gt;0,Q557/Q558,"")</f>
        <v/>
      </c>
      <c r="S591" s="13" t="b">
        <f t="shared" ref="S591:T598" si="253">S590</f>
        <v>1</v>
      </c>
      <c r="T591" s="13" t="b">
        <f t="shared" si="253"/>
        <v>0</v>
      </c>
      <c r="U591" s="13" t="b">
        <f t="shared" si="232"/>
        <v>0</v>
      </c>
      <c r="V591" s="13" t="b">
        <f t="shared" si="238"/>
        <v>0</v>
      </c>
      <c r="W591" s="14" t="b">
        <f t="shared" si="227"/>
        <v>0</v>
      </c>
      <c r="AB591" s="14"/>
      <c r="AC591" s="18"/>
      <c r="AD591" s="14"/>
      <c r="AE591" s="18"/>
      <c r="AF591" s="18"/>
      <c r="AG591" s="18"/>
      <c r="AH591" s="19"/>
      <c r="AI591" s="19"/>
      <c r="AJ591" s="19"/>
    </row>
    <row r="592" spans="2:36" s="13" customFormat="1" ht="16" hidden="1" thickBot="1">
      <c r="B592" s="219"/>
      <c r="C592" s="83">
        <f t="shared" si="235"/>
        <v>2011</v>
      </c>
      <c r="D592" s="84" t="str">
        <f>IF(D560&lt;&gt;0,D559/D560,"")</f>
        <v/>
      </c>
      <c r="E592" s="84" t="str">
        <f t="shared" ref="E592:O592" si="254">IF(E560&lt;&gt;0,E559/E560,"")</f>
        <v/>
      </c>
      <c r="F592" s="84" t="str">
        <f t="shared" si="254"/>
        <v/>
      </c>
      <c r="G592" s="84" t="str">
        <f t="shared" si="254"/>
        <v/>
      </c>
      <c r="H592" s="84" t="str">
        <f t="shared" si="254"/>
        <v/>
      </c>
      <c r="I592" s="84" t="str">
        <f t="shared" si="254"/>
        <v/>
      </c>
      <c r="J592" s="84" t="str">
        <f t="shared" si="254"/>
        <v/>
      </c>
      <c r="K592" s="84" t="str">
        <f t="shared" si="254"/>
        <v/>
      </c>
      <c r="L592" s="84" t="str">
        <f t="shared" si="254"/>
        <v/>
      </c>
      <c r="M592" s="84" t="str">
        <f t="shared" si="254"/>
        <v/>
      </c>
      <c r="N592" s="84" t="str">
        <f t="shared" si="254"/>
        <v/>
      </c>
      <c r="O592" s="84" t="str">
        <f t="shared" si="254"/>
        <v/>
      </c>
      <c r="Q592" s="84" t="str">
        <f>IF(Q560&lt;&gt;0,Q559/Q560,"")</f>
        <v/>
      </c>
      <c r="S592" s="13" t="b">
        <f t="shared" si="253"/>
        <v>1</v>
      </c>
      <c r="T592" s="13" t="b">
        <f t="shared" si="253"/>
        <v>0</v>
      </c>
      <c r="U592" s="13" t="b">
        <f t="shared" si="232"/>
        <v>0</v>
      </c>
      <c r="V592" s="13" t="b">
        <f t="shared" si="238"/>
        <v>0</v>
      </c>
      <c r="W592" s="14" t="b">
        <f t="shared" si="227"/>
        <v>0</v>
      </c>
      <c r="AB592" s="14"/>
      <c r="AC592" s="18"/>
      <c r="AD592" s="14"/>
      <c r="AE592" s="18"/>
      <c r="AF592" s="18"/>
      <c r="AG592" s="18"/>
      <c r="AH592" s="19"/>
      <c r="AI592" s="19"/>
      <c r="AJ592" s="19"/>
    </row>
    <row r="593" spans="1:36" s="13" customFormat="1" ht="16" hidden="1" thickBot="1">
      <c r="B593" s="219"/>
      <c r="C593" s="83">
        <f t="shared" si="235"/>
        <v>2010</v>
      </c>
      <c r="D593" s="84" t="str">
        <f>IF(D562&lt;&gt;0,D561/D562,"")</f>
        <v/>
      </c>
      <c r="E593" s="84" t="str">
        <f t="shared" ref="E593:O593" si="255">IF(E562&lt;&gt;0,E561/E562,"")</f>
        <v/>
      </c>
      <c r="F593" s="84" t="str">
        <f t="shared" si="255"/>
        <v/>
      </c>
      <c r="G593" s="84" t="str">
        <f t="shared" si="255"/>
        <v/>
      </c>
      <c r="H593" s="84" t="str">
        <f t="shared" si="255"/>
        <v/>
      </c>
      <c r="I593" s="84" t="str">
        <f t="shared" si="255"/>
        <v/>
      </c>
      <c r="J593" s="84" t="str">
        <f t="shared" si="255"/>
        <v/>
      </c>
      <c r="K593" s="84" t="str">
        <f t="shared" si="255"/>
        <v/>
      </c>
      <c r="L593" s="84" t="str">
        <f t="shared" si="255"/>
        <v/>
      </c>
      <c r="M593" s="84" t="str">
        <f t="shared" si="255"/>
        <v/>
      </c>
      <c r="N593" s="84" t="str">
        <f t="shared" si="255"/>
        <v/>
      </c>
      <c r="O593" s="84" t="str">
        <f t="shared" si="255"/>
        <v/>
      </c>
      <c r="P593" s="87"/>
      <c r="Q593" s="84" t="str">
        <f>IF(Q562&lt;&gt;0,Q561/Q562,"")</f>
        <v/>
      </c>
      <c r="S593" s="13" t="b">
        <f t="shared" si="253"/>
        <v>1</v>
      </c>
      <c r="T593" s="13" t="b">
        <f t="shared" si="253"/>
        <v>0</v>
      </c>
      <c r="U593" s="13" t="b">
        <f t="shared" si="232"/>
        <v>0</v>
      </c>
      <c r="V593" s="13" t="b">
        <f t="shared" si="238"/>
        <v>0</v>
      </c>
      <c r="W593" s="14" t="b">
        <f t="shared" si="227"/>
        <v>0</v>
      </c>
      <c r="AB593" s="14"/>
      <c r="AC593" s="18"/>
      <c r="AD593" s="14"/>
      <c r="AE593" s="18"/>
      <c r="AF593" s="18"/>
      <c r="AG593" s="18"/>
      <c r="AH593" s="19"/>
      <c r="AI593" s="19"/>
      <c r="AJ593" s="19"/>
    </row>
    <row r="594" spans="1:36" s="13" customFormat="1" ht="16" hidden="1" thickBot="1">
      <c r="B594" s="219"/>
      <c r="C594" s="83">
        <f t="shared" si="235"/>
        <v>2009</v>
      </c>
      <c r="D594" s="84" t="str">
        <f>IF(D564&lt;&gt;0,D563/D564,"")</f>
        <v/>
      </c>
      <c r="E594" s="84" t="str">
        <f t="shared" ref="E594:O594" si="256">IF(E564&lt;&gt;0,E563/E564,"")</f>
        <v/>
      </c>
      <c r="F594" s="84" t="str">
        <f t="shared" si="256"/>
        <v/>
      </c>
      <c r="G594" s="84" t="str">
        <f t="shared" si="256"/>
        <v/>
      </c>
      <c r="H594" s="84" t="str">
        <f t="shared" si="256"/>
        <v/>
      </c>
      <c r="I594" s="84" t="str">
        <f t="shared" si="256"/>
        <v/>
      </c>
      <c r="J594" s="84" t="str">
        <f t="shared" si="256"/>
        <v/>
      </c>
      <c r="K594" s="84" t="str">
        <f t="shared" si="256"/>
        <v/>
      </c>
      <c r="L594" s="84" t="str">
        <f t="shared" si="256"/>
        <v/>
      </c>
      <c r="M594" s="84" t="str">
        <f t="shared" si="256"/>
        <v/>
      </c>
      <c r="N594" s="84" t="str">
        <f t="shared" si="256"/>
        <v/>
      </c>
      <c r="O594" s="84" t="str">
        <f t="shared" si="256"/>
        <v/>
      </c>
      <c r="Q594" s="84" t="str">
        <f>IF(Q564&lt;&gt;0,Q563/Q564,"")</f>
        <v/>
      </c>
      <c r="S594" s="13" t="b">
        <f t="shared" si="253"/>
        <v>1</v>
      </c>
      <c r="T594" s="13" t="b">
        <f t="shared" si="253"/>
        <v>0</v>
      </c>
      <c r="U594" s="13" t="b">
        <f t="shared" si="232"/>
        <v>0</v>
      </c>
      <c r="V594" s="13" t="b">
        <f t="shared" si="238"/>
        <v>0</v>
      </c>
      <c r="W594" s="14" t="b">
        <f t="shared" si="227"/>
        <v>0</v>
      </c>
      <c r="AB594" s="14"/>
      <c r="AC594" s="18"/>
      <c r="AD594" s="14"/>
      <c r="AE594" s="18"/>
      <c r="AF594" s="18"/>
      <c r="AG594" s="18"/>
      <c r="AH594" s="19"/>
      <c r="AI594" s="19"/>
      <c r="AJ594" s="19"/>
    </row>
    <row r="595" spans="1:36" s="13" customFormat="1" ht="16" hidden="1" thickBot="1">
      <c r="B595" s="219"/>
      <c r="C595" s="83">
        <f t="shared" si="235"/>
        <v>2008</v>
      </c>
      <c r="D595" s="84" t="str">
        <f>IF(D566&lt;&gt;0,D565/D566,"")</f>
        <v/>
      </c>
      <c r="E595" s="84" t="str">
        <f t="shared" ref="E595:O595" si="257">IF(E566&lt;&gt;0,E565/E566,"")</f>
        <v/>
      </c>
      <c r="F595" s="84" t="str">
        <f t="shared" si="257"/>
        <v/>
      </c>
      <c r="G595" s="84" t="str">
        <f t="shared" si="257"/>
        <v/>
      </c>
      <c r="H595" s="84" t="str">
        <f t="shared" si="257"/>
        <v/>
      </c>
      <c r="I595" s="84" t="str">
        <f t="shared" si="257"/>
        <v/>
      </c>
      <c r="J595" s="84" t="str">
        <f t="shared" si="257"/>
        <v/>
      </c>
      <c r="K595" s="84" t="str">
        <f t="shared" si="257"/>
        <v/>
      </c>
      <c r="L595" s="84" t="str">
        <f t="shared" si="257"/>
        <v/>
      </c>
      <c r="M595" s="84" t="str">
        <f t="shared" si="257"/>
        <v/>
      </c>
      <c r="N595" s="84" t="str">
        <f t="shared" si="257"/>
        <v/>
      </c>
      <c r="O595" s="84" t="str">
        <f t="shared" si="257"/>
        <v/>
      </c>
      <c r="Q595" s="84" t="str">
        <f>IF(Q566&lt;&gt;0,Q565/Q566,"")</f>
        <v/>
      </c>
      <c r="S595" s="13" t="b">
        <f t="shared" si="253"/>
        <v>1</v>
      </c>
      <c r="T595" s="13" t="b">
        <f t="shared" si="253"/>
        <v>0</v>
      </c>
      <c r="U595" s="13" t="b">
        <f t="shared" si="232"/>
        <v>0</v>
      </c>
      <c r="V595" s="13" t="b">
        <f t="shared" si="238"/>
        <v>0</v>
      </c>
      <c r="W595" s="14" t="b">
        <f t="shared" si="227"/>
        <v>0</v>
      </c>
      <c r="AB595" s="14"/>
      <c r="AC595" s="18"/>
      <c r="AD595" s="14"/>
      <c r="AE595" s="18"/>
      <c r="AF595" s="18"/>
      <c r="AG595" s="18"/>
      <c r="AH595" s="19"/>
      <c r="AI595" s="19"/>
      <c r="AJ595" s="19"/>
    </row>
    <row r="596" spans="1:36" s="13" customFormat="1" ht="16" hidden="1" thickBot="1">
      <c r="B596" s="219"/>
      <c r="C596" s="83">
        <f t="shared" si="235"/>
        <v>2007</v>
      </c>
      <c r="D596" s="84" t="str">
        <f>IF(D568&lt;&gt;0,D567/D568,"")</f>
        <v/>
      </c>
      <c r="E596" s="84" t="str">
        <f t="shared" ref="E596:O596" si="258">IF(E568&lt;&gt;0,E567/E568,"")</f>
        <v/>
      </c>
      <c r="F596" s="84" t="str">
        <f t="shared" si="258"/>
        <v/>
      </c>
      <c r="G596" s="84" t="str">
        <f t="shared" si="258"/>
        <v/>
      </c>
      <c r="H596" s="84" t="str">
        <f t="shared" si="258"/>
        <v/>
      </c>
      <c r="I596" s="84" t="str">
        <f t="shared" si="258"/>
        <v/>
      </c>
      <c r="J596" s="84" t="str">
        <f t="shared" si="258"/>
        <v/>
      </c>
      <c r="K596" s="84" t="str">
        <f t="shared" si="258"/>
        <v/>
      </c>
      <c r="L596" s="84" t="str">
        <f t="shared" si="258"/>
        <v/>
      </c>
      <c r="M596" s="84" t="str">
        <f t="shared" si="258"/>
        <v/>
      </c>
      <c r="N596" s="84" t="str">
        <f t="shared" si="258"/>
        <v/>
      </c>
      <c r="O596" s="84" t="str">
        <f t="shared" si="258"/>
        <v/>
      </c>
      <c r="Q596" s="84" t="str">
        <f>IF(Q568&lt;&gt;0,Q567/Q568,"")</f>
        <v/>
      </c>
      <c r="S596" s="13" t="b">
        <f t="shared" si="253"/>
        <v>1</v>
      </c>
      <c r="T596" s="13" t="b">
        <f t="shared" si="253"/>
        <v>0</v>
      </c>
      <c r="U596" s="13" t="b">
        <f t="shared" si="232"/>
        <v>0</v>
      </c>
      <c r="V596" s="13" t="b">
        <f t="shared" si="238"/>
        <v>0</v>
      </c>
      <c r="W596" s="14" t="b">
        <f t="shared" si="227"/>
        <v>0</v>
      </c>
      <c r="AB596" s="14"/>
      <c r="AC596" s="18"/>
      <c r="AD596" s="14"/>
      <c r="AE596" s="18"/>
      <c r="AF596" s="18"/>
      <c r="AG596" s="18"/>
      <c r="AH596" s="19"/>
      <c r="AI596" s="19"/>
      <c r="AJ596" s="19"/>
    </row>
    <row r="597" spans="1:36" s="13" customFormat="1" ht="16" hidden="1" thickBot="1">
      <c r="B597" s="219"/>
      <c r="C597" s="83">
        <f t="shared" si="235"/>
        <v>2006</v>
      </c>
      <c r="D597" s="84" t="str">
        <f>IF(D570&lt;&gt;0,D569/D570,"")</f>
        <v/>
      </c>
      <c r="E597" s="84" t="str">
        <f t="shared" ref="E597:O597" si="259">IF(E570&lt;&gt;0,E569/E570,"")</f>
        <v/>
      </c>
      <c r="F597" s="84" t="str">
        <f t="shared" si="259"/>
        <v/>
      </c>
      <c r="G597" s="84" t="str">
        <f t="shared" si="259"/>
        <v/>
      </c>
      <c r="H597" s="84" t="str">
        <f t="shared" si="259"/>
        <v/>
      </c>
      <c r="I597" s="84" t="str">
        <f t="shared" si="259"/>
        <v/>
      </c>
      <c r="J597" s="84" t="str">
        <f t="shared" si="259"/>
        <v/>
      </c>
      <c r="K597" s="84" t="str">
        <f t="shared" si="259"/>
        <v/>
      </c>
      <c r="L597" s="84" t="str">
        <f t="shared" si="259"/>
        <v/>
      </c>
      <c r="M597" s="84" t="str">
        <f t="shared" si="259"/>
        <v/>
      </c>
      <c r="N597" s="84" t="str">
        <f t="shared" si="259"/>
        <v/>
      </c>
      <c r="O597" s="84" t="str">
        <f t="shared" si="259"/>
        <v/>
      </c>
      <c r="P597" s="87"/>
      <c r="Q597" s="84" t="str">
        <f>IF(Q570&lt;&gt;0,Q569/Q570,"")</f>
        <v/>
      </c>
      <c r="S597" s="13" t="b">
        <f t="shared" si="253"/>
        <v>1</v>
      </c>
      <c r="T597" s="13" t="b">
        <f t="shared" si="253"/>
        <v>0</v>
      </c>
      <c r="U597" s="13" t="b">
        <f t="shared" si="232"/>
        <v>0</v>
      </c>
      <c r="V597" s="13" t="b">
        <f t="shared" si="238"/>
        <v>0</v>
      </c>
      <c r="W597" s="14" t="b">
        <f t="shared" si="227"/>
        <v>0</v>
      </c>
      <c r="AB597" s="14"/>
      <c r="AC597" s="18"/>
      <c r="AD597" s="14"/>
      <c r="AE597" s="18"/>
      <c r="AF597" s="18"/>
      <c r="AG597" s="18"/>
      <c r="AH597" s="19"/>
      <c r="AI597" s="19"/>
      <c r="AJ597" s="19"/>
    </row>
    <row r="598" spans="1:36" s="13" customFormat="1" ht="16" hidden="1" thickBot="1">
      <c r="B598" s="219"/>
      <c r="C598" s="83">
        <f t="shared" si="235"/>
        <v>2005</v>
      </c>
      <c r="D598" s="84" t="str">
        <f>IF(D572&lt;&gt;0,D571/D572,"")</f>
        <v/>
      </c>
      <c r="E598" s="84" t="str">
        <f t="shared" ref="E598:O598" si="260">IF(E572&lt;&gt;0,E571/E572,"")</f>
        <v/>
      </c>
      <c r="F598" s="84" t="str">
        <f t="shared" si="260"/>
        <v/>
      </c>
      <c r="G598" s="84" t="str">
        <f t="shared" si="260"/>
        <v/>
      </c>
      <c r="H598" s="84" t="str">
        <f t="shared" si="260"/>
        <v/>
      </c>
      <c r="I598" s="84" t="str">
        <f t="shared" si="260"/>
        <v/>
      </c>
      <c r="J598" s="84" t="str">
        <f t="shared" si="260"/>
        <v/>
      </c>
      <c r="K598" s="84" t="str">
        <f t="shared" si="260"/>
        <v/>
      </c>
      <c r="L598" s="84" t="str">
        <f t="shared" si="260"/>
        <v/>
      </c>
      <c r="M598" s="84" t="str">
        <f t="shared" si="260"/>
        <v/>
      </c>
      <c r="N598" s="84" t="str">
        <f t="shared" si="260"/>
        <v/>
      </c>
      <c r="O598" s="84" t="str">
        <f t="shared" si="260"/>
        <v/>
      </c>
      <c r="Q598" s="84" t="str">
        <f>IF(Q572&lt;&gt;0,Q571/Q572,"")</f>
        <v/>
      </c>
      <c r="S598" s="13" t="b">
        <f t="shared" si="253"/>
        <v>1</v>
      </c>
      <c r="T598" s="13" t="b">
        <f t="shared" si="253"/>
        <v>0</v>
      </c>
      <c r="U598" s="13" t="b">
        <f t="shared" si="232"/>
        <v>0</v>
      </c>
      <c r="V598" s="13" t="b">
        <f t="shared" si="238"/>
        <v>0</v>
      </c>
      <c r="W598" s="14" t="b">
        <f t="shared" si="227"/>
        <v>0</v>
      </c>
      <c r="AB598" s="14"/>
      <c r="AC598" s="18"/>
      <c r="AD598" s="14"/>
      <c r="AE598" s="18"/>
      <c r="AF598" s="18"/>
      <c r="AG598" s="18"/>
      <c r="AH598" s="19"/>
      <c r="AI598" s="19"/>
      <c r="AJ598" s="19"/>
    </row>
    <row r="599" spans="1:36" s="13" customFormat="1" hidden="1">
      <c r="S599" s="13" t="b">
        <f>S584</f>
        <v>1</v>
      </c>
      <c r="T599" s="13" t="b">
        <f>T584</f>
        <v>0</v>
      </c>
      <c r="V599" s="13" t="b">
        <f>V584</f>
        <v>0</v>
      </c>
      <c r="W599" s="14" t="b">
        <f t="shared" si="227"/>
        <v>0</v>
      </c>
      <c r="AB599" s="14"/>
      <c r="AC599" s="18"/>
      <c r="AD599" s="14"/>
      <c r="AE599" s="18"/>
      <c r="AF599" s="18"/>
      <c r="AG599" s="18"/>
      <c r="AH599" s="19"/>
      <c r="AI599" s="19"/>
      <c r="AJ599" s="19"/>
    </row>
    <row r="600" spans="1:36" s="13" customFormat="1" ht="15.75" customHeight="1">
      <c r="T600" s="13" t="b">
        <f>T599</f>
        <v>0</v>
      </c>
      <c r="W600" s="14" t="b">
        <f t="shared" si="227"/>
        <v>0</v>
      </c>
      <c r="AB600" s="14"/>
      <c r="AC600" s="18"/>
      <c r="AD600" s="14"/>
      <c r="AE600" s="18"/>
      <c r="AF600" s="18"/>
      <c r="AG600" s="18"/>
      <c r="AH600" s="19"/>
      <c r="AI600" s="19"/>
      <c r="AJ600" s="19"/>
    </row>
    <row r="601" spans="1:36" s="13" customFormat="1" ht="16" thickBot="1">
      <c r="B601" s="206" t="s">
        <v>19</v>
      </c>
      <c r="C601" s="206"/>
      <c r="D601" s="206"/>
      <c r="E601" s="206"/>
      <c r="F601" s="41" t="s">
        <v>20</v>
      </c>
      <c r="G601" s="42" t="s">
        <v>21</v>
      </c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T601" s="13" t="b">
        <f>VLOOKUP(B602,$T$5:$U$24,2,)</f>
        <v>0</v>
      </c>
      <c r="W601" s="14" t="b">
        <f>AND(S601:V601)</f>
        <v>0</v>
      </c>
      <c r="AB601" s="14"/>
      <c r="AC601" s="18"/>
      <c r="AD601" s="14"/>
      <c r="AE601" s="18"/>
      <c r="AF601" s="18"/>
      <c r="AG601" s="18"/>
      <c r="AH601" s="19"/>
      <c r="AI601" s="19"/>
      <c r="AJ601" s="19"/>
    </row>
    <row r="602" spans="1:36" s="13" customFormat="1" ht="32.25" customHeight="1" thickTop="1" thickBot="1">
      <c r="A602" s="44" t="s">
        <v>22</v>
      </c>
      <c r="B602" s="45">
        <f>B520+1</f>
        <v>8</v>
      </c>
      <c r="C602" s="207" t="str">
        <f>VLOOKUP(B602,$B$5:$F$24,2,)</f>
        <v/>
      </c>
      <c r="D602" s="208"/>
      <c r="E602" s="209"/>
      <c r="F602" s="46" t="str">
        <f>VLOOKUP(B602,$B$5:$G$24,5,)</f>
        <v/>
      </c>
      <c r="G602" s="210" t="str">
        <f>VLOOKUP(B602,$B$5:$G$24,6,)</f>
        <v/>
      </c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T602" s="13" t="b">
        <f>T601</f>
        <v>0</v>
      </c>
      <c r="W602" s="14" t="b">
        <f t="shared" ref="W602:W682" si="261">AND(S602:V602)</f>
        <v>0</v>
      </c>
      <c r="AB602" s="14"/>
      <c r="AC602" s="18"/>
      <c r="AD602" s="14"/>
      <c r="AE602" s="18"/>
      <c r="AF602" s="18"/>
      <c r="AG602" s="18"/>
      <c r="AH602" s="19"/>
      <c r="AI602" s="19"/>
      <c r="AJ602" s="19"/>
    </row>
    <row r="603" spans="1:36" s="13" customFormat="1">
      <c r="T603" s="13" t="b">
        <f>T602</f>
        <v>0</v>
      </c>
      <c r="W603" s="14" t="b">
        <f t="shared" si="261"/>
        <v>0</v>
      </c>
      <c r="AB603" s="14"/>
      <c r="AC603" s="18"/>
      <c r="AD603" s="14"/>
      <c r="AE603" s="18"/>
      <c r="AF603" s="18"/>
      <c r="AG603" s="18"/>
      <c r="AH603" s="19"/>
      <c r="AI603" s="19"/>
      <c r="AJ603" s="19"/>
    </row>
    <row r="604" spans="1:36" s="13" customFormat="1" ht="16" thickBot="1">
      <c r="B604" s="53"/>
      <c r="C604" s="53"/>
      <c r="D604" s="54" t="str">
        <f>D522</f>
        <v>Jan</v>
      </c>
      <c r="E604" s="54" t="str">
        <f t="shared" ref="E604:O604" si="262">E522</f>
        <v>Feb</v>
      </c>
      <c r="F604" s="54" t="str">
        <f t="shared" si="262"/>
        <v>Mar</v>
      </c>
      <c r="G604" s="54" t="str">
        <f t="shared" si="262"/>
        <v>Apr</v>
      </c>
      <c r="H604" s="54" t="str">
        <f t="shared" si="262"/>
        <v>May</v>
      </c>
      <c r="I604" s="54" t="str">
        <f t="shared" si="262"/>
        <v>Jun</v>
      </c>
      <c r="J604" s="54" t="str">
        <f t="shared" si="262"/>
        <v>Jul</v>
      </c>
      <c r="K604" s="54" t="str">
        <f t="shared" si="262"/>
        <v>Aug</v>
      </c>
      <c r="L604" s="54" t="str">
        <f t="shared" si="262"/>
        <v>Sep</v>
      </c>
      <c r="M604" s="54" t="str">
        <f t="shared" si="262"/>
        <v>Oct</v>
      </c>
      <c r="N604" s="54" t="str">
        <f t="shared" si="262"/>
        <v>Nov</v>
      </c>
      <c r="O604" s="54" t="str">
        <f t="shared" si="262"/>
        <v>Dec</v>
      </c>
      <c r="P604" s="55"/>
      <c r="Q604" s="56" t="s">
        <v>23</v>
      </c>
      <c r="T604" s="13" t="b">
        <f t="shared" ref="T604:T667" si="263">T603</f>
        <v>0</v>
      </c>
      <c r="W604" s="14" t="b">
        <f t="shared" si="261"/>
        <v>0</v>
      </c>
      <c r="AB604" s="14"/>
      <c r="AC604" s="18"/>
      <c r="AD604" s="14"/>
      <c r="AE604" s="18"/>
      <c r="AF604" s="18"/>
      <c r="AG604" s="18"/>
      <c r="AH604" s="19"/>
      <c r="AI604" s="19"/>
      <c r="AJ604" s="19"/>
    </row>
    <row r="605" spans="1:36" s="13" customFormat="1" hidden="1">
      <c r="B605" s="214">
        <f>FinalYear</f>
        <v>2029</v>
      </c>
      <c r="C605" s="57" t="s">
        <v>24</v>
      </c>
      <c r="D605" s="58"/>
      <c r="E605" s="59"/>
      <c r="F605" s="59"/>
      <c r="G605" s="59"/>
      <c r="H605" s="59"/>
      <c r="I605" s="60"/>
      <c r="J605" s="59"/>
      <c r="K605" s="59"/>
      <c r="L605" s="59"/>
      <c r="M605" s="59"/>
      <c r="N605" s="59"/>
      <c r="O605" s="61"/>
      <c r="P605" s="62"/>
      <c r="Q605" s="63">
        <f t="shared" ref="Q605:Q654" si="264">SUM(D605:O605)</f>
        <v>0</v>
      </c>
      <c r="T605" s="13" t="b">
        <f t="shared" si="263"/>
        <v>0</v>
      </c>
      <c r="U605" s="13" t="b">
        <f>AND(B605&lt;=ReportingYear,B605&gt;=BaselineYear)</f>
        <v>0</v>
      </c>
      <c r="W605" s="14" t="b">
        <f t="shared" si="261"/>
        <v>0</v>
      </c>
      <c r="AB605" s="14"/>
      <c r="AC605" s="18"/>
      <c r="AD605" s="14"/>
      <c r="AE605" s="18"/>
      <c r="AF605" s="18"/>
      <c r="AG605" s="18"/>
      <c r="AH605" s="19"/>
      <c r="AI605" s="19"/>
      <c r="AJ605" s="19"/>
    </row>
    <row r="606" spans="1:36" s="13" customFormat="1" ht="16" hidden="1" thickBot="1">
      <c r="B606" s="215"/>
      <c r="C606" s="64" t="s">
        <v>25</v>
      </c>
      <c r="D606" s="65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7"/>
      <c r="P606" s="68"/>
      <c r="Q606" s="69">
        <f t="shared" si="264"/>
        <v>0</v>
      </c>
      <c r="S606" s="13" t="b">
        <f>IF(F602="none",FALSE,TRUE)</f>
        <v>1</v>
      </c>
      <c r="T606" s="13" t="b">
        <f t="shared" si="263"/>
        <v>0</v>
      </c>
      <c r="U606" s="13" t="b">
        <f>U605</f>
        <v>0</v>
      </c>
      <c r="W606" s="14" t="b">
        <f t="shared" si="261"/>
        <v>0</v>
      </c>
      <c r="AB606" s="14"/>
      <c r="AC606" s="18"/>
      <c r="AD606" s="14"/>
      <c r="AE606" s="18"/>
      <c r="AF606" s="18"/>
      <c r="AG606" s="18"/>
      <c r="AH606" s="19"/>
      <c r="AI606" s="19"/>
      <c r="AJ606" s="19"/>
    </row>
    <row r="607" spans="1:36" s="13" customFormat="1" hidden="1">
      <c r="B607" s="211">
        <f>B605-1</f>
        <v>2028</v>
      </c>
      <c r="C607" s="70" t="s">
        <v>24</v>
      </c>
      <c r="D607" s="71"/>
      <c r="E607" s="72"/>
      <c r="F607" s="72"/>
      <c r="G607" s="72"/>
      <c r="H607" s="72"/>
      <c r="I607" s="73"/>
      <c r="J607" s="72"/>
      <c r="K607" s="72"/>
      <c r="L607" s="72"/>
      <c r="M607" s="72"/>
      <c r="N607" s="72"/>
      <c r="O607" s="74"/>
      <c r="P607" s="62"/>
      <c r="Q607" s="75">
        <f t="shared" si="264"/>
        <v>0</v>
      </c>
      <c r="T607" s="13" t="b">
        <f t="shared" si="263"/>
        <v>0</v>
      </c>
      <c r="U607" s="13" t="b">
        <f>AND(B607&lt;=ReportingYear,B607&gt;=BaselineYear)</f>
        <v>0</v>
      </c>
      <c r="W607" s="14" t="b">
        <f t="shared" si="261"/>
        <v>0</v>
      </c>
      <c r="AB607" s="14"/>
      <c r="AC607" s="18"/>
      <c r="AD607" s="14"/>
      <c r="AE607" s="18"/>
      <c r="AF607" s="18"/>
      <c r="AG607" s="18"/>
      <c r="AH607" s="19"/>
      <c r="AI607" s="19"/>
      <c r="AJ607" s="19"/>
    </row>
    <row r="608" spans="1:36" s="13" customFormat="1" ht="16" hidden="1" thickBot="1">
      <c r="B608" s="212"/>
      <c r="C608" s="76" t="s">
        <v>25</v>
      </c>
      <c r="D608" s="77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9"/>
      <c r="P608" s="80"/>
      <c r="Q608" s="81">
        <f t="shared" si="264"/>
        <v>0</v>
      </c>
      <c r="S608" s="13" t="b">
        <f>S606</f>
        <v>1</v>
      </c>
      <c r="T608" s="13" t="b">
        <f t="shared" si="263"/>
        <v>0</v>
      </c>
      <c r="U608" s="13" t="b">
        <f>U607</f>
        <v>0</v>
      </c>
      <c r="W608" s="14" t="b">
        <f t="shared" si="261"/>
        <v>0</v>
      </c>
      <c r="AB608" s="14"/>
      <c r="AC608" s="18"/>
      <c r="AD608" s="14"/>
      <c r="AE608" s="18"/>
      <c r="AF608" s="18"/>
      <c r="AG608" s="18"/>
      <c r="AH608" s="19"/>
      <c r="AI608" s="19"/>
      <c r="AJ608" s="19"/>
    </row>
    <row r="609" spans="2:36" s="13" customFormat="1" hidden="1">
      <c r="B609" s="211">
        <f>B607-1</f>
        <v>2027</v>
      </c>
      <c r="C609" s="70" t="s">
        <v>24</v>
      </c>
      <c r="D609" s="58"/>
      <c r="E609" s="59"/>
      <c r="F609" s="59"/>
      <c r="G609" s="59"/>
      <c r="H609" s="59"/>
      <c r="I609" s="60"/>
      <c r="J609" s="59"/>
      <c r="K609" s="59"/>
      <c r="L609" s="59"/>
      <c r="M609" s="59"/>
      <c r="N609" s="59"/>
      <c r="O609" s="61"/>
      <c r="P609" s="62"/>
      <c r="Q609" s="63">
        <f t="shared" si="264"/>
        <v>0</v>
      </c>
      <c r="T609" s="13" t="b">
        <f t="shared" si="263"/>
        <v>0</v>
      </c>
      <c r="U609" s="13" t="b">
        <f>AND(B609&lt;=ReportingYear,B609&gt;=BaselineYear)</f>
        <v>0</v>
      </c>
      <c r="W609" s="14" t="b">
        <f t="shared" si="261"/>
        <v>0</v>
      </c>
      <c r="AB609" s="14"/>
      <c r="AC609" s="18"/>
      <c r="AD609" s="14"/>
      <c r="AE609" s="18"/>
      <c r="AF609" s="18"/>
      <c r="AG609" s="18"/>
      <c r="AH609" s="19"/>
      <c r="AI609" s="19"/>
      <c r="AJ609" s="19"/>
    </row>
    <row r="610" spans="2:36" s="13" customFormat="1" ht="16" hidden="1" thickBot="1">
      <c r="B610" s="212"/>
      <c r="C610" s="76" t="s">
        <v>25</v>
      </c>
      <c r="D610" s="65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7"/>
      <c r="P610" s="68"/>
      <c r="Q610" s="69">
        <f t="shared" si="264"/>
        <v>0</v>
      </c>
      <c r="S610" s="13" t="b">
        <f>S608</f>
        <v>1</v>
      </c>
      <c r="T610" s="13" t="b">
        <f t="shared" si="263"/>
        <v>0</v>
      </c>
      <c r="U610" s="13" t="b">
        <f>U609</f>
        <v>0</v>
      </c>
      <c r="W610" s="14" t="b">
        <f t="shared" si="261"/>
        <v>0</v>
      </c>
      <c r="AB610" s="14"/>
      <c r="AC610" s="18"/>
      <c r="AD610" s="14"/>
      <c r="AE610" s="18"/>
      <c r="AF610" s="18"/>
      <c r="AG610" s="18"/>
      <c r="AH610" s="19"/>
      <c r="AI610" s="19"/>
      <c r="AJ610" s="19"/>
    </row>
    <row r="611" spans="2:36" s="13" customFormat="1" hidden="1">
      <c r="B611" s="211">
        <f>B609-1</f>
        <v>2026</v>
      </c>
      <c r="C611" s="70" t="s">
        <v>24</v>
      </c>
      <c r="D611" s="71"/>
      <c r="E611" s="72"/>
      <c r="F611" s="72"/>
      <c r="G611" s="72"/>
      <c r="H611" s="72"/>
      <c r="I611" s="73"/>
      <c r="J611" s="72"/>
      <c r="K611" s="72"/>
      <c r="L611" s="72"/>
      <c r="M611" s="72"/>
      <c r="N611" s="72"/>
      <c r="O611" s="74"/>
      <c r="P611" s="62"/>
      <c r="Q611" s="75">
        <f t="shared" si="264"/>
        <v>0</v>
      </c>
      <c r="T611" s="13" t="b">
        <f t="shared" si="263"/>
        <v>0</v>
      </c>
      <c r="U611" s="13" t="b">
        <f>AND(B611&lt;=ReportingYear,B611&gt;=BaselineYear)</f>
        <v>0</v>
      </c>
      <c r="W611" s="14" t="b">
        <f t="shared" si="261"/>
        <v>0</v>
      </c>
      <c r="AB611" s="14"/>
      <c r="AC611" s="18"/>
      <c r="AD611" s="14"/>
      <c r="AE611" s="18"/>
      <c r="AF611" s="18"/>
      <c r="AG611" s="18"/>
      <c r="AH611" s="19"/>
      <c r="AI611" s="19"/>
      <c r="AJ611" s="19"/>
    </row>
    <row r="612" spans="2:36" s="13" customFormat="1" ht="16" hidden="1" thickBot="1">
      <c r="B612" s="212"/>
      <c r="C612" s="76" t="s">
        <v>25</v>
      </c>
      <c r="D612" s="77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9"/>
      <c r="P612" s="80"/>
      <c r="Q612" s="81">
        <f t="shared" si="264"/>
        <v>0</v>
      </c>
      <c r="S612" s="13" t="b">
        <f>S610</f>
        <v>1</v>
      </c>
      <c r="T612" s="13" t="b">
        <f t="shared" si="263"/>
        <v>0</v>
      </c>
      <c r="U612" s="13" t="b">
        <f>U611</f>
        <v>0</v>
      </c>
      <c r="W612" s="14" t="b">
        <f t="shared" si="261"/>
        <v>0</v>
      </c>
      <c r="AB612" s="14"/>
      <c r="AC612" s="18"/>
      <c r="AD612" s="14"/>
      <c r="AE612" s="18"/>
      <c r="AF612" s="18"/>
      <c r="AG612" s="18"/>
      <c r="AH612" s="19"/>
      <c r="AI612" s="19"/>
      <c r="AJ612" s="19"/>
    </row>
    <row r="613" spans="2:36" s="13" customFormat="1" hidden="1">
      <c r="B613" s="211">
        <f>B611-1</f>
        <v>2025</v>
      </c>
      <c r="C613" s="70" t="s">
        <v>24</v>
      </c>
      <c r="D613" s="58"/>
      <c r="E613" s="59"/>
      <c r="F613" s="59"/>
      <c r="G613" s="59"/>
      <c r="H613" s="59"/>
      <c r="I613" s="60"/>
      <c r="J613" s="59"/>
      <c r="K613" s="59"/>
      <c r="L613" s="59"/>
      <c r="M613" s="59"/>
      <c r="N613" s="59"/>
      <c r="O613" s="61"/>
      <c r="P613" s="62"/>
      <c r="Q613" s="63">
        <f t="shared" si="264"/>
        <v>0</v>
      </c>
      <c r="T613" s="13" t="b">
        <f t="shared" si="263"/>
        <v>0</v>
      </c>
      <c r="U613" s="13" t="b">
        <f>AND(B613&lt;=ReportingYear,B613&gt;=BaselineYear)</f>
        <v>0</v>
      </c>
      <c r="W613" s="14" t="b">
        <f t="shared" si="261"/>
        <v>0</v>
      </c>
      <c r="AB613" s="14"/>
      <c r="AC613" s="18"/>
      <c r="AD613" s="14"/>
      <c r="AE613" s="18"/>
      <c r="AF613" s="18"/>
      <c r="AG613" s="18"/>
      <c r="AH613" s="19"/>
      <c r="AI613" s="19"/>
      <c r="AJ613" s="19"/>
    </row>
    <row r="614" spans="2:36" s="13" customFormat="1" ht="16" hidden="1" thickBot="1">
      <c r="B614" s="212"/>
      <c r="C614" s="76" t="s">
        <v>25</v>
      </c>
      <c r="D614" s="65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7"/>
      <c r="P614" s="68"/>
      <c r="Q614" s="69">
        <f t="shared" si="264"/>
        <v>0</v>
      </c>
      <c r="S614" s="13" t="b">
        <f>S612</f>
        <v>1</v>
      </c>
      <c r="T614" s="13" t="b">
        <f t="shared" si="263"/>
        <v>0</v>
      </c>
      <c r="U614" s="13" t="b">
        <f>U613</f>
        <v>0</v>
      </c>
      <c r="W614" s="14" t="b">
        <f t="shared" si="261"/>
        <v>0</v>
      </c>
      <c r="AB614" s="14"/>
      <c r="AC614" s="18"/>
      <c r="AD614" s="14"/>
      <c r="AE614" s="18"/>
      <c r="AF614" s="18"/>
      <c r="AG614" s="18"/>
      <c r="AH614" s="19"/>
      <c r="AI614" s="19"/>
      <c r="AJ614" s="19"/>
    </row>
    <row r="615" spans="2:36" s="13" customFormat="1" hidden="1">
      <c r="B615" s="211">
        <f>B613-1</f>
        <v>2024</v>
      </c>
      <c r="C615" s="70" t="s">
        <v>24</v>
      </c>
      <c r="D615" s="71"/>
      <c r="E615" s="72"/>
      <c r="F615" s="72"/>
      <c r="G615" s="72"/>
      <c r="H615" s="72"/>
      <c r="I615" s="73"/>
      <c r="J615" s="72"/>
      <c r="K615" s="72"/>
      <c r="L615" s="72"/>
      <c r="M615" s="72"/>
      <c r="N615" s="72"/>
      <c r="O615" s="74"/>
      <c r="P615" s="62"/>
      <c r="Q615" s="75">
        <f t="shared" si="264"/>
        <v>0</v>
      </c>
      <c r="T615" s="13" t="b">
        <f t="shared" si="263"/>
        <v>0</v>
      </c>
      <c r="U615" s="13" t="b">
        <f>AND(B615&lt;=ReportingYear,B615&gt;=BaselineYear)</f>
        <v>0</v>
      </c>
      <c r="W615" s="14" t="b">
        <f t="shared" si="261"/>
        <v>0</v>
      </c>
      <c r="AB615" s="14"/>
      <c r="AC615" s="18"/>
      <c r="AD615" s="14"/>
      <c r="AE615" s="18"/>
      <c r="AF615" s="18"/>
      <c r="AG615" s="18"/>
      <c r="AH615" s="19"/>
      <c r="AI615" s="19"/>
      <c r="AJ615" s="19"/>
    </row>
    <row r="616" spans="2:36" s="13" customFormat="1" ht="16" hidden="1" thickBot="1">
      <c r="B616" s="212"/>
      <c r="C616" s="76" t="s">
        <v>25</v>
      </c>
      <c r="D616" s="77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9"/>
      <c r="P616" s="80"/>
      <c r="Q616" s="81">
        <f t="shared" si="264"/>
        <v>0</v>
      </c>
      <c r="S616" s="13" t="b">
        <f>S614</f>
        <v>1</v>
      </c>
      <c r="T616" s="13" t="b">
        <f t="shared" si="263"/>
        <v>0</v>
      </c>
      <c r="U616" s="13" t="b">
        <f>U615</f>
        <v>0</v>
      </c>
      <c r="W616" s="14" t="b">
        <f t="shared" si="261"/>
        <v>0</v>
      </c>
      <c r="AB616" s="14"/>
      <c r="AC616" s="18"/>
      <c r="AD616" s="14"/>
      <c r="AE616" s="18"/>
      <c r="AF616" s="18"/>
      <c r="AG616" s="18"/>
      <c r="AH616" s="19"/>
      <c r="AI616" s="19"/>
      <c r="AJ616" s="19"/>
    </row>
    <row r="617" spans="2:36" s="13" customFormat="1" hidden="1">
      <c r="B617" s="211">
        <f>B615-1</f>
        <v>2023</v>
      </c>
      <c r="C617" s="70" t="s">
        <v>24</v>
      </c>
      <c r="D617" s="58"/>
      <c r="E617" s="59"/>
      <c r="F617" s="59"/>
      <c r="G617" s="59"/>
      <c r="H617" s="59"/>
      <c r="I617" s="60"/>
      <c r="J617" s="59"/>
      <c r="K617" s="59"/>
      <c r="L617" s="59"/>
      <c r="M617" s="59"/>
      <c r="N617" s="59"/>
      <c r="O617" s="61"/>
      <c r="P617" s="62"/>
      <c r="Q617" s="63">
        <f t="shared" si="264"/>
        <v>0</v>
      </c>
      <c r="T617" s="13" t="b">
        <f t="shared" si="263"/>
        <v>0</v>
      </c>
      <c r="U617" s="13" t="b">
        <f>AND(B617&lt;=ReportingYear,B617&gt;=BaselineYear)</f>
        <v>0</v>
      </c>
      <c r="W617" s="14" t="b">
        <f t="shared" si="261"/>
        <v>0</v>
      </c>
      <c r="AB617" s="14"/>
      <c r="AC617" s="18"/>
      <c r="AD617" s="14"/>
      <c r="AE617" s="18"/>
      <c r="AF617" s="18"/>
      <c r="AG617" s="18"/>
      <c r="AH617" s="19"/>
      <c r="AI617" s="19"/>
      <c r="AJ617" s="19"/>
    </row>
    <row r="618" spans="2:36" s="13" customFormat="1" ht="16" hidden="1" thickBot="1">
      <c r="B618" s="212"/>
      <c r="C618" s="76" t="s">
        <v>25</v>
      </c>
      <c r="D618" s="65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7"/>
      <c r="P618" s="68"/>
      <c r="Q618" s="69">
        <f t="shared" si="264"/>
        <v>0</v>
      </c>
      <c r="S618" s="13" t="b">
        <f>S616</f>
        <v>1</v>
      </c>
      <c r="T618" s="13" t="b">
        <f t="shared" si="263"/>
        <v>0</v>
      </c>
      <c r="U618" s="13" t="b">
        <f>U617</f>
        <v>0</v>
      </c>
      <c r="W618" s="14" t="b">
        <f t="shared" si="261"/>
        <v>0</v>
      </c>
      <c r="AB618" s="14"/>
      <c r="AC618" s="18"/>
      <c r="AD618" s="14"/>
      <c r="AE618" s="18"/>
      <c r="AF618" s="18"/>
      <c r="AG618" s="18"/>
      <c r="AH618" s="19"/>
      <c r="AI618" s="19"/>
      <c r="AJ618" s="19"/>
    </row>
    <row r="619" spans="2:36" s="13" customFormat="1">
      <c r="B619" s="211">
        <f>B617-1</f>
        <v>2022</v>
      </c>
      <c r="C619" s="70" t="s">
        <v>24</v>
      </c>
      <c r="D619" s="71"/>
      <c r="E619" s="72"/>
      <c r="F619" s="72"/>
      <c r="G619" s="72"/>
      <c r="H619" s="72"/>
      <c r="I619" s="73"/>
      <c r="J619" s="72"/>
      <c r="K619" s="72"/>
      <c r="L619" s="72"/>
      <c r="M619" s="72"/>
      <c r="N619" s="72"/>
      <c r="O619" s="74"/>
      <c r="P619" s="62"/>
      <c r="Q619" s="75">
        <f t="shared" si="264"/>
        <v>0</v>
      </c>
      <c r="T619" s="13" t="b">
        <f t="shared" si="263"/>
        <v>0</v>
      </c>
      <c r="U619" s="13" t="b">
        <f>AND(B619&lt;=ReportingYear,B619&gt;=BaselineYear)</f>
        <v>0</v>
      </c>
      <c r="W619" s="14" t="b">
        <f t="shared" si="261"/>
        <v>0</v>
      </c>
      <c r="AB619" s="14"/>
      <c r="AC619" s="18"/>
      <c r="AD619" s="14"/>
      <c r="AE619" s="18"/>
      <c r="AF619" s="18"/>
      <c r="AG619" s="18"/>
      <c r="AH619" s="19"/>
      <c r="AI619" s="19"/>
      <c r="AJ619" s="19"/>
    </row>
    <row r="620" spans="2:36" s="13" customFormat="1" ht="16" thickBot="1">
      <c r="B620" s="212"/>
      <c r="C620" s="76" t="s">
        <v>25</v>
      </c>
      <c r="D620" s="77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9"/>
      <c r="P620" s="80"/>
      <c r="Q620" s="81">
        <f t="shared" si="264"/>
        <v>0</v>
      </c>
      <c r="S620" s="13" t="b">
        <f>S618</f>
        <v>1</v>
      </c>
      <c r="T620" s="13" t="b">
        <f t="shared" si="263"/>
        <v>0</v>
      </c>
      <c r="U620" s="13" t="b">
        <f>U619</f>
        <v>0</v>
      </c>
      <c r="W620" s="14" t="b">
        <f t="shared" si="261"/>
        <v>0</v>
      </c>
      <c r="AB620" s="14"/>
      <c r="AC620" s="18"/>
      <c r="AD620" s="14"/>
      <c r="AE620" s="18"/>
      <c r="AF620" s="18"/>
      <c r="AG620" s="18"/>
      <c r="AH620" s="19"/>
      <c r="AI620" s="19"/>
      <c r="AJ620" s="19"/>
    </row>
    <row r="621" spans="2:36" s="13" customFormat="1">
      <c r="B621" s="211">
        <f>B619-1</f>
        <v>2021</v>
      </c>
      <c r="C621" s="70" t="s">
        <v>24</v>
      </c>
      <c r="D621" s="58"/>
      <c r="E621" s="59"/>
      <c r="F621" s="59"/>
      <c r="G621" s="59"/>
      <c r="H621" s="59"/>
      <c r="I621" s="60"/>
      <c r="J621" s="59"/>
      <c r="K621" s="59"/>
      <c r="L621" s="59"/>
      <c r="M621" s="59"/>
      <c r="N621" s="59"/>
      <c r="O621" s="61"/>
      <c r="P621" s="62"/>
      <c r="Q621" s="63">
        <f t="shared" si="264"/>
        <v>0</v>
      </c>
      <c r="T621" s="13" t="b">
        <f t="shared" si="263"/>
        <v>0</v>
      </c>
      <c r="U621" s="13" t="b">
        <f>AND(B621&lt;=ReportingYear,B621&gt;=BaselineYear)</f>
        <v>0</v>
      </c>
      <c r="W621" s="14" t="b">
        <f t="shared" si="261"/>
        <v>0</v>
      </c>
      <c r="AB621" s="14"/>
      <c r="AC621" s="18"/>
      <c r="AD621" s="14"/>
      <c r="AE621" s="18"/>
      <c r="AF621" s="18"/>
      <c r="AG621" s="18"/>
      <c r="AH621" s="19"/>
      <c r="AI621" s="19"/>
      <c r="AJ621" s="19"/>
    </row>
    <row r="622" spans="2:36" s="13" customFormat="1" ht="16" thickBot="1">
      <c r="B622" s="212"/>
      <c r="C622" s="76" t="s">
        <v>25</v>
      </c>
      <c r="D622" s="65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7"/>
      <c r="P622" s="68"/>
      <c r="Q622" s="69">
        <f t="shared" si="264"/>
        <v>0</v>
      </c>
      <c r="S622" s="13" t="b">
        <f>S620</f>
        <v>1</v>
      </c>
      <c r="T622" s="13" t="b">
        <f t="shared" si="263"/>
        <v>0</v>
      </c>
      <c r="U622" s="13" t="b">
        <f>U621</f>
        <v>0</v>
      </c>
      <c r="W622" s="14" t="b">
        <f t="shared" si="261"/>
        <v>0</v>
      </c>
      <c r="AB622" s="14"/>
      <c r="AC622" s="18"/>
      <c r="AD622" s="14"/>
      <c r="AE622" s="18"/>
      <c r="AF622" s="18"/>
      <c r="AG622" s="18"/>
      <c r="AH622" s="19"/>
      <c r="AI622" s="19"/>
      <c r="AJ622" s="19"/>
    </row>
    <row r="623" spans="2:36" s="13" customFormat="1">
      <c r="B623" s="211">
        <f>B621-1</f>
        <v>2020</v>
      </c>
      <c r="C623" s="70" t="s">
        <v>24</v>
      </c>
      <c r="D623" s="71"/>
      <c r="E623" s="72"/>
      <c r="F623" s="72"/>
      <c r="G623" s="72"/>
      <c r="H623" s="72"/>
      <c r="I623" s="73"/>
      <c r="J623" s="72"/>
      <c r="K623" s="72"/>
      <c r="L623" s="72"/>
      <c r="M623" s="72"/>
      <c r="N623" s="72"/>
      <c r="O623" s="74"/>
      <c r="P623" s="62"/>
      <c r="Q623" s="75">
        <f t="shared" si="264"/>
        <v>0</v>
      </c>
      <c r="T623" s="13" t="b">
        <f t="shared" si="263"/>
        <v>0</v>
      </c>
      <c r="U623" s="13" t="b">
        <f>AND(B623&lt;=ReportingYear,B623&gt;=BaselineYear)</f>
        <v>0</v>
      </c>
      <c r="W623" s="14" t="b">
        <f t="shared" si="261"/>
        <v>0</v>
      </c>
      <c r="AB623" s="14"/>
      <c r="AC623" s="18"/>
      <c r="AD623" s="14"/>
      <c r="AE623" s="18"/>
      <c r="AF623" s="18"/>
      <c r="AG623" s="18"/>
      <c r="AH623" s="19"/>
      <c r="AI623" s="19"/>
      <c r="AJ623" s="19"/>
    </row>
    <row r="624" spans="2:36" s="13" customFormat="1" ht="16" thickBot="1">
      <c r="B624" s="212"/>
      <c r="C624" s="76" t="s">
        <v>25</v>
      </c>
      <c r="D624" s="77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9"/>
      <c r="P624" s="80"/>
      <c r="Q624" s="81">
        <f t="shared" si="264"/>
        <v>0</v>
      </c>
      <c r="S624" s="13" t="b">
        <f>S622</f>
        <v>1</v>
      </c>
      <c r="T624" s="13" t="b">
        <f t="shared" si="263"/>
        <v>0</v>
      </c>
      <c r="U624" s="13" t="b">
        <f>U623</f>
        <v>0</v>
      </c>
      <c r="W624" s="14" t="b">
        <f t="shared" si="261"/>
        <v>0</v>
      </c>
      <c r="AB624" s="14"/>
      <c r="AC624" s="18"/>
      <c r="AD624" s="14"/>
      <c r="AE624" s="18"/>
      <c r="AF624" s="18"/>
      <c r="AG624" s="18"/>
      <c r="AH624" s="19"/>
      <c r="AI624" s="19"/>
      <c r="AJ624" s="19"/>
    </row>
    <row r="625" spans="2:36" s="13" customFormat="1" ht="16" thickBot="1">
      <c r="B625" s="213">
        <f>B623-1</f>
        <v>2019</v>
      </c>
      <c r="C625" s="70" t="s">
        <v>24</v>
      </c>
      <c r="D625" s="58"/>
      <c r="E625" s="59"/>
      <c r="F625" s="59"/>
      <c r="G625" s="59"/>
      <c r="H625" s="59"/>
      <c r="I625" s="60"/>
      <c r="J625" s="59"/>
      <c r="K625" s="59"/>
      <c r="L625" s="59"/>
      <c r="M625" s="59"/>
      <c r="N625" s="59"/>
      <c r="O625" s="61"/>
      <c r="P625" s="62"/>
      <c r="Q625" s="63">
        <f t="shared" si="264"/>
        <v>0</v>
      </c>
      <c r="T625" s="13" t="b">
        <f t="shared" si="263"/>
        <v>0</v>
      </c>
      <c r="U625" s="13" t="b">
        <f>AND(B625&lt;=ReportingYear,B625&gt;=BaselineYear)</f>
        <v>0</v>
      </c>
      <c r="W625" s="14" t="b">
        <f t="shared" si="261"/>
        <v>0</v>
      </c>
      <c r="AB625" s="14"/>
      <c r="AC625" s="18"/>
      <c r="AD625" s="14"/>
      <c r="AE625" s="18"/>
      <c r="AF625" s="18"/>
      <c r="AG625" s="18"/>
      <c r="AH625" s="19"/>
      <c r="AI625" s="19"/>
      <c r="AJ625" s="19"/>
    </row>
    <row r="626" spans="2:36" s="13" customFormat="1" ht="16" thickBot="1">
      <c r="B626" s="213"/>
      <c r="C626" s="76" t="s">
        <v>25</v>
      </c>
      <c r="D626" s="65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7"/>
      <c r="P626" s="68"/>
      <c r="Q626" s="69">
        <f t="shared" si="264"/>
        <v>0</v>
      </c>
      <c r="S626" s="13" t="b">
        <f>S624</f>
        <v>1</v>
      </c>
      <c r="T626" s="13" t="b">
        <f t="shared" si="263"/>
        <v>0</v>
      </c>
      <c r="U626" s="13" t="b">
        <f>U625</f>
        <v>0</v>
      </c>
      <c r="W626" s="14" t="b">
        <f t="shared" si="261"/>
        <v>0</v>
      </c>
      <c r="AB626" s="14"/>
      <c r="AC626" s="18"/>
      <c r="AD626" s="14"/>
      <c r="AE626" s="18"/>
      <c r="AF626" s="18"/>
      <c r="AG626" s="18"/>
      <c r="AH626" s="19"/>
      <c r="AI626" s="19"/>
      <c r="AJ626" s="19"/>
    </row>
    <row r="627" spans="2:36" s="13" customFormat="1" ht="16" thickBot="1">
      <c r="B627" s="213">
        <f>B625-1</f>
        <v>2018</v>
      </c>
      <c r="C627" s="70" t="s">
        <v>24</v>
      </c>
      <c r="D627" s="71"/>
      <c r="E627" s="72"/>
      <c r="F627" s="72"/>
      <c r="G627" s="72"/>
      <c r="H627" s="72"/>
      <c r="I627" s="73"/>
      <c r="J627" s="72"/>
      <c r="K627" s="72"/>
      <c r="L627" s="72"/>
      <c r="M627" s="72"/>
      <c r="N627" s="72"/>
      <c r="O627" s="74"/>
      <c r="P627" s="62"/>
      <c r="Q627" s="75">
        <f t="shared" si="264"/>
        <v>0</v>
      </c>
      <c r="T627" s="13" t="b">
        <f t="shared" si="263"/>
        <v>0</v>
      </c>
      <c r="U627" s="13" t="b">
        <f>AND(B627&lt;=ReportingYear,B627&gt;=BaselineYear)</f>
        <v>0</v>
      </c>
      <c r="W627" s="14" t="b">
        <f t="shared" si="261"/>
        <v>0</v>
      </c>
      <c r="AB627" s="14"/>
      <c r="AC627" s="18"/>
      <c r="AD627" s="14"/>
      <c r="AE627" s="18"/>
      <c r="AF627" s="18"/>
      <c r="AG627" s="18"/>
      <c r="AH627" s="19"/>
      <c r="AI627" s="19"/>
      <c r="AJ627" s="19"/>
    </row>
    <row r="628" spans="2:36" s="13" customFormat="1" ht="16" thickBot="1">
      <c r="B628" s="213"/>
      <c r="C628" s="76" t="s">
        <v>25</v>
      </c>
      <c r="D628" s="77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9"/>
      <c r="P628" s="80"/>
      <c r="Q628" s="81">
        <f t="shared" si="264"/>
        <v>0</v>
      </c>
      <c r="S628" s="13" t="b">
        <f>S626</f>
        <v>1</v>
      </c>
      <c r="T628" s="13" t="b">
        <f t="shared" si="263"/>
        <v>0</v>
      </c>
      <c r="U628" s="13" t="b">
        <f>U627</f>
        <v>0</v>
      </c>
      <c r="W628" s="14" t="b">
        <f t="shared" si="261"/>
        <v>0</v>
      </c>
      <c r="AB628" s="14"/>
      <c r="AC628" s="18"/>
      <c r="AD628" s="14"/>
      <c r="AE628" s="18"/>
      <c r="AF628" s="18"/>
      <c r="AG628" s="18"/>
      <c r="AH628" s="19"/>
      <c r="AI628" s="19"/>
      <c r="AJ628" s="19"/>
    </row>
    <row r="629" spans="2:36" s="13" customFormat="1" ht="16" thickBot="1">
      <c r="B629" s="213">
        <f>B627-1</f>
        <v>2017</v>
      </c>
      <c r="C629" s="70" t="s">
        <v>24</v>
      </c>
      <c r="D629" s="58"/>
      <c r="E629" s="59"/>
      <c r="F629" s="59"/>
      <c r="G629" s="59"/>
      <c r="H629" s="59"/>
      <c r="I629" s="60"/>
      <c r="J629" s="59"/>
      <c r="K629" s="59"/>
      <c r="L629" s="59"/>
      <c r="M629" s="59"/>
      <c r="N629" s="59"/>
      <c r="O629" s="61"/>
      <c r="P629" s="62"/>
      <c r="Q629" s="63">
        <f t="shared" si="264"/>
        <v>0</v>
      </c>
      <c r="T629" s="13" t="b">
        <f t="shared" si="263"/>
        <v>0</v>
      </c>
      <c r="U629" s="13" t="b">
        <f>AND(B629&lt;=ReportingYear,B629&gt;=BaselineYear)</f>
        <v>1</v>
      </c>
      <c r="W629" s="14" t="b">
        <f t="shared" si="261"/>
        <v>0</v>
      </c>
      <c r="AB629" s="14"/>
      <c r="AC629" s="18"/>
      <c r="AD629" s="14"/>
      <c r="AE629" s="18"/>
      <c r="AF629" s="18"/>
      <c r="AG629" s="18"/>
      <c r="AH629" s="19"/>
      <c r="AI629" s="19"/>
      <c r="AJ629" s="19"/>
    </row>
    <row r="630" spans="2:36" s="13" customFormat="1" ht="16" thickBot="1">
      <c r="B630" s="213"/>
      <c r="C630" s="76" t="s">
        <v>25</v>
      </c>
      <c r="D630" s="65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7"/>
      <c r="P630" s="68"/>
      <c r="Q630" s="69">
        <f t="shared" si="264"/>
        <v>0</v>
      </c>
      <c r="S630" s="13" t="b">
        <f>S628</f>
        <v>1</v>
      </c>
      <c r="T630" s="13" t="b">
        <f t="shared" si="263"/>
        <v>0</v>
      </c>
      <c r="U630" s="13" t="b">
        <f>U629</f>
        <v>1</v>
      </c>
      <c r="W630" s="14" t="b">
        <f t="shared" si="261"/>
        <v>0</v>
      </c>
      <c r="AB630" s="14"/>
      <c r="AC630" s="18"/>
      <c r="AD630" s="14"/>
      <c r="AE630" s="18"/>
      <c r="AF630" s="18"/>
      <c r="AG630" s="18"/>
      <c r="AH630" s="19"/>
      <c r="AI630" s="19"/>
      <c r="AJ630" s="19"/>
    </row>
    <row r="631" spans="2:36" s="13" customFormat="1" ht="16" thickBot="1">
      <c r="B631" s="213">
        <f>B629-1</f>
        <v>2016</v>
      </c>
      <c r="C631" s="70" t="s">
        <v>24</v>
      </c>
      <c r="D631" s="71"/>
      <c r="E631" s="72"/>
      <c r="F631" s="72"/>
      <c r="G631" s="72"/>
      <c r="H631" s="72"/>
      <c r="I631" s="73"/>
      <c r="J631" s="72"/>
      <c r="K631" s="72"/>
      <c r="L631" s="72"/>
      <c r="M631" s="72"/>
      <c r="N631" s="72"/>
      <c r="O631" s="74"/>
      <c r="P631" s="62"/>
      <c r="Q631" s="75">
        <f t="shared" si="264"/>
        <v>0</v>
      </c>
      <c r="T631" s="13" t="b">
        <f t="shared" si="263"/>
        <v>0</v>
      </c>
      <c r="U631" s="13" t="b">
        <f>AND(B631&lt;=ReportingYear,B631&gt;=BaselineYear)</f>
        <v>1</v>
      </c>
      <c r="W631" s="14" t="b">
        <f t="shared" si="261"/>
        <v>0</v>
      </c>
      <c r="AB631" s="14"/>
      <c r="AC631" s="18"/>
      <c r="AD631" s="14"/>
      <c r="AE631" s="18"/>
      <c r="AF631" s="18"/>
      <c r="AG631" s="18"/>
      <c r="AH631" s="19"/>
      <c r="AI631" s="19"/>
      <c r="AJ631" s="19"/>
    </row>
    <row r="632" spans="2:36" s="13" customFormat="1" ht="16" thickBot="1">
      <c r="B632" s="213"/>
      <c r="C632" s="76" t="s">
        <v>25</v>
      </c>
      <c r="D632" s="77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9"/>
      <c r="P632" s="80"/>
      <c r="Q632" s="81">
        <f t="shared" si="264"/>
        <v>0</v>
      </c>
      <c r="S632" s="13" t="b">
        <f>S630</f>
        <v>1</v>
      </c>
      <c r="T632" s="13" t="b">
        <f t="shared" si="263"/>
        <v>0</v>
      </c>
      <c r="U632" s="13" t="b">
        <f>U631</f>
        <v>1</v>
      </c>
      <c r="W632" s="14" t="b">
        <f t="shared" si="261"/>
        <v>0</v>
      </c>
      <c r="AB632" s="14"/>
      <c r="AC632" s="18"/>
      <c r="AD632" s="14"/>
      <c r="AE632" s="18"/>
      <c r="AF632" s="18"/>
      <c r="AG632" s="18"/>
      <c r="AH632" s="19"/>
      <c r="AI632" s="19"/>
      <c r="AJ632" s="19"/>
    </row>
    <row r="633" spans="2:36" s="13" customFormat="1">
      <c r="B633" s="211">
        <f>B631-1</f>
        <v>2015</v>
      </c>
      <c r="C633" s="70" t="s">
        <v>24</v>
      </c>
      <c r="D633" s="58"/>
      <c r="E633" s="59"/>
      <c r="F633" s="59"/>
      <c r="G633" s="59"/>
      <c r="H633" s="59"/>
      <c r="I633" s="60"/>
      <c r="J633" s="59"/>
      <c r="K633" s="59"/>
      <c r="L633" s="59"/>
      <c r="M633" s="59"/>
      <c r="N633" s="59"/>
      <c r="O633" s="61"/>
      <c r="P633" s="62"/>
      <c r="Q633" s="63">
        <f t="shared" si="264"/>
        <v>0</v>
      </c>
      <c r="T633" s="13" t="b">
        <f t="shared" si="263"/>
        <v>0</v>
      </c>
      <c r="U633" s="13" t="b">
        <f>AND(B633&lt;=ReportingYear,B633&gt;=BaselineYear)</f>
        <v>1</v>
      </c>
      <c r="W633" s="14" t="b">
        <f t="shared" si="261"/>
        <v>0</v>
      </c>
      <c r="AB633" s="14"/>
      <c r="AC633" s="18"/>
      <c r="AD633" s="14"/>
      <c r="AE633" s="18"/>
      <c r="AF633" s="18"/>
      <c r="AG633" s="18"/>
      <c r="AH633" s="19"/>
      <c r="AI633" s="19"/>
      <c r="AJ633" s="19"/>
    </row>
    <row r="634" spans="2:36" s="13" customFormat="1" ht="16" thickBot="1">
      <c r="B634" s="216"/>
      <c r="C634" s="76" t="s">
        <v>25</v>
      </c>
      <c r="D634" s="65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7"/>
      <c r="P634" s="68"/>
      <c r="Q634" s="69">
        <f t="shared" si="264"/>
        <v>0</v>
      </c>
      <c r="S634" s="13" t="b">
        <f>S632</f>
        <v>1</v>
      </c>
      <c r="T634" s="13" t="b">
        <f t="shared" si="263"/>
        <v>0</v>
      </c>
      <c r="U634" s="13" t="b">
        <f>U633</f>
        <v>1</v>
      </c>
      <c r="W634" s="14" t="b">
        <f t="shared" si="261"/>
        <v>0</v>
      </c>
      <c r="AB634" s="14"/>
      <c r="AC634" s="18"/>
      <c r="AD634" s="14"/>
      <c r="AE634" s="18"/>
      <c r="AF634" s="18"/>
      <c r="AG634" s="18"/>
      <c r="AH634" s="19"/>
      <c r="AI634" s="19"/>
      <c r="AJ634" s="19"/>
    </row>
    <row r="635" spans="2:36" s="13" customFormat="1">
      <c r="B635" s="217">
        <f>B633-1</f>
        <v>2014</v>
      </c>
      <c r="C635" s="70" t="s">
        <v>24</v>
      </c>
      <c r="D635" s="71"/>
      <c r="E635" s="72"/>
      <c r="F635" s="72"/>
      <c r="G635" s="72"/>
      <c r="H635" s="72"/>
      <c r="I635" s="73"/>
      <c r="J635" s="72"/>
      <c r="K635" s="72"/>
      <c r="L635" s="72"/>
      <c r="M635" s="72"/>
      <c r="N635" s="72"/>
      <c r="O635" s="74"/>
      <c r="P635" s="62"/>
      <c r="Q635" s="75">
        <f t="shared" si="264"/>
        <v>0</v>
      </c>
      <c r="T635" s="13" t="b">
        <f t="shared" si="263"/>
        <v>0</v>
      </c>
      <c r="U635" s="13" t="b">
        <f>AND(B635&lt;=ReportingYear,B635&gt;=BaselineYear)</f>
        <v>1</v>
      </c>
      <c r="W635" s="14" t="b">
        <f t="shared" si="261"/>
        <v>0</v>
      </c>
      <c r="AB635" s="14"/>
      <c r="AC635" s="18"/>
      <c r="AD635" s="14"/>
      <c r="AE635" s="18"/>
      <c r="AF635" s="18"/>
      <c r="AG635" s="18"/>
      <c r="AH635" s="19"/>
      <c r="AI635" s="19"/>
      <c r="AJ635" s="19"/>
    </row>
    <row r="636" spans="2:36" s="13" customFormat="1" ht="16" thickBot="1">
      <c r="B636" s="218"/>
      <c r="C636" s="76" t="s">
        <v>25</v>
      </c>
      <c r="D636" s="77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9"/>
      <c r="P636" s="80"/>
      <c r="Q636" s="81">
        <f t="shared" si="264"/>
        <v>0</v>
      </c>
      <c r="S636" s="13" t="b">
        <f>S634</f>
        <v>1</v>
      </c>
      <c r="T636" s="13" t="b">
        <f t="shared" si="263"/>
        <v>0</v>
      </c>
      <c r="U636" s="13" t="b">
        <f>U635</f>
        <v>1</v>
      </c>
      <c r="W636" s="14" t="b">
        <f t="shared" si="261"/>
        <v>0</v>
      </c>
      <c r="AB636" s="14"/>
      <c r="AC636" s="18"/>
      <c r="AD636" s="14"/>
      <c r="AE636" s="18"/>
      <c r="AF636" s="18"/>
      <c r="AG636" s="18"/>
      <c r="AH636" s="19"/>
      <c r="AI636" s="19"/>
      <c r="AJ636" s="19"/>
    </row>
    <row r="637" spans="2:36" s="13" customFormat="1">
      <c r="B637" s="211">
        <f>B635-1</f>
        <v>2013</v>
      </c>
      <c r="C637" s="70" t="s">
        <v>24</v>
      </c>
      <c r="D637" s="58"/>
      <c r="E637" s="59"/>
      <c r="F637" s="59"/>
      <c r="G637" s="59"/>
      <c r="H637" s="59"/>
      <c r="I637" s="60"/>
      <c r="J637" s="59"/>
      <c r="K637" s="59"/>
      <c r="L637" s="59"/>
      <c r="M637" s="59"/>
      <c r="N637" s="59"/>
      <c r="O637" s="61"/>
      <c r="P637" s="62"/>
      <c r="Q637" s="63">
        <f t="shared" si="264"/>
        <v>0</v>
      </c>
      <c r="T637" s="13" t="b">
        <f t="shared" si="263"/>
        <v>0</v>
      </c>
      <c r="U637" s="13" t="b">
        <f>AND(B637&lt;=ReportingYear,B637&gt;=BaselineYear)</f>
        <v>0</v>
      </c>
      <c r="W637" s="14" t="b">
        <f t="shared" si="261"/>
        <v>0</v>
      </c>
      <c r="AB637" s="14"/>
      <c r="AC637" s="18"/>
      <c r="AD637" s="14"/>
      <c r="AE637" s="18"/>
      <c r="AF637" s="18"/>
      <c r="AG637" s="18"/>
      <c r="AH637" s="19"/>
      <c r="AI637" s="19"/>
      <c r="AJ637" s="19"/>
    </row>
    <row r="638" spans="2:36" s="13" customFormat="1" ht="16" thickBot="1">
      <c r="B638" s="212"/>
      <c r="C638" s="76" t="s">
        <v>25</v>
      </c>
      <c r="D638" s="65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7"/>
      <c r="P638" s="68"/>
      <c r="Q638" s="69">
        <f t="shared" si="264"/>
        <v>0</v>
      </c>
      <c r="S638" s="13" t="b">
        <f>S636</f>
        <v>1</v>
      </c>
      <c r="T638" s="13" t="b">
        <f t="shared" si="263"/>
        <v>0</v>
      </c>
      <c r="U638" s="13" t="b">
        <f>U637</f>
        <v>0</v>
      </c>
      <c r="W638" s="14" t="b">
        <f t="shared" si="261"/>
        <v>0</v>
      </c>
      <c r="AB638" s="14"/>
      <c r="AC638" s="18"/>
      <c r="AD638" s="14"/>
      <c r="AE638" s="18"/>
      <c r="AF638" s="18"/>
      <c r="AG638" s="18"/>
      <c r="AH638" s="19"/>
      <c r="AI638" s="19"/>
      <c r="AJ638" s="19"/>
    </row>
    <row r="639" spans="2:36" s="13" customFormat="1">
      <c r="B639" s="211">
        <f>B637-1</f>
        <v>2012</v>
      </c>
      <c r="C639" s="70" t="s">
        <v>24</v>
      </c>
      <c r="D639" s="71"/>
      <c r="E639" s="72"/>
      <c r="F639" s="72"/>
      <c r="G639" s="72"/>
      <c r="H639" s="72"/>
      <c r="I639" s="73"/>
      <c r="J639" s="72"/>
      <c r="K639" s="72"/>
      <c r="L639" s="72"/>
      <c r="M639" s="72"/>
      <c r="N639" s="72"/>
      <c r="O639" s="74"/>
      <c r="P639" s="62"/>
      <c r="Q639" s="75">
        <f t="shared" si="264"/>
        <v>0</v>
      </c>
      <c r="T639" s="13" t="b">
        <f t="shared" si="263"/>
        <v>0</v>
      </c>
      <c r="U639" s="13" t="b">
        <f>AND(B639&lt;=ReportingYear,B639&gt;=BaselineYear)</f>
        <v>0</v>
      </c>
      <c r="W639" s="14" t="b">
        <f t="shared" si="261"/>
        <v>0</v>
      </c>
      <c r="AB639" s="14"/>
      <c r="AC639" s="18"/>
      <c r="AD639" s="14"/>
      <c r="AE639" s="18"/>
      <c r="AF639" s="18"/>
      <c r="AG639" s="18"/>
      <c r="AH639" s="19"/>
      <c r="AI639" s="19"/>
      <c r="AJ639" s="19"/>
    </row>
    <row r="640" spans="2:36" s="13" customFormat="1" ht="16" thickBot="1">
      <c r="B640" s="212"/>
      <c r="C640" s="76" t="s">
        <v>25</v>
      </c>
      <c r="D640" s="77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9"/>
      <c r="P640" s="80"/>
      <c r="Q640" s="81">
        <f t="shared" si="264"/>
        <v>0</v>
      </c>
      <c r="S640" s="13" t="b">
        <f>S638</f>
        <v>1</v>
      </c>
      <c r="T640" s="13" t="b">
        <f t="shared" si="263"/>
        <v>0</v>
      </c>
      <c r="U640" s="13" t="b">
        <f>U639</f>
        <v>0</v>
      </c>
      <c r="W640" s="14" t="b">
        <f t="shared" si="261"/>
        <v>0</v>
      </c>
      <c r="AB640" s="14"/>
      <c r="AC640" s="18"/>
      <c r="AD640" s="14"/>
      <c r="AE640" s="18"/>
      <c r="AF640" s="18"/>
      <c r="AG640" s="18"/>
      <c r="AH640" s="19"/>
      <c r="AI640" s="19"/>
      <c r="AJ640" s="19"/>
    </row>
    <row r="641" spans="2:36" s="13" customFormat="1">
      <c r="B641" s="211">
        <f>B639-1</f>
        <v>2011</v>
      </c>
      <c r="C641" s="70" t="s">
        <v>24</v>
      </c>
      <c r="D641" s="58"/>
      <c r="E641" s="59"/>
      <c r="F641" s="59"/>
      <c r="G641" s="59"/>
      <c r="H641" s="59"/>
      <c r="I641" s="60"/>
      <c r="J641" s="59"/>
      <c r="K641" s="59"/>
      <c r="L641" s="59"/>
      <c r="M641" s="59"/>
      <c r="N641" s="59"/>
      <c r="O641" s="61"/>
      <c r="P641" s="62"/>
      <c r="Q641" s="63">
        <f t="shared" si="264"/>
        <v>0</v>
      </c>
      <c r="T641" s="13" t="b">
        <f t="shared" si="263"/>
        <v>0</v>
      </c>
      <c r="U641" s="13" t="b">
        <f>AND(B641&lt;=ReportingYear,B641&gt;=BaselineYear)</f>
        <v>0</v>
      </c>
      <c r="W641" s="14" t="b">
        <f t="shared" si="261"/>
        <v>0</v>
      </c>
      <c r="AB641" s="14"/>
      <c r="AC641" s="18"/>
      <c r="AD641" s="14"/>
      <c r="AE641" s="18"/>
      <c r="AF641" s="18"/>
      <c r="AG641" s="18"/>
      <c r="AH641" s="19"/>
      <c r="AI641" s="19"/>
      <c r="AJ641" s="19"/>
    </row>
    <row r="642" spans="2:36" s="13" customFormat="1" ht="16" thickBot="1">
      <c r="B642" s="212"/>
      <c r="C642" s="76" t="s">
        <v>25</v>
      </c>
      <c r="D642" s="65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7"/>
      <c r="P642" s="68"/>
      <c r="Q642" s="69">
        <f t="shared" si="264"/>
        <v>0</v>
      </c>
      <c r="S642" s="13" t="b">
        <f>S640</f>
        <v>1</v>
      </c>
      <c r="T642" s="13" t="b">
        <f t="shared" si="263"/>
        <v>0</v>
      </c>
      <c r="U642" s="13" t="b">
        <f>U641</f>
        <v>0</v>
      </c>
      <c r="W642" s="14" t="b">
        <f t="shared" si="261"/>
        <v>0</v>
      </c>
      <c r="AB642" s="14"/>
      <c r="AC642" s="18"/>
      <c r="AD642" s="14"/>
      <c r="AE642" s="18"/>
      <c r="AF642" s="18"/>
      <c r="AG642" s="18"/>
      <c r="AH642" s="19"/>
      <c r="AI642" s="19"/>
      <c r="AJ642" s="19"/>
    </row>
    <row r="643" spans="2:36" s="13" customFormat="1">
      <c r="B643" s="211">
        <f>B641-1</f>
        <v>2010</v>
      </c>
      <c r="C643" s="70" t="s">
        <v>24</v>
      </c>
      <c r="D643" s="71"/>
      <c r="E643" s="72"/>
      <c r="F643" s="72"/>
      <c r="G643" s="72"/>
      <c r="H643" s="72"/>
      <c r="I643" s="73"/>
      <c r="J643" s="72"/>
      <c r="K643" s="72"/>
      <c r="L643" s="72"/>
      <c r="M643" s="72"/>
      <c r="N643" s="72"/>
      <c r="O643" s="74"/>
      <c r="P643" s="62"/>
      <c r="Q643" s="75">
        <f t="shared" si="264"/>
        <v>0</v>
      </c>
      <c r="T643" s="13" t="b">
        <f t="shared" si="263"/>
        <v>0</v>
      </c>
      <c r="U643" s="13" t="b">
        <f>AND(B643&lt;=ReportingYear,B643&gt;=BaselineYear)</f>
        <v>0</v>
      </c>
      <c r="W643" s="14" t="b">
        <f t="shared" si="261"/>
        <v>0</v>
      </c>
      <c r="AB643" s="14"/>
      <c r="AC643" s="18"/>
      <c r="AD643" s="14"/>
      <c r="AE643" s="18"/>
      <c r="AF643" s="18"/>
      <c r="AG643" s="18"/>
      <c r="AH643" s="19"/>
      <c r="AI643" s="19"/>
      <c r="AJ643" s="19"/>
    </row>
    <row r="644" spans="2:36" s="13" customFormat="1" ht="16" thickBot="1">
      <c r="B644" s="212"/>
      <c r="C644" s="76" t="s">
        <v>25</v>
      </c>
      <c r="D644" s="77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9"/>
      <c r="P644" s="80"/>
      <c r="Q644" s="81">
        <f t="shared" si="264"/>
        <v>0</v>
      </c>
      <c r="S644" s="13" t="b">
        <f>S642</f>
        <v>1</v>
      </c>
      <c r="T644" s="13" t="b">
        <f t="shared" si="263"/>
        <v>0</v>
      </c>
      <c r="U644" s="13" t="b">
        <f>U643</f>
        <v>0</v>
      </c>
      <c r="W644" s="14" t="b">
        <f t="shared" si="261"/>
        <v>0</v>
      </c>
      <c r="AB644" s="14"/>
      <c r="AC644" s="18"/>
      <c r="AD644" s="14"/>
      <c r="AE644" s="18"/>
      <c r="AF644" s="18"/>
      <c r="AG644" s="18"/>
      <c r="AH644" s="19"/>
      <c r="AI644" s="19"/>
      <c r="AJ644" s="19"/>
    </row>
    <row r="645" spans="2:36" s="13" customFormat="1" ht="16" hidden="1" thickBot="1">
      <c r="B645" s="213">
        <f>B643-1</f>
        <v>2009</v>
      </c>
      <c r="C645" s="70" t="s">
        <v>24</v>
      </c>
      <c r="D645" s="58"/>
      <c r="E645" s="59"/>
      <c r="F645" s="59"/>
      <c r="G645" s="59"/>
      <c r="H645" s="59"/>
      <c r="I645" s="60"/>
      <c r="J645" s="59"/>
      <c r="K645" s="59"/>
      <c r="L645" s="59"/>
      <c r="M645" s="59"/>
      <c r="N645" s="59"/>
      <c r="O645" s="61"/>
      <c r="P645" s="62"/>
      <c r="Q645" s="63">
        <f t="shared" si="264"/>
        <v>0</v>
      </c>
      <c r="T645" s="13" t="b">
        <f t="shared" si="263"/>
        <v>0</v>
      </c>
      <c r="U645" s="13" t="b">
        <f>AND(B645&lt;=ReportingYear,B645&gt;=BaselineYear)</f>
        <v>0</v>
      </c>
      <c r="W645" s="14" t="b">
        <f t="shared" si="261"/>
        <v>0</v>
      </c>
      <c r="AB645" s="14"/>
      <c r="AC645" s="18"/>
      <c r="AD645" s="14"/>
      <c r="AE645" s="18"/>
      <c r="AF645" s="18"/>
      <c r="AG645" s="18"/>
      <c r="AH645" s="19"/>
      <c r="AI645" s="19"/>
      <c r="AJ645" s="19"/>
    </row>
    <row r="646" spans="2:36" s="13" customFormat="1" ht="16" hidden="1" thickBot="1">
      <c r="B646" s="213"/>
      <c r="C646" s="76" t="s">
        <v>25</v>
      </c>
      <c r="D646" s="65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7"/>
      <c r="P646" s="68"/>
      <c r="Q646" s="69">
        <f t="shared" si="264"/>
        <v>0</v>
      </c>
      <c r="S646" s="13" t="b">
        <f>S644</f>
        <v>1</v>
      </c>
      <c r="T646" s="13" t="b">
        <f t="shared" si="263"/>
        <v>0</v>
      </c>
      <c r="U646" s="13" t="b">
        <f>U645</f>
        <v>0</v>
      </c>
      <c r="W646" s="14" t="b">
        <f t="shared" si="261"/>
        <v>0</v>
      </c>
      <c r="AB646" s="14"/>
      <c r="AC646" s="18"/>
      <c r="AD646" s="14"/>
      <c r="AE646" s="18"/>
      <c r="AF646" s="18"/>
      <c r="AG646" s="18"/>
      <c r="AH646" s="19"/>
      <c r="AI646" s="19"/>
      <c r="AJ646" s="19"/>
    </row>
    <row r="647" spans="2:36" s="13" customFormat="1" ht="16" hidden="1" thickBot="1">
      <c r="B647" s="213">
        <f>B645-1</f>
        <v>2008</v>
      </c>
      <c r="C647" s="70" t="s">
        <v>24</v>
      </c>
      <c r="D647" s="71"/>
      <c r="E647" s="72"/>
      <c r="F647" s="72"/>
      <c r="G647" s="72"/>
      <c r="H647" s="72"/>
      <c r="I647" s="73"/>
      <c r="J647" s="72"/>
      <c r="K647" s="72"/>
      <c r="L647" s="72"/>
      <c r="M647" s="72"/>
      <c r="N647" s="72"/>
      <c r="O647" s="74"/>
      <c r="P647" s="62"/>
      <c r="Q647" s="75">
        <f t="shared" si="264"/>
        <v>0</v>
      </c>
      <c r="T647" s="13" t="b">
        <f t="shared" si="263"/>
        <v>0</v>
      </c>
      <c r="U647" s="13" t="b">
        <f>AND(B647&lt;=ReportingYear,B647&gt;=BaselineYear)</f>
        <v>0</v>
      </c>
      <c r="W647" s="14" t="b">
        <f t="shared" si="261"/>
        <v>0</v>
      </c>
      <c r="AB647" s="14"/>
      <c r="AC647" s="18"/>
      <c r="AD647" s="14"/>
      <c r="AE647" s="18"/>
      <c r="AF647" s="18"/>
      <c r="AG647" s="18"/>
      <c r="AH647" s="19"/>
      <c r="AI647" s="19"/>
      <c r="AJ647" s="19"/>
    </row>
    <row r="648" spans="2:36" s="13" customFormat="1" ht="16" hidden="1" thickBot="1">
      <c r="B648" s="213"/>
      <c r="C648" s="76" t="s">
        <v>25</v>
      </c>
      <c r="D648" s="77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9"/>
      <c r="P648" s="80"/>
      <c r="Q648" s="81">
        <f t="shared" si="264"/>
        <v>0</v>
      </c>
      <c r="S648" s="13" t="b">
        <f>S646</f>
        <v>1</v>
      </c>
      <c r="T648" s="13" t="b">
        <f t="shared" si="263"/>
        <v>0</v>
      </c>
      <c r="U648" s="13" t="b">
        <f>U647</f>
        <v>0</v>
      </c>
      <c r="W648" s="14" t="b">
        <f t="shared" si="261"/>
        <v>0</v>
      </c>
      <c r="AB648" s="14"/>
      <c r="AC648" s="18"/>
      <c r="AD648" s="14"/>
      <c r="AE648" s="18"/>
      <c r="AF648" s="18"/>
      <c r="AG648" s="18"/>
      <c r="AH648" s="19"/>
      <c r="AI648" s="19"/>
      <c r="AJ648" s="19"/>
    </row>
    <row r="649" spans="2:36" s="13" customFormat="1" ht="16" hidden="1" thickBot="1">
      <c r="B649" s="213">
        <f>B647-1</f>
        <v>2007</v>
      </c>
      <c r="C649" s="70" t="s">
        <v>24</v>
      </c>
      <c r="D649" s="58"/>
      <c r="E649" s="59"/>
      <c r="F649" s="59"/>
      <c r="G649" s="59"/>
      <c r="H649" s="59"/>
      <c r="I649" s="60"/>
      <c r="J649" s="59"/>
      <c r="K649" s="59"/>
      <c r="L649" s="59"/>
      <c r="M649" s="59"/>
      <c r="N649" s="59"/>
      <c r="O649" s="61"/>
      <c r="P649" s="62"/>
      <c r="Q649" s="63">
        <f t="shared" si="264"/>
        <v>0</v>
      </c>
      <c r="T649" s="13" t="b">
        <f t="shared" si="263"/>
        <v>0</v>
      </c>
      <c r="U649" s="13" t="b">
        <f>AND(B649&lt;=ReportingYear,B649&gt;=BaselineYear)</f>
        <v>0</v>
      </c>
      <c r="W649" s="14" t="b">
        <f t="shared" si="261"/>
        <v>0</v>
      </c>
      <c r="AB649" s="14"/>
      <c r="AC649" s="18"/>
      <c r="AD649" s="14"/>
      <c r="AE649" s="18"/>
      <c r="AF649" s="18"/>
      <c r="AG649" s="18"/>
      <c r="AH649" s="19"/>
      <c r="AI649" s="19"/>
      <c r="AJ649" s="19"/>
    </row>
    <row r="650" spans="2:36" s="13" customFormat="1" ht="16" hidden="1" thickBot="1">
      <c r="B650" s="213"/>
      <c r="C650" s="76" t="s">
        <v>25</v>
      </c>
      <c r="D650" s="65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7"/>
      <c r="P650" s="68"/>
      <c r="Q650" s="69">
        <f t="shared" si="264"/>
        <v>0</v>
      </c>
      <c r="S650" s="13" t="b">
        <f>S648</f>
        <v>1</v>
      </c>
      <c r="T650" s="13" t="b">
        <f t="shared" si="263"/>
        <v>0</v>
      </c>
      <c r="U650" s="13" t="b">
        <f>U649</f>
        <v>0</v>
      </c>
      <c r="W650" s="14" t="b">
        <f t="shared" si="261"/>
        <v>0</v>
      </c>
      <c r="AB650" s="14"/>
      <c r="AC650" s="18"/>
      <c r="AD650" s="14"/>
      <c r="AE650" s="18"/>
      <c r="AF650" s="18"/>
      <c r="AG650" s="18"/>
      <c r="AH650" s="19"/>
      <c r="AI650" s="19"/>
      <c r="AJ650" s="19"/>
    </row>
    <row r="651" spans="2:36" s="13" customFormat="1" ht="16" hidden="1" thickBot="1">
      <c r="B651" s="213">
        <f>B649-1</f>
        <v>2006</v>
      </c>
      <c r="C651" s="70" t="s">
        <v>24</v>
      </c>
      <c r="D651" s="71"/>
      <c r="E651" s="72"/>
      <c r="F651" s="72"/>
      <c r="G651" s="72"/>
      <c r="H651" s="72"/>
      <c r="I651" s="73"/>
      <c r="J651" s="72"/>
      <c r="K651" s="72"/>
      <c r="L651" s="72"/>
      <c r="M651" s="72"/>
      <c r="N651" s="72"/>
      <c r="O651" s="74"/>
      <c r="P651" s="62"/>
      <c r="Q651" s="75">
        <f t="shared" si="264"/>
        <v>0</v>
      </c>
      <c r="T651" s="13" t="b">
        <f t="shared" si="263"/>
        <v>0</v>
      </c>
      <c r="U651" s="13" t="b">
        <f>AND(B651&lt;=ReportingYear,B651&gt;=BaselineYear)</f>
        <v>0</v>
      </c>
      <c r="W651" s="14" t="b">
        <f t="shared" si="261"/>
        <v>0</v>
      </c>
      <c r="AB651" s="14"/>
      <c r="AC651" s="18"/>
      <c r="AD651" s="14"/>
      <c r="AE651" s="18"/>
      <c r="AF651" s="18"/>
      <c r="AG651" s="18"/>
      <c r="AH651" s="19"/>
      <c r="AI651" s="19"/>
      <c r="AJ651" s="19"/>
    </row>
    <row r="652" spans="2:36" s="13" customFormat="1" ht="16" hidden="1" thickBot="1">
      <c r="B652" s="213"/>
      <c r="C652" s="76" t="s">
        <v>25</v>
      </c>
      <c r="D652" s="77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9"/>
      <c r="P652" s="80"/>
      <c r="Q652" s="81">
        <f t="shared" si="264"/>
        <v>0</v>
      </c>
      <c r="S652" s="13" t="b">
        <f>S650</f>
        <v>1</v>
      </c>
      <c r="T652" s="13" t="b">
        <f t="shared" si="263"/>
        <v>0</v>
      </c>
      <c r="U652" s="13" t="b">
        <f>U651</f>
        <v>0</v>
      </c>
      <c r="W652" s="14" t="b">
        <f t="shared" si="261"/>
        <v>0</v>
      </c>
      <c r="AB652" s="14"/>
      <c r="AC652" s="18"/>
      <c r="AD652" s="14"/>
      <c r="AE652" s="18"/>
      <c r="AF652" s="18"/>
      <c r="AG652" s="18"/>
      <c r="AH652" s="19"/>
      <c r="AI652" s="19"/>
      <c r="AJ652" s="19"/>
    </row>
    <row r="653" spans="2:36" s="13" customFormat="1" hidden="1">
      <c r="B653" s="211">
        <f>B651-1</f>
        <v>2005</v>
      </c>
      <c r="C653" s="70" t="s">
        <v>24</v>
      </c>
      <c r="D653" s="58"/>
      <c r="E653" s="59"/>
      <c r="F653" s="59"/>
      <c r="G653" s="59"/>
      <c r="H653" s="59"/>
      <c r="I653" s="60"/>
      <c r="J653" s="59"/>
      <c r="K653" s="59"/>
      <c r="L653" s="59"/>
      <c r="M653" s="59"/>
      <c r="N653" s="59"/>
      <c r="O653" s="61"/>
      <c r="P653" s="62"/>
      <c r="Q653" s="63">
        <f t="shared" si="264"/>
        <v>0</v>
      </c>
      <c r="T653" s="13" t="b">
        <f t="shared" si="263"/>
        <v>0</v>
      </c>
      <c r="U653" s="13" t="b">
        <f>AND(B653&lt;=ReportingYear,B653&gt;=BaselineYear)</f>
        <v>0</v>
      </c>
      <c r="W653" s="14" t="b">
        <f t="shared" si="261"/>
        <v>0</v>
      </c>
      <c r="AB653" s="14"/>
      <c r="AC653" s="18"/>
      <c r="AD653" s="14"/>
      <c r="AE653" s="18"/>
      <c r="AF653" s="18"/>
      <c r="AG653" s="18"/>
      <c r="AH653" s="19"/>
      <c r="AI653" s="19"/>
      <c r="AJ653" s="19"/>
    </row>
    <row r="654" spans="2:36" s="13" customFormat="1" ht="16" hidden="1" thickBot="1">
      <c r="B654" s="216"/>
      <c r="C654" s="76" t="s">
        <v>25</v>
      </c>
      <c r="D654" s="65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7"/>
      <c r="P654" s="68"/>
      <c r="Q654" s="69">
        <f t="shared" si="264"/>
        <v>0</v>
      </c>
      <c r="S654" s="13" t="b">
        <f>S652</f>
        <v>1</v>
      </c>
      <c r="T654" s="13" t="b">
        <f t="shared" si="263"/>
        <v>0</v>
      </c>
      <c r="U654" s="13" t="b">
        <f>U653</f>
        <v>0</v>
      </c>
      <c r="W654" s="14" t="b">
        <f t="shared" si="261"/>
        <v>0</v>
      </c>
      <c r="AB654" s="14"/>
      <c r="AC654" s="18"/>
      <c r="AD654" s="14"/>
      <c r="AE654" s="18"/>
      <c r="AF654" s="18"/>
      <c r="AG654" s="18"/>
      <c r="AH654" s="19"/>
      <c r="AI654" s="19"/>
      <c r="AJ654" s="19"/>
    </row>
    <row r="655" spans="2:36" s="13" customFormat="1" ht="16" hidden="1" thickBot="1">
      <c r="B655" s="82"/>
      <c r="T655" s="13" t="b">
        <f>T626</f>
        <v>0</v>
      </c>
      <c r="W655" s="14" t="b">
        <f t="shared" si="261"/>
        <v>0</v>
      </c>
      <c r="AB655" s="14"/>
      <c r="AC655" s="18"/>
      <c r="AD655" s="14"/>
      <c r="AE655" s="18"/>
      <c r="AF655" s="18"/>
      <c r="AG655" s="18"/>
      <c r="AH655" s="19"/>
      <c r="AI655" s="19"/>
      <c r="AJ655" s="19"/>
    </row>
    <row r="656" spans="2:36" s="13" customFormat="1" ht="15.75" hidden="1" customHeight="1" thickBot="1">
      <c r="B656" s="219" t="s">
        <v>26</v>
      </c>
      <c r="C656" s="83">
        <f>B605</f>
        <v>2029</v>
      </c>
      <c r="D656" s="84" t="str">
        <f t="shared" ref="D656:O656" si="265">IF(D606&lt;&gt;0,D605/D606,"")</f>
        <v/>
      </c>
      <c r="E656" s="84" t="str">
        <f t="shared" si="265"/>
        <v/>
      </c>
      <c r="F656" s="84" t="str">
        <f t="shared" si="265"/>
        <v/>
      </c>
      <c r="G656" s="84" t="str">
        <f t="shared" si="265"/>
        <v/>
      </c>
      <c r="H656" s="84" t="str">
        <f t="shared" si="265"/>
        <v/>
      </c>
      <c r="I656" s="84" t="str">
        <f t="shared" si="265"/>
        <v/>
      </c>
      <c r="J656" s="84" t="str">
        <f t="shared" si="265"/>
        <v/>
      </c>
      <c r="K656" s="84" t="str">
        <f t="shared" si="265"/>
        <v/>
      </c>
      <c r="L656" s="84" t="str">
        <f t="shared" si="265"/>
        <v/>
      </c>
      <c r="M656" s="84" t="str">
        <f t="shared" si="265"/>
        <v/>
      </c>
      <c r="N656" s="84" t="str">
        <f t="shared" si="265"/>
        <v/>
      </c>
      <c r="O656" s="85" t="str">
        <f t="shared" si="265"/>
        <v/>
      </c>
      <c r="Q656" s="86" t="str">
        <f>IF(Q606&lt;&gt;0,Q605/Q606,"")</f>
        <v/>
      </c>
      <c r="S656" s="13" t="b">
        <f>S634</f>
        <v>1</v>
      </c>
      <c r="T656" s="13" t="b">
        <f>T655</f>
        <v>0</v>
      </c>
      <c r="U656" s="13" t="b">
        <f t="shared" ref="U656:U680" si="266">AND(C656&lt;=ReportingYear,C656&gt;=BaselineYear)</f>
        <v>0</v>
      </c>
      <c r="V656" s="13" t="b">
        <f>UnitCostStatus</f>
        <v>0</v>
      </c>
      <c r="W656" s="14" t="b">
        <f t="shared" si="261"/>
        <v>0</v>
      </c>
      <c r="AB656" s="14"/>
      <c r="AC656" s="18"/>
      <c r="AD656" s="14"/>
      <c r="AE656" s="18"/>
      <c r="AF656" s="18"/>
      <c r="AG656" s="18"/>
      <c r="AH656" s="19"/>
      <c r="AI656" s="19"/>
      <c r="AJ656" s="19"/>
    </row>
    <row r="657" spans="2:36" s="13" customFormat="1" ht="16" hidden="1" thickBot="1">
      <c r="B657" s="219"/>
      <c r="C657" s="83">
        <f>C656-1</f>
        <v>2028</v>
      </c>
      <c r="D657" s="84" t="str">
        <f t="shared" ref="D657:O657" si="267">IF(D608&lt;&gt;0,D607/D608,"")</f>
        <v/>
      </c>
      <c r="E657" s="84" t="str">
        <f t="shared" si="267"/>
        <v/>
      </c>
      <c r="F657" s="84" t="str">
        <f t="shared" si="267"/>
        <v/>
      </c>
      <c r="G657" s="84" t="str">
        <f t="shared" si="267"/>
        <v/>
      </c>
      <c r="H657" s="84" t="str">
        <f t="shared" si="267"/>
        <v/>
      </c>
      <c r="I657" s="84" t="str">
        <f t="shared" si="267"/>
        <v/>
      </c>
      <c r="J657" s="84" t="str">
        <f t="shared" si="267"/>
        <v/>
      </c>
      <c r="K657" s="84" t="str">
        <f t="shared" si="267"/>
        <v/>
      </c>
      <c r="L657" s="84" t="str">
        <f t="shared" si="267"/>
        <v/>
      </c>
      <c r="M657" s="84" t="str">
        <f t="shared" si="267"/>
        <v/>
      </c>
      <c r="N657" s="84" t="str">
        <f t="shared" si="267"/>
        <v/>
      </c>
      <c r="O657" s="85" t="str">
        <f t="shared" si="267"/>
        <v/>
      </c>
      <c r="Q657" s="86" t="str">
        <f>IF(Q608&lt;&gt;0,Q607/Q608,"")</f>
        <v/>
      </c>
      <c r="S657" s="13" t="b">
        <f t="shared" ref="S657:T672" si="268">S656</f>
        <v>1</v>
      </c>
      <c r="T657" s="13" t="b">
        <f t="shared" si="263"/>
        <v>0</v>
      </c>
      <c r="U657" s="13" t="b">
        <f t="shared" si="266"/>
        <v>0</v>
      </c>
      <c r="V657" s="13" t="b">
        <f>V656</f>
        <v>0</v>
      </c>
      <c r="W657" s="14" t="b">
        <f t="shared" si="261"/>
        <v>0</v>
      </c>
      <c r="AB657" s="14"/>
      <c r="AC657" s="18"/>
      <c r="AD657" s="14"/>
      <c r="AE657" s="18"/>
      <c r="AF657" s="18"/>
      <c r="AG657" s="18"/>
      <c r="AH657" s="19"/>
      <c r="AI657" s="19"/>
      <c r="AJ657" s="19"/>
    </row>
    <row r="658" spans="2:36" s="13" customFormat="1" ht="16" hidden="1" thickBot="1">
      <c r="B658" s="219"/>
      <c r="C658" s="83">
        <f t="shared" ref="C658:C680" si="269">C657-1</f>
        <v>2027</v>
      </c>
      <c r="D658" s="84" t="str">
        <f t="shared" ref="D658:O658" si="270">IF(D610&lt;&gt;0,D609/D610,"")</f>
        <v/>
      </c>
      <c r="E658" s="84" t="str">
        <f t="shared" si="270"/>
        <v/>
      </c>
      <c r="F658" s="84" t="str">
        <f t="shared" si="270"/>
        <v/>
      </c>
      <c r="G658" s="84" t="str">
        <f t="shared" si="270"/>
        <v/>
      </c>
      <c r="H658" s="84" t="str">
        <f t="shared" si="270"/>
        <v/>
      </c>
      <c r="I658" s="84" t="str">
        <f t="shared" si="270"/>
        <v/>
      </c>
      <c r="J658" s="84" t="str">
        <f t="shared" si="270"/>
        <v/>
      </c>
      <c r="K658" s="84" t="str">
        <f t="shared" si="270"/>
        <v/>
      </c>
      <c r="L658" s="84" t="str">
        <f t="shared" si="270"/>
        <v/>
      </c>
      <c r="M658" s="84" t="str">
        <f t="shared" si="270"/>
        <v/>
      </c>
      <c r="N658" s="84" t="str">
        <f t="shared" si="270"/>
        <v/>
      </c>
      <c r="O658" s="85" t="str">
        <f t="shared" si="270"/>
        <v/>
      </c>
      <c r="Q658" s="86" t="str">
        <f>IF(Q610&lt;&gt;0,Q609/Q610,"")</f>
        <v/>
      </c>
      <c r="S658" s="13" t="b">
        <f t="shared" si="268"/>
        <v>1</v>
      </c>
      <c r="T658" s="13" t="b">
        <f t="shared" si="263"/>
        <v>0</v>
      </c>
      <c r="U658" s="13" t="b">
        <f t="shared" si="266"/>
        <v>0</v>
      </c>
      <c r="V658" s="13" t="b">
        <f>V657</f>
        <v>0</v>
      </c>
      <c r="W658" s="14" t="b">
        <f t="shared" si="261"/>
        <v>0</v>
      </c>
      <c r="AB658" s="14"/>
      <c r="AC658" s="18"/>
      <c r="AD658" s="14"/>
      <c r="AE658" s="18"/>
      <c r="AF658" s="18"/>
      <c r="AG658" s="18"/>
      <c r="AH658" s="19"/>
      <c r="AI658" s="19"/>
      <c r="AJ658" s="19"/>
    </row>
    <row r="659" spans="2:36" s="13" customFormat="1" ht="16" hidden="1" thickBot="1">
      <c r="B659" s="219"/>
      <c r="C659" s="83">
        <f t="shared" si="269"/>
        <v>2026</v>
      </c>
      <c r="D659" s="84" t="str">
        <f t="shared" ref="D659:O659" si="271">IF(D612&lt;&gt;0,D611/D612,"")</f>
        <v/>
      </c>
      <c r="E659" s="84" t="str">
        <f t="shared" si="271"/>
        <v/>
      </c>
      <c r="F659" s="84" t="str">
        <f t="shared" si="271"/>
        <v/>
      </c>
      <c r="G659" s="84" t="str">
        <f t="shared" si="271"/>
        <v/>
      </c>
      <c r="H659" s="84" t="str">
        <f t="shared" si="271"/>
        <v/>
      </c>
      <c r="I659" s="84" t="str">
        <f t="shared" si="271"/>
        <v/>
      </c>
      <c r="J659" s="84" t="str">
        <f t="shared" si="271"/>
        <v/>
      </c>
      <c r="K659" s="84" t="str">
        <f t="shared" si="271"/>
        <v/>
      </c>
      <c r="L659" s="84" t="str">
        <f t="shared" si="271"/>
        <v/>
      </c>
      <c r="M659" s="84" t="str">
        <f t="shared" si="271"/>
        <v/>
      </c>
      <c r="N659" s="84" t="str">
        <f t="shared" si="271"/>
        <v/>
      </c>
      <c r="O659" s="85" t="str">
        <f t="shared" si="271"/>
        <v/>
      </c>
      <c r="Q659" s="86" t="str">
        <f>IF(Q612&lt;&gt;0,Q611/Q612,"")</f>
        <v/>
      </c>
      <c r="S659" s="13" t="b">
        <f t="shared" si="268"/>
        <v>1</v>
      </c>
      <c r="T659" s="13" t="b">
        <f t="shared" si="263"/>
        <v>0</v>
      </c>
      <c r="U659" s="13" t="b">
        <f t="shared" si="266"/>
        <v>0</v>
      </c>
      <c r="V659" s="13" t="b">
        <f t="shared" ref="V659:V680" si="272">V658</f>
        <v>0</v>
      </c>
      <c r="W659" s="14" t="b">
        <f t="shared" si="261"/>
        <v>0</v>
      </c>
      <c r="AB659" s="14"/>
      <c r="AC659" s="18"/>
      <c r="AD659" s="14"/>
      <c r="AE659" s="18"/>
      <c r="AF659" s="18"/>
      <c r="AG659" s="18"/>
      <c r="AH659" s="19"/>
      <c r="AI659" s="19"/>
      <c r="AJ659" s="19"/>
    </row>
    <row r="660" spans="2:36" s="13" customFormat="1" ht="16" hidden="1" thickBot="1">
      <c r="B660" s="219"/>
      <c r="C660" s="83">
        <f t="shared" si="269"/>
        <v>2025</v>
      </c>
      <c r="D660" s="84" t="str">
        <f t="shared" ref="D660:O660" si="273">IF(D614&lt;&gt;0,D613/D614,"")</f>
        <v/>
      </c>
      <c r="E660" s="84" t="str">
        <f t="shared" si="273"/>
        <v/>
      </c>
      <c r="F660" s="84" t="str">
        <f t="shared" si="273"/>
        <v/>
      </c>
      <c r="G660" s="84" t="str">
        <f t="shared" si="273"/>
        <v/>
      </c>
      <c r="H660" s="84" t="str">
        <f t="shared" si="273"/>
        <v/>
      </c>
      <c r="I660" s="84" t="str">
        <f t="shared" si="273"/>
        <v/>
      </c>
      <c r="J660" s="84" t="str">
        <f t="shared" si="273"/>
        <v/>
      </c>
      <c r="K660" s="84" t="str">
        <f t="shared" si="273"/>
        <v/>
      </c>
      <c r="L660" s="84" t="str">
        <f t="shared" si="273"/>
        <v/>
      </c>
      <c r="M660" s="84" t="str">
        <f t="shared" si="273"/>
        <v/>
      </c>
      <c r="N660" s="84" t="str">
        <f t="shared" si="273"/>
        <v/>
      </c>
      <c r="O660" s="85" t="str">
        <f t="shared" si="273"/>
        <v/>
      </c>
      <c r="Q660" s="86" t="str">
        <f>IF(Q614&lt;&gt;0,Q613/Q614,"")</f>
        <v/>
      </c>
      <c r="S660" s="13" t="b">
        <f t="shared" si="268"/>
        <v>1</v>
      </c>
      <c r="T660" s="13" t="b">
        <f t="shared" si="263"/>
        <v>0</v>
      </c>
      <c r="U660" s="13" t="b">
        <f t="shared" si="266"/>
        <v>0</v>
      </c>
      <c r="V660" s="13" t="b">
        <f t="shared" si="272"/>
        <v>0</v>
      </c>
      <c r="W660" s="14" t="b">
        <f t="shared" si="261"/>
        <v>0</v>
      </c>
      <c r="AB660" s="14"/>
      <c r="AC660" s="18"/>
      <c r="AD660" s="14"/>
      <c r="AE660" s="18"/>
      <c r="AF660" s="18"/>
      <c r="AG660" s="18"/>
      <c r="AH660" s="19"/>
      <c r="AI660" s="19"/>
      <c r="AJ660" s="19"/>
    </row>
    <row r="661" spans="2:36" s="13" customFormat="1" ht="16" hidden="1" thickBot="1">
      <c r="B661" s="219"/>
      <c r="C661" s="83">
        <f t="shared" si="269"/>
        <v>2024</v>
      </c>
      <c r="D661" s="84" t="str">
        <f t="shared" ref="D661:O661" si="274">IF(D616&lt;&gt;0,D615/D616,"")</f>
        <v/>
      </c>
      <c r="E661" s="84" t="str">
        <f t="shared" si="274"/>
        <v/>
      </c>
      <c r="F661" s="84" t="str">
        <f t="shared" si="274"/>
        <v/>
      </c>
      <c r="G661" s="84" t="str">
        <f t="shared" si="274"/>
        <v/>
      </c>
      <c r="H661" s="84" t="str">
        <f t="shared" si="274"/>
        <v/>
      </c>
      <c r="I661" s="84" t="str">
        <f t="shared" si="274"/>
        <v/>
      </c>
      <c r="J661" s="84" t="str">
        <f t="shared" si="274"/>
        <v/>
      </c>
      <c r="K661" s="84" t="str">
        <f t="shared" si="274"/>
        <v/>
      </c>
      <c r="L661" s="84" t="str">
        <f t="shared" si="274"/>
        <v/>
      </c>
      <c r="M661" s="84" t="str">
        <f t="shared" si="274"/>
        <v/>
      </c>
      <c r="N661" s="84" t="str">
        <f t="shared" si="274"/>
        <v/>
      </c>
      <c r="O661" s="85" t="str">
        <f t="shared" si="274"/>
        <v/>
      </c>
      <c r="Q661" s="86" t="str">
        <f>IF(Q616&lt;&gt;0,Q615/Q616,"")</f>
        <v/>
      </c>
      <c r="S661" s="13" t="b">
        <f t="shared" si="268"/>
        <v>1</v>
      </c>
      <c r="T661" s="13" t="b">
        <f t="shared" si="263"/>
        <v>0</v>
      </c>
      <c r="U661" s="13" t="b">
        <f t="shared" si="266"/>
        <v>0</v>
      </c>
      <c r="V661" s="13" t="b">
        <f t="shared" si="272"/>
        <v>0</v>
      </c>
      <c r="W661" s="14" t="b">
        <f t="shared" si="261"/>
        <v>0</v>
      </c>
      <c r="AB661" s="14"/>
      <c r="AC661" s="18"/>
      <c r="AD661" s="14"/>
      <c r="AE661" s="18"/>
      <c r="AF661" s="18"/>
      <c r="AG661" s="18"/>
      <c r="AH661" s="19"/>
      <c r="AI661" s="19"/>
      <c r="AJ661" s="19"/>
    </row>
    <row r="662" spans="2:36" s="13" customFormat="1" ht="16" hidden="1" thickBot="1">
      <c r="B662" s="219"/>
      <c r="C662" s="83">
        <f t="shared" si="269"/>
        <v>2023</v>
      </c>
      <c r="D662" s="84" t="str">
        <f t="shared" ref="D662:O662" si="275">IF(D618&lt;&gt;0,D617/D618,"")</f>
        <v/>
      </c>
      <c r="E662" s="84" t="str">
        <f t="shared" si="275"/>
        <v/>
      </c>
      <c r="F662" s="84" t="str">
        <f t="shared" si="275"/>
        <v/>
      </c>
      <c r="G662" s="84" t="str">
        <f t="shared" si="275"/>
        <v/>
      </c>
      <c r="H662" s="84" t="str">
        <f t="shared" si="275"/>
        <v/>
      </c>
      <c r="I662" s="84" t="str">
        <f t="shared" si="275"/>
        <v/>
      </c>
      <c r="J662" s="84" t="str">
        <f t="shared" si="275"/>
        <v/>
      </c>
      <c r="K662" s="84" t="str">
        <f t="shared" si="275"/>
        <v/>
      </c>
      <c r="L662" s="84" t="str">
        <f t="shared" si="275"/>
        <v/>
      </c>
      <c r="M662" s="84" t="str">
        <f t="shared" si="275"/>
        <v/>
      </c>
      <c r="N662" s="84" t="str">
        <f t="shared" si="275"/>
        <v/>
      </c>
      <c r="O662" s="85" t="str">
        <f t="shared" si="275"/>
        <v/>
      </c>
      <c r="Q662" s="86" t="str">
        <f>IF(Q618&lt;&gt;0,Q617/Q618,"")</f>
        <v/>
      </c>
      <c r="S662" s="13" t="b">
        <f t="shared" si="268"/>
        <v>1</v>
      </c>
      <c r="T662" s="13" t="b">
        <f t="shared" si="263"/>
        <v>0</v>
      </c>
      <c r="U662" s="13" t="b">
        <f t="shared" si="266"/>
        <v>0</v>
      </c>
      <c r="V662" s="13" t="b">
        <f t="shared" si="272"/>
        <v>0</v>
      </c>
      <c r="W662" s="14" t="b">
        <f t="shared" si="261"/>
        <v>0</v>
      </c>
      <c r="AB662" s="14"/>
      <c r="AC662" s="18"/>
      <c r="AD662" s="14"/>
      <c r="AE662" s="18"/>
      <c r="AF662" s="18"/>
      <c r="AG662" s="18"/>
      <c r="AH662" s="19"/>
      <c r="AI662" s="19"/>
      <c r="AJ662" s="19"/>
    </row>
    <row r="663" spans="2:36" s="13" customFormat="1" ht="16" hidden="1" thickBot="1">
      <c r="B663" s="219"/>
      <c r="C663" s="83">
        <f t="shared" si="269"/>
        <v>2022</v>
      </c>
      <c r="D663" s="84" t="str">
        <f t="shared" ref="D663:O663" si="276">IF(D620&lt;&gt;0,D619/D620,"")</f>
        <v/>
      </c>
      <c r="E663" s="84" t="str">
        <f t="shared" si="276"/>
        <v/>
      </c>
      <c r="F663" s="84" t="str">
        <f t="shared" si="276"/>
        <v/>
      </c>
      <c r="G663" s="84" t="str">
        <f t="shared" si="276"/>
        <v/>
      </c>
      <c r="H663" s="84" t="str">
        <f t="shared" si="276"/>
        <v/>
      </c>
      <c r="I663" s="84" t="str">
        <f t="shared" si="276"/>
        <v/>
      </c>
      <c r="J663" s="84" t="str">
        <f t="shared" si="276"/>
        <v/>
      </c>
      <c r="K663" s="84" t="str">
        <f t="shared" si="276"/>
        <v/>
      </c>
      <c r="L663" s="84" t="str">
        <f t="shared" si="276"/>
        <v/>
      </c>
      <c r="M663" s="84" t="str">
        <f t="shared" si="276"/>
        <v/>
      </c>
      <c r="N663" s="84" t="str">
        <f t="shared" si="276"/>
        <v/>
      </c>
      <c r="O663" s="85" t="str">
        <f t="shared" si="276"/>
        <v/>
      </c>
      <c r="Q663" s="86" t="str">
        <f>IF(Q620&lt;&gt;0,Q619/Q620,"")</f>
        <v/>
      </c>
      <c r="S663" s="13" t="b">
        <f t="shared" si="268"/>
        <v>1</v>
      </c>
      <c r="T663" s="13" t="b">
        <f t="shared" si="263"/>
        <v>0</v>
      </c>
      <c r="U663" s="13" t="b">
        <f t="shared" si="266"/>
        <v>0</v>
      </c>
      <c r="V663" s="13" t="b">
        <f t="shared" si="272"/>
        <v>0</v>
      </c>
      <c r="W663" s="14" t="b">
        <f t="shared" si="261"/>
        <v>0</v>
      </c>
      <c r="AB663" s="14"/>
      <c r="AC663" s="18"/>
      <c r="AD663" s="14"/>
      <c r="AE663" s="18"/>
      <c r="AF663" s="18"/>
      <c r="AG663" s="18"/>
      <c r="AH663" s="19"/>
      <c r="AI663" s="19"/>
      <c r="AJ663" s="19"/>
    </row>
    <row r="664" spans="2:36" s="13" customFormat="1" ht="16" hidden="1" thickBot="1">
      <c r="B664" s="219"/>
      <c r="C664" s="83">
        <f t="shared" si="269"/>
        <v>2021</v>
      </c>
      <c r="D664" s="84" t="str">
        <f t="shared" ref="D664:O664" si="277">IF(D622&lt;&gt;0,D621/D622,"")</f>
        <v/>
      </c>
      <c r="E664" s="84" t="str">
        <f t="shared" si="277"/>
        <v/>
      </c>
      <c r="F664" s="84" t="str">
        <f t="shared" si="277"/>
        <v/>
      </c>
      <c r="G664" s="84" t="str">
        <f t="shared" si="277"/>
        <v/>
      </c>
      <c r="H664" s="84" t="str">
        <f t="shared" si="277"/>
        <v/>
      </c>
      <c r="I664" s="84" t="str">
        <f t="shared" si="277"/>
        <v/>
      </c>
      <c r="J664" s="84" t="str">
        <f t="shared" si="277"/>
        <v/>
      </c>
      <c r="K664" s="84" t="str">
        <f t="shared" si="277"/>
        <v/>
      </c>
      <c r="L664" s="84" t="str">
        <f t="shared" si="277"/>
        <v/>
      </c>
      <c r="M664" s="84" t="str">
        <f t="shared" si="277"/>
        <v/>
      </c>
      <c r="N664" s="84" t="str">
        <f t="shared" si="277"/>
        <v/>
      </c>
      <c r="O664" s="85" t="str">
        <f t="shared" si="277"/>
        <v/>
      </c>
      <c r="Q664" s="86" t="str">
        <f>IF(Q622&lt;&gt;0,Q621/Q622,"")</f>
        <v/>
      </c>
      <c r="S664" s="13" t="b">
        <f t="shared" si="268"/>
        <v>1</v>
      </c>
      <c r="T664" s="13" t="b">
        <f t="shared" si="263"/>
        <v>0</v>
      </c>
      <c r="U664" s="13" t="b">
        <f t="shared" si="266"/>
        <v>0</v>
      </c>
      <c r="V664" s="13" t="b">
        <f t="shared" si="272"/>
        <v>0</v>
      </c>
      <c r="W664" s="14" t="b">
        <f t="shared" si="261"/>
        <v>0</v>
      </c>
      <c r="AB664" s="14"/>
      <c r="AC664" s="18"/>
      <c r="AD664" s="14"/>
      <c r="AE664" s="18"/>
      <c r="AF664" s="18"/>
      <c r="AG664" s="18"/>
      <c r="AH664" s="19"/>
      <c r="AI664" s="19"/>
      <c r="AJ664" s="19"/>
    </row>
    <row r="665" spans="2:36" s="13" customFormat="1" ht="16" hidden="1" thickBot="1">
      <c r="B665" s="219"/>
      <c r="C665" s="83">
        <f t="shared" si="269"/>
        <v>2020</v>
      </c>
      <c r="D665" s="84" t="str">
        <f t="shared" ref="D665:O665" si="278">IF(D624&lt;&gt;0,D623/D624,"")</f>
        <v/>
      </c>
      <c r="E665" s="84" t="str">
        <f t="shared" si="278"/>
        <v/>
      </c>
      <c r="F665" s="84" t="str">
        <f t="shared" si="278"/>
        <v/>
      </c>
      <c r="G665" s="84" t="str">
        <f t="shared" si="278"/>
        <v/>
      </c>
      <c r="H665" s="84" t="str">
        <f t="shared" si="278"/>
        <v/>
      </c>
      <c r="I665" s="84" t="str">
        <f t="shared" si="278"/>
        <v/>
      </c>
      <c r="J665" s="84" t="str">
        <f t="shared" si="278"/>
        <v/>
      </c>
      <c r="K665" s="84" t="str">
        <f t="shared" si="278"/>
        <v/>
      </c>
      <c r="L665" s="84" t="str">
        <f t="shared" si="278"/>
        <v/>
      </c>
      <c r="M665" s="84" t="str">
        <f t="shared" si="278"/>
        <v/>
      </c>
      <c r="N665" s="84" t="str">
        <f t="shared" si="278"/>
        <v/>
      </c>
      <c r="O665" s="85" t="str">
        <f t="shared" si="278"/>
        <v/>
      </c>
      <c r="P665" s="87"/>
      <c r="Q665" s="86" t="str">
        <f>IF(Q624&lt;&gt;0,Q623/Q624,"")</f>
        <v/>
      </c>
      <c r="S665" s="13" t="b">
        <f t="shared" si="268"/>
        <v>1</v>
      </c>
      <c r="T665" s="13" t="b">
        <f t="shared" si="263"/>
        <v>0</v>
      </c>
      <c r="U665" s="13" t="b">
        <f t="shared" si="266"/>
        <v>0</v>
      </c>
      <c r="V665" s="13" t="b">
        <f t="shared" si="272"/>
        <v>0</v>
      </c>
      <c r="W665" s="14" t="b">
        <f t="shared" si="261"/>
        <v>0</v>
      </c>
      <c r="AB665" s="14"/>
      <c r="AC665" s="18"/>
      <c r="AD665" s="14"/>
      <c r="AE665" s="18"/>
      <c r="AF665" s="18"/>
      <c r="AG665" s="18"/>
      <c r="AH665" s="19"/>
      <c r="AI665" s="19"/>
      <c r="AJ665" s="19"/>
    </row>
    <row r="666" spans="2:36" s="13" customFormat="1" ht="16" hidden="1" thickBot="1">
      <c r="B666" s="219"/>
      <c r="C666" s="83">
        <f t="shared" si="269"/>
        <v>2019</v>
      </c>
      <c r="D666" s="84" t="str">
        <f t="shared" ref="D666:O666" si="279">IF(D626&lt;&gt;0,D625/D626,"")</f>
        <v/>
      </c>
      <c r="E666" s="84" t="str">
        <f t="shared" si="279"/>
        <v/>
      </c>
      <c r="F666" s="84" t="str">
        <f t="shared" si="279"/>
        <v/>
      </c>
      <c r="G666" s="84" t="str">
        <f t="shared" si="279"/>
        <v/>
      </c>
      <c r="H666" s="84" t="str">
        <f t="shared" si="279"/>
        <v/>
      </c>
      <c r="I666" s="84" t="str">
        <f t="shared" si="279"/>
        <v/>
      </c>
      <c r="J666" s="84" t="str">
        <f t="shared" si="279"/>
        <v/>
      </c>
      <c r="K666" s="84" t="str">
        <f t="shared" si="279"/>
        <v/>
      </c>
      <c r="L666" s="84" t="str">
        <f t="shared" si="279"/>
        <v/>
      </c>
      <c r="M666" s="84" t="str">
        <f t="shared" si="279"/>
        <v/>
      </c>
      <c r="N666" s="84" t="str">
        <f t="shared" si="279"/>
        <v/>
      </c>
      <c r="O666" s="85" t="str">
        <f t="shared" si="279"/>
        <v/>
      </c>
      <c r="Q666" s="86" t="str">
        <f>IF(Q626&lt;&gt;0,Q625/Q626,"")</f>
        <v/>
      </c>
      <c r="S666" s="13" t="b">
        <f t="shared" si="268"/>
        <v>1</v>
      </c>
      <c r="T666" s="13" t="b">
        <f t="shared" si="263"/>
        <v>0</v>
      </c>
      <c r="U666" s="13" t="b">
        <f t="shared" si="266"/>
        <v>0</v>
      </c>
      <c r="V666" s="13" t="b">
        <f t="shared" si="272"/>
        <v>0</v>
      </c>
      <c r="W666" s="14" t="b">
        <f t="shared" si="261"/>
        <v>0</v>
      </c>
      <c r="AB666" s="14"/>
      <c r="AC666" s="18"/>
      <c r="AD666" s="14"/>
      <c r="AE666" s="18"/>
      <c r="AF666" s="18"/>
      <c r="AG666" s="18"/>
      <c r="AH666" s="19"/>
      <c r="AI666" s="19"/>
      <c r="AJ666" s="19"/>
    </row>
    <row r="667" spans="2:36" s="13" customFormat="1" ht="16" hidden="1" thickBot="1">
      <c r="B667" s="219"/>
      <c r="C667" s="83">
        <f t="shared" si="269"/>
        <v>2018</v>
      </c>
      <c r="D667" s="84" t="str">
        <f t="shared" ref="D667:O667" si="280">IF(D628&lt;&gt;0,D627/D628,"")</f>
        <v/>
      </c>
      <c r="E667" s="84" t="str">
        <f t="shared" si="280"/>
        <v/>
      </c>
      <c r="F667" s="84" t="str">
        <f t="shared" si="280"/>
        <v/>
      </c>
      <c r="G667" s="84" t="str">
        <f t="shared" si="280"/>
        <v/>
      </c>
      <c r="H667" s="84" t="str">
        <f t="shared" si="280"/>
        <v/>
      </c>
      <c r="I667" s="84" t="str">
        <f t="shared" si="280"/>
        <v/>
      </c>
      <c r="J667" s="84" t="str">
        <f t="shared" si="280"/>
        <v/>
      </c>
      <c r="K667" s="84" t="str">
        <f t="shared" si="280"/>
        <v/>
      </c>
      <c r="L667" s="84" t="str">
        <f t="shared" si="280"/>
        <v/>
      </c>
      <c r="M667" s="84" t="str">
        <f t="shared" si="280"/>
        <v/>
      </c>
      <c r="N667" s="84" t="str">
        <f t="shared" si="280"/>
        <v/>
      </c>
      <c r="O667" s="85" t="str">
        <f t="shared" si="280"/>
        <v/>
      </c>
      <c r="Q667" s="86" t="str">
        <f>IF(Q628&lt;&gt;0,Q627/Q628,"")</f>
        <v/>
      </c>
      <c r="S667" s="13" t="b">
        <f t="shared" si="268"/>
        <v>1</v>
      </c>
      <c r="T667" s="13" t="b">
        <f t="shared" si="263"/>
        <v>0</v>
      </c>
      <c r="U667" s="13" t="b">
        <f t="shared" si="266"/>
        <v>0</v>
      </c>
      <c r="V667" s="13" t="b">
        <f t="shared" si="272"/>
        <v>0</v>
      </c>
      <c r="W667" s="14" t="b">
        <f t="shared" si="261"/>
        <v>0</v>
      </c>
      <c r="AB667" s="14"/>
      <c r="AC667" s="18"/>
      <c r="AD667" s="14"/>
      <c r="AE667" s="18"/>
      <c r="AF667" s="18"/>
      <c r="AG667" s="18"/>
      <c r="AH667" s="19"/>
      <c r="AI667" s="19"/>
      <c r="AJ667" s="19"/>
    </row>
    <row r="668" spans="2:36" s="13" customFormat="1" ht="16" hidden="1" thickBot="1">
      <c r="B668" s="219"/>
      <c r="C668" s="83">
        <f t="shared" si="269"/>
        <v>2017</v>
      </c>
      <c r="D668" s="84" t="str">
        <f t="shared" ref="D668:O668" si="281">IF(D630&lt;&gt;0,D629/D630,"")</f>
        <v/>
      </c>
      <c r="E668" s="84" t="str">
        <f t="shared" si="281"/>
        <v/>
      </c>
      <c r="F668" s="84" t="str">
        <f t="shared" si="281"/>
        <v/>
      </c>
      <c r="G668" s="84" t="str">
        <f t="shared" si="281"/>
        <v/>
      </c>
      <c r="H668" s="84" t="str">
        <f t="shared" si="281"/>
        <v/>
      </c>
      <c r="I668" s="84" t="str">
        <f t="shared" si="281"/>
        <v/>
      </c>
      <c r="J668" s="84" t="str">
        <f t="shared" si="281"/>
        <v/>
      </c>
      <c r="K668" s="84" t="str">
        <f t="shared" si="281"/>
        <v/>
      </c>
      <c r="L668" s="84" t="str">
        <f t="shared" si="281"/>
        <v/>
      </c>
      <c r="M668" s="84" t="str">
        <f t="shared" si="281"/>
        <v/>
      </c>
      <c r="N668" s="84" t="str">
        <f t="shared" si="281"/>
        <v/>
      </c>
      <c r="O668" s="85" t="str">
        <f t="shared" si="281"/>
        <v/>
      </c>
      <c r="Q668" s="86" t="str">
        <f>IF(Q630&lt;&gt;0,Q629/Q630,"")</f>
        <v/>
      </c>
      <c r="S668" s="13" t="b">
        <f t="shared" si="268"/>
        <v>1</v>
      </c>
      <c r="T668" s="13" t="b">
        <f t="shared" si="268"/>
        <v>0</v>
      </c>
      <c r="U668" s="13" t="b">
        <f t="shared" si="266"/>
        <v>1</v>
      </c>
      <c r="V668" s="13" t="b">
        <f t="shared" si="272"/>
        <v>0</v>
      </c>
      <c r="W668" s="14" t="b">
        <f t="shared" si="261"/>
        <v>0</v>
      </c>
      <c r="AB668" s="14"/>
      <c r="AC668" s="18"/>
      <c r="AD668" s="14"/>
      <c r="AE668" s="18"/>
      <c r="AF668" s="18"/>
      <c r="AG668" s="18"/>
      <c r="AH668" s="19"/>
      <c r="AI668" s="19"/>
      <c r="AJ668" s="19"/>
    </row>
    <row r="669" spans="2:36" s="13" customFormat="1" ht="16" hidden="1" thickBot="1">
      <c r="B669" s="219"/>
      <c r="C669" s="83">
        <f t="shared" si="269"/>
        <v>2016</v>
      </c>
      <c r="D669" s="84" t="str">
        <f t="shared" ref="D669:O669" si="282">IF(D632&lt;&gt;0,D631/D632,"")</f>
        <v/>
      </c>
      <c r="E669" s="84" t="str">
        <f t="shared" si="282"/>
        <v/>
      </c>
      <c r="F669" s="84" t="str">
        <f t="shared" si="282"/>
        <v/>
      </c>
      <c r="G669" s="84" t="str">
        <f t="shared" si="282"/>
        <v/>
      </c>
      <c r="H669" s="84" t="str">
        <f t="shared" si="282"/>
        <v/>
      </c>
      <c r="I669" s="84" t="str">
        <f t="shared" si="282"/>
        <v/>
      </c>
      <c r="J669" s="84" t="str">
        <f t="shared" si="282"/>
        <v/>
      </c>
      <c r="K669" s="84" t="str">
        <f t="shared" si="282"/>
        <v/>
      </c>
      <c r="L669" s="84" t="str">
        <f t="shared" si="282"/>
        <v/>
      </c>
      <c r="M669" s="84" t="str">
        <f t="shared" si="282"/>
        <v/>
      </c>
      <c r="N669" s="84" t="str">
        <f t="shared" si="282"/>
        <v/>
      </c>
      <c r="O669" s="85" t="str">
        <f t="shared" si="282"/>
        <v/>
      </c>
      <c r="P669" s="87"/>
      <c r="Q669" s="86" t="str">
        <f>IF(Q632&lt;&gt;0,Q631/Q632,"")</f>
        <v/>
      </c>
      <c r="S669" s="13" t="b">
        <f t="shared" si="268"/>
        <v>1</v>
      </c>
      <c r="T669" s="13" t="b">
        <f t="shared" si="268"/>
        <v>0</v>
      </c>
      <c r="U669" s="13" t="b">
        <f t="shared" si="266"/>
        <v>1</v>
      </c>
      <c r="V669" s="13" t="b">
        <f t="shared" si="272"/>
        <v>0</v>
      </c>
      <c r="W669" s="14" t="b">
        <f t="shared" si="261"/>
        <v>0</v>
      </c>
      <c r="AB669" s="14"/>
      <c r="AC669" s="18"/>
      <c r="AD669" s="14"/>
      <c r="AE669" s="18"/>
      <c r="AF669" s="18"/>
      <c r="AG669" s="18"/>
      <c r="AH669" s="19"/>
      <c r="AI669" s="19"/>
      <c r="AJ669" s="19"/>
    </row>
    <row r="670" spans="2:36" s="13" customFormat="1" ht="16" hidden="1" thickBot="1">
      <c r="B670" s="219"/>
      <c r="C670" s="83">
        <f t="shared" si="269"/>
        <v>2015</v>
      </c>
      <c r="D670" s="84" t="str">
        <f t="shared" ref="D670:O670" si="283">IF(D634&lt;&gt;0,D633/D634,"")</f>
        <v/>
      </c>
      <c r="E670" s="84" t="str">
        <f t="shared" si="283"/>
        <v/>
      </c>
      <c r="F670" s="84" t="str">
        <f t="shared" si="283"/>
        <v/>
      </c>
      <c r="G670" s="84" t="str">
        <f t="shared" si="283"/>
        <v/>
      </c>
      <c r="H670" s="84" t="str">
        <f t="shared" si="283"/>
        <v/>
      </c>
      <c r="I670" s="84" t="str">
        <f t="shared" si="283"/>
        <v/>
      </c>
      <c r="J670" s="84" t="str">
        <f t="shared" si="283"/>
        <v/>
      </c>
      <c r="K670" s="84" t="str">
        <f t="shared" si="283"/>
        <v/>
      </c>
      <c r="L670" s="84" t="str">
        <f t="shared" si="283"/>
        <v/>
      </c>
      <c r="M670" s="84" t="str">
        <f t="shared" si="283"/>
        <v/>
      </c>
      <c r="N670" s="84" t="str">
        <f t="shared" si="283"/>
        <v/>
      </c>
      <c r="O670" s="84" t="str">
        <f t="shared" si="283"/>
        <v/>
      </c>
      <c r="Q670" s="84" t="str">
        <f>IF(Q634&lt;&gt;0,Q633/Q634,"")</f>
        <v/>
      </c>
      <c r="S670" s="13" t="b">
        <f t="shared" si="268"/>
        <v>1</v>
      </c>
      <c r="T670" s="13" t="b">
        <f t="shared" si="268"/>
        <v>0</v>
      </c>
      <c r="U670" s="13" t="b">
        <f t="shared" si="266"/>
        <v>1</v>
      </c>
      <c r="V670" s="13" t="b">
        <f t="shared" si="272"/>
        <v>0</v>
      </c>
      <c r="W670" s="14" t="b">
        <f t="shared" si="261"/>
        <v>0</v>
      </c>
      <c r="AB670" s="14"/>
      <c r="AC670" s="18"/>
      <c r="AD670" s="14"/>
      <c r="AE670" s="18"/>
      <c r="AF670" s="18"/>
      <c r="AG670" s="18"/>
      <c r="AH670" s="19"/>
      <c r="AI670" s="19"/>
      <c r="AJ670" s="19"/>
    </row>
    <row r="671" spans="2:36" s="13" customFormat="1" ht="16" hidden="1" thickBot="1">
      <c r="B671" s="219"/>
      <c r="C671" s="83">
        <f t="shared" si="269"/>
        <v>2014</v>
      </c>
      <c r="D671" s="84" t="str">
        <f>IF(D636&lt;&gt;0,D635/D636,"")</f>
        <v/>
      </c>
      <c r="E671" s="84" t="str">
        <f t="shared" ref="E671:O671" si="284">IF(E636&lt;&gt;0,E635/E636,"")</f>
        <v/>
      </c>
      <c r="F671" s="84" t="str">
        <f t="shared" si="284"/>
        <v/>
      </c>
      <c r="G671" s="84" t="str">
        <f t="shared" si="284"/>
        <v/>
      </c>
      <c r="H671" s="84" t="str">
        <f t="shared" si="284"/>
        <v/>
      </c>
      <c r="I671" s="84" t="str">
        <f t="shared" si="284"/>
        <v/>
      </c>
      <c r="J671" s="84" t="str">
        <f t="shared" si="284"/>
        <v/>
      </c>
      <c r="K671" s="84" t="str">
        <f t="shared" si="284"/>
        <v/>
      </c>
      <c r="L671" s="84" t="str">
        <f t="shared" si="284"/>
        <v/>
      </c>
      <c r="M671" s="84" t="str">
        <f t="shared" si="284"/>
        <v/>
      </c>
      <c r="N671" s="84" t="str">
        <f t="shared" si="284"/>
        <v/>
      </c>
      <c r="O671" s="84" t="str">
        <f t="shared" si="284"/>
        <v/>
      </c>
      <c r="Q671" s="84" t="str">
        <f>IF(Q636&lt;&gt;0,Q635/Q636,"")</f>
        <v/>
      </c>
      <c r="S671" s="13" t="b">
        <f t="shared" si="268"/>
        <v>1</v>
      </c>
      <c r="T671" s="13" t="b">
        <f t="shared" si="268"/>
        <v>0</v>
      </c>
      <c r="U671" s="13" t="b">
        <f t="shared" si="266"/>
        <v>1</v>
      </c>
      <c r="V671" s="13" t="b">
        <f t="shared" si="272"/>
        <v>0</v>
      </c>
      <c r="W671" s="14" t="b">
        <f t="shared" si="261"/>
        <v>0</v>
      </c>
      <c r="AB671" s="14"/>
      <c r="AC671" s="18"/>
      <c r="AD671" s="14"/>
      <c r="AE671" s="18"/>
      <c r="AF671" s="18"/>
      <c r="AG671" s="18"/>
      <c r="AH671" s="19"/>
      <c r="AI671" s="19"/>
      <c r="AJ671" s="19"/>
    </row>
    <row r="672" spans="2:36" s="13" customFormat="1" ht="16" hidden="1" thickBot="1">
      <c r="B672" s="219"/>
      <c r="C672" s="83">
        <f t="shared" si="269"/>
        <v>2013</v>
      </c>
      <c r="D672" s="84" t="str">
        <f>IF(D638&lt;&gt;0,D637/D638,"")</f>
        <v/>
      </c>
      <c r="E672" s="84" t="str">
        <f t="shared" ref="E672:O672" si="285">IF(E638&lt;&gt;0,E637/E638,"")</f>
        <v/>
      </c>
      <c r="F672" s="84" t="str">
        <f t="shared" si="285"/>
        <v/>
      </c>
      <c r="G672" s="84" t="str">
        <f t="shared" si="285"/>
        <v/>
      </c>
      <c r="H672" s="84" t="str">
        <f t="shared" si="285"/>
        <v/>
      </c>
      <c r="I672" s="84" t="str">
        <f t="shared" si="285"/>
        <v/>
      </c>
      <c r="J672" s="84" t="str">
        <f t="shared" si="285"/>
        <v/>
      </c>
      <c r="K672" s="84" t="str">
        <f t="shared" si="285"/>
        <v/>
      </c>
      <c r="L672" s="84" t="str">
        <f t="shared" si="285"/>
        <v/>
      </c>
      <c r="M672" s="84" t="str">
        <f t="shared" si="285"/>
        <v/>
      </c>
      <c r="N672" s="84" t="str">
        <f t="shared" si="285"/>
        <v/>
      </c>
      <c r="O672" s="84" t="str">
        <f t="shared" si="285"/>
        <v/>
      </c>
      <c r="Q672" s="84" t="str">
        <f>IF(Q638&lt;&gt;0,Q637/Q638,"")</f>
        <v/>
      </c>
      <c r="S672" s="13" t="b">
        <f t="shared" si="268"/>
        <v>1</v>
      </c>
      <c r="T672" s="13" t="b">
        <f t="shared" si="268"/>
        <v>0</v>
      </c>
      <c r="U672" s="13" t="b">
        <f t="shared" si="266"/>
        <v>0</v>
      </c>
      <c r="V672" s="13" t="b">
        <f t="shared" si="272"/>
        <v>0</v>
      </c>
      <c r="W672" s="14" t="b">
        <f t="shared" si="261"/>
        <v>0</v>
      </c>
      <c r="AB672" s="14"/>
      <c r="AC672" s="18"/>
      <c r="AD672" s="14"/>
      <c r="AE672" s="18"/>
      <c r="AF672" s="18"/>
      <c r="AG672" s="18"/>
      <c r="AH672" s="19"/>
      <c r="AI672" s="19"/>
      <c r="AJ672" s="19"/>
    </row>
    <row r="673" spans="1:36" s="13" customFormat="1" ht="16" hidden="1" thickBot="1">
      <c r="B673" s="219"/>
      <c r="C673" s="83">
        <f t="shared" si="269"/>
        <v>2012</v>
      </c>
      <c r="D673" s="84" t="str">
        <f>IF(D640&lt;&gt;0,D639/D640,"")</f>
        <v/>
      </c>
      <c r="E673" s="84" t="str">
        <f t="shared" ref="E673:O673" si="286">IF(E640&lt;&gt;0,E639/E640,"")</f>
        <v/>
      </c>
      <c r="F673" s="84" t="str">
        <f t="shared" si="286"/>
        <v/>
      </c>
      <c r="G673" s="84" t="str">
        <f t="shared" si="286"/>
        <v/>
      </c>
      <c r="H673" s="84" t="str">
        <f t="shared" si="286"/>
        <v/>
      </c>
      <c r="I673" s="84" t="str">
        <f t="shared" si="286"/>
        <v/>
      </c>
      <c r="J673" s="84" t="str">
        <f t="shared" si="286"/>
        <v/>
      </c>
      <c r="K673" s="84" t="str">
        <f t="shared" si="286"/>
        <v/>
      </c>
      <c r="L673" s="84" t="str">
        <f t="shared" si="286"/>
        <v/>
      </c>
      <c r="M673" s="84" t="str">
        <f t="shared" si="286"/>
        <v/>
      </c>
      <c r="N673" s="84" t="str">
        <f t="shared" si="286"/>
        <v/>
      </c>
      <c r="O673" s="84" t="str">
        <f t="shared" si="286"/>
        <v/>
      </c>
      <c r="Q673" s="84" t="str">
        <f>IF(Q640&lt;&gt;0,Q639/Q640,"")</f>
        <v/>
      </c>
      <c r="S673" s="13" t="b">
        <f t="shared" ref="S673:T680" si="287">S672</f>
        <v>1</v>
      </c>
      <c r="T673" s="13" t="b">
        <f t="shared" si="287"/>
        <v>0</v>
      </c>
      <c r="U673" s="13" t="b">
        <f t="shared" si="266"/>
        <v>0</v>
      </c>
      <c r="V673" s="13" t="b">
        <f t="shared" si="272"/>
        <v>0</v>
      </c>
      <c r="W673" s="14" t="b">
        <f t="shared" si="261"/>
        <v>0</v>
      </c>
      <c r="AB673" s="14"/>
      <c r="AC673" s="18"/>
      <c r="AD673" s="14"/>
      <c r="AE673" s="18"/>
      <c r="AF673" s="18"/>
      <c r="AG673" s="18"/>
      <c r="AH673" s="19"/>
      <c r="AI673" s="19"/>
      <c r="AJ673" s="19"/>
    </row>
    <row r="674" spans="1:36" s="13" customFormat="1" ht="16" hidden="1" thickBot="1">
      <c r="B674" s="219"/>
      <c r="C674" s="83">
        <f t="shared" si="269"/>
        <v>2011</v>
      </c>
      <c r="D674" s="84" t="str">
        <f>IF(D642&lt;&gt;0,D641/D642,"")</f>
        <v/>
      </c>
      <c r="E674" s="84" t="str">
        <f t="shared" ref="E674:O674" si="288">IF(E642&lt;&gt;0,E641/E642,"")</f>
        <v/>
      </c>
      <c r="F674" s="84" t="str">
        <f t="shared" si="288"/>
        <v/>
      </c>
      <c r="G674" s="84" t="str">
        <f t="shared" si="288"/>
        <v/>
      </c>
      <c r="H674" s="84" t="str">
        <f t="shared" si="288"/>
        <v/>
      </c>
      <c r="I674" s="84" t="str">
        <f t="shared" si="288"/>
        <v/>
      </c>
      <c r="J674" s="84" t="str">
        <f t="shared" si="288"/>
        <v/>
      </c>
      <c r="K674" s="84" t="str">
        <f t="shared" si="288"/>
        <v/>
      </c>
      <c r="L674" s="84" t="str">
        <f t="shared" si="288"/>
        <v/>
      </c>
      <c r="M674" s="84" t="str">
        <f t="shared" si="288"/>
        <v/>
      </c>
      <c r="N674" s="84" t="str">
        <f t="shared" si="288"/>
        <v/>
      </c>
      <c r="O674" s="84" t="str">
        <f t="shared" si="288"/>
        <v/>
      </c>
      <c r="Q674" s="84" t="str">
        <f>IF(Q642&lt;&gt;0,Q641/Q642,"")</f>
        <v/>
      </c>
      <c r="S674" s="13" t="b">
        <f t="shared" si="287"/>
        <v>1</v>
      </c>
      <c r="T674" s="13" t="b">
        <f t="shared" si="287"/>
        <v>0</v>
      </c>
      <c r="U674" s="13" t="b">
        <f t="shared" si="266"/>
        <v>0</v>
      </c>
      <c r="V674" s="13" t="b">
        <f t="shared" si="272"/>
        <v>0</v>
      </c>
      <c r="W674" s="14" t="b">
        <f t="shared" si="261"/>
        <v>0</v>
      </c>
      <c r="AB674" s="14"/>
      <c r="AC674" s="18"/>
      <c r="AD674" s="14"/>
      <c r="AE674" s="18"/>
      <c r="AF674" s="18"/>
      <c r="AG674" s="18"/>
      <c r="AH674" s="19"/>
      <c r="AI674" s="19"/>
      <c r="AJ674" s="19"/>
    </row>
    <row r="675" spans="1:36" s="13" customFormat="1" ht="16" hidden="1" thickBot="1">
      <c r="B675" s="219"/>
      <c r="C675" s="83">
        <f t="shared" si="269"/>
        <v>2010</v>
      </c>
      <c r="D675" s="84" t="str">
        <f>IF(D644&lt;&gt;0,D643/D644,"")</f>
        <v/>
      </c>
      <c r="E675" s="84" t="str">
        <f t="shared" ref="E675:O675" si="289">IF(E644&lt;&gt;0,E643/E644,"")</f>
        <v/>
      </c>
      <c r="F675" s="84" t="str">
        <f t="shared" si="289"/>
        <v/>
      </c>
      <c r="G675" s="84" t="str">
        <f t="shared" si="289"/>
        <v/>
      </c>
      <c r="H675" s="84" t="str">
        <f t="shared" si="289"/>
        <v/>
      </c>
      <c r="I675" s="84" t="str">
        <f t="shared" si="289"/>
        <v/>
      </c>
      <c r="J675" s="84" t="str">
        <f t="shared" si="289"/>
        <v/>
      </c>
      <c r="K675" s="84" t="str">
        <f t="shared" si="289"/>
        <v/>
      </c>
      <c r="L675" s="84" t="str">
        <f t="shared" si="289"/>
        <v/>
      </c>
      <c r="M675" s="84" t="str">
        <f t="shared" si="289"/>
        <v/>
      </c>
      <c r="N675" s="84" t="str">
        <f t="shared" si="289"/>
        <v/>
      </c>
      <c r="O675" s="84" t="str">
        <f t="shared" si="289"/>
        <v/>
      </c>
      <c r="P675" s="87"/>
      <c r="Q675" s="84" t="str">
        <f>IF(Q644&lt;&gt;0,Q643/Q644,"")</f>
        <v/>
      </c>
      <c r="S675" s="13" t="b">
        <f t="shared" si="287"/>
        <v>1</v>
      </c>
      <c r="T675" s="13" t="b">
        <f t="shared" si="287"/>
        <v>0</v>
      </c>
      <c r="U675" s="13" t="b">
        <f t="shared" si="266"/>
        <v>0</v>
      </c>
      <c r="V675" s="13" t="b">
        <f t="shared" si="272"/>
        <v>0</v>
      </c>
      <c r="W675" s="14" t="b">
        <f t="shared" si="261"/>
        <v>0</v>
      </c>
      <c r="AB675" s="14"/>
      <c r="AC675" s="18"/>
      <c r="AD675" s="14"/>
      <c r="AE675" s="18"/>
      <c r="AF675" s="18"/>
      <c r="AG675" s="18"/>
      <c r="AH675" s="19"/>
      <c r="AI675" s="19"/>
      <c r="AJ675" s="19"/>
    </row>
    <row r="676" spans="1:36" s="13" customFormat="1" ht="16" hidden="1" thickBot="1">
      <c r="B676" s="219"/>
      <c r="C676" s="83">
        <f t="shared" si="269"/>
        <v>2009</v>
      </c>
      <c r="D676" s="84" t="str">
        <f>IF(D646&lt;&gt;0,D645/D646,"")</f>
        <v/>
      </c>
      <c r="E676" s="84" t="str">
        <f t="shared" ref="E676:O676" si="290">IF(E646&lt;&gt;0,E645/E646,"")</f>
        <v/>
      </c>
      <c r="F676" s="84" t="str">
        <f t="shared" si="290"/>
        <v/>
      </c>
      <c r="G676" s="84" t="str">
        <f t="shared" si="290"/>
        <v/>
      </c>
      <c r="H676" s="84" t="str">
        <f t="shared" si="290"/>
        <v/>
      </c>
      <c r="I676" s="84" t="str">
        <f t="shared" si="290"/>
        <v/>
      </c>
      <c r="J676" s="84" t="str">
        <f t="shared" si="290"/>
        <v/>
      </c>
      <c r="K676" s="84" t="str">
        <f t="shared" si="290"/>
        <v/>
      </c>
      <c r="L676" s="84" t="str">
        <f t="shared" si="290"/>
        <v/>
      </c>
      <c r="M676" s="84" t="str">
        <f t="shared" si="290"/>
        <v/>
      </c>
      <c r="N676" s="84" t="str">
        <f t="shared" si="290"/>
        <v/>
      </c>
      <c r="O676" s="84" t="str">
        <f t="shared" si="290"/>
        <v/>
      </c>
      <c r="Q676" s="84" t="str">
        <f>IF(Q646&lt;&gt;0,Q645/Q646,"")</f>
        <v/>
      </c>
      <c r="S676" s="13" t="b">
        <f t="shared" si="287"/>
        <v>1</v>
      </c>
      <c r="T676" s="13" t="b">
        <f t="shared" si="287"/>
        <v>0</v>
      </c>
      <c r="U676" s="13" t="b">
        <f t="shared" si="266"/>
        <v>0</v>
      </c>
      <c r="V676" s="13" t="b">
        <f t="shared" si="272"/>
        <v>0</v>
      </c>
      <c r="W676" s="14" t="b">
        <f t="shared" si="261"/>
        <v>0</v>
      </c>
      <c r="AB676" s="14"/>
      <c r="AC676" s="18"/>
      <c r="AD676" s="14"/>
      <c r="AE676" s="18"/>
      <c r="AF676" s="18"/>
      <c r="AG676" s="18"/>
      <c r="AH676" s="19"/>
      <c r="AI676" s="19"/>
      <c r="AJ676" s="19"/>
    </row>
    <row r="677" spans="1:36" s="13" customFormat="1" ht="16" hidden="1" thickBot="1">
      <c r="B677" s="219"/>
      <c r="C677" s="83">
        <f t="shared" si="269"/>
        <v>2008</v>
      </c>
      <c r="D677" s="84" t="str">
        <f>IF(D648&lt;&gt;0,D647/D648,"")</f>
        <v/>
      </c>
      <c r="E677" s="84" t="str">
        <f t="shared" ref="E677:O677" si="291">IF(E648&lt;&gt;0,E647/E648,"")</f>
        <v/>
      </c>
      <c r="F677" s="84" t="str">
        <f t="shared" si="291"/>
        <v/>
      </c>
      <c r="G677" s="84" t="str">
        <f t="shared" si="291"/>
        <v/>
      </c>
      <c r="H677" s="84" t="str">
        <f t="shared" si="291"/>
        <v/>
      </c>
      <c r="I677" s="84" t="str">
        <f t="shared" si="291"/>
        <v/>
      </c>
      <c r="J677" s="84" t="str">
        <f t="shared" si="291"/>
        <v/>
      </c>
      <c r="K677" s="84" t="str">
        <f t="shared" si="291"/>
        <v/>
      </c>
      <c r="L677" s="84" t="str">
        <f t="shared" si="291"/>
        <v/>
      </c>
      <c r="M677" s="84" t="str">
        <f t="shared" si="291"/>
        <v/>
      </c>
      <c r="N677" s="84" t="str">
        <f t="shared" si="291"/>
        <v/>
      </c>
      <c r="O677" s="84" t="str">
        <f t="shared" si="291"/>
        <v/>
      </c>
      <c r="Q677" s="84" t="str">
        <f>IF(Q648&lt;&gt;0,Q647/Q648,"")</f>
        <v/>
      </c>
      <c r="S677" s="13" t="b">
        <f t="shared" si="287"/>
        <v>1</v>
      </c>
      <c r="T677" s="13" t="b">
        <f t="shared" si="287"/>
        <v>0</v>
      </c>
      <c r="U677" s="13" t="b">
        <f t="shared" si="266"/>
        <v>0</v>
      </c>
      <c r="V677" s="13" t="b">
        <f t="shared" si="272"/>
        <v>0</v>
      </c>
      <c r="W677" s="14" t="b">
        <f t="shared" si="261"/>
        <v>0</v>
      </c>
      <c r="AB677" s="14"/>
      <c r="AC677" s="18"/>
      <c r="AD677" s="14"/>
      <c r="AE677" s="18"/>
      <c r="AF677" s="18"/>
      <c r="AG677" s="18"/>
      <c r="AH677" s="19"/>
      <c r="AI677" s="19"/>
      <c r="AJ677" s="19"/>
    </row>
    <row r="678" spans="1:36" s="13" customFormat="1" ht="16" hidden="1" thickBot="1">
      <c r="B678" s="219"/>
      <c r="C678" s="83">
        <f t="shared" si="269"/>
        <v>2007</v>
      </c>
      <c r="D678" s="84" t="str">
        <f>IF(D650&lt;&gt;0,D649/D650,"")</f>
        <v/>
      </c>
      <c r="E678" s="84" t="str">
        <f t="shared" ref="E678:O678" si="292">IF(E650&lt;&gt;0,E649/E650,"")</f>
        <v/>
      </c>
      <c r="F678" s="84" t="str">
        <f t="shared" si="292"/>
        <v/>
      </c>
      <c r="G678" s="84" t="str">
        <f t="shared" si="292"/>
        <v/>
      </c>
      <c r="H678" s="84" t="str">
        <f t="shared" si="292"/>
        <v/>
      </c>
      <c r="I678" s="84" t="str">
        <f t="shared" si="292"/>
        <v/>
      </c>
      <c r="J678" s="84" t="str">
        <f t="shared" si="292"/>
        <v/>
      </c>
      <c r="K678" s="84" t="str">
        <f t="shared" si="292"/>
        <v/>
      </c>
      <c r="L678" s="84" t="str">
        <f t="shared" si="292"/>
        <v/>
      </c>
      <c r="M678" s="84" t="str">
        <f t="shared" si="292"/>
        <v/>
      </c>
      <c r="N678" s="84" t="str">
        <f t="shared" si="292"/>
        <v/>
      </c>
      <c r="O678" s="84" t="str">
        <f t="shared" si="292"/>
        <v/>
      </c>
      <c r="Q678" s="84" t="str">
        <f>IF(Q650&lt;&gt;0,Q649/Q650,"")</f>
        <v/>
      </c>
      <c r="S678" s="13" t="b">
        <f t="shared" si="287"/>
        <v>1</v>
      </c>
      <c r="T678" s="13" t="b">
        <f t="shared" si="287"/>
        <v>0</v>
      </c>
      <c r="U678" s="13" t="b">
        <f t="shared" si="266"/>
        <v>0</v>
      </c>
      <c r="V678" s="13" t="b">
        <f t="shared" si="272"/>
        <v>0</v>
      </c>
      <c r="W678" s="14" t="b">
        <f t="shared" si="261"/>
        <v>0</v>
      </c>
      <c r="AB678" s="14"/>
      <c r="AC678" s="18"/>
      <c r="AD678" s="14"/>
      <c r="AE678" s="18"/>
      <c r="AF678" s="18"/>
      <c r="AG678" s="18"/>
      <c r="AH678" s="19"/>
      <c r="AI678" s="19"/>
      <c r="AJ678" s="19"/>
    </row>
    <row r="679" spans="1:36" s="13" customFormat="1" ht="16" hidden="1" thickBot="1">
      <c r="B679" s="219"/>
      <c r="C679" s="83">
        <f t="shared" si="269"/>
        <v>2006</v>
      </c>
      <c r="D679" s="84" t="str">
        <f>IF(D652&lt;&gt;0,D651/D652,"")</f>
        <v/>
      </c>
      <c r="E679" s="84" t="str">
        <f t="shared" ref="E679:O679" si="293">IF(E652&lt;&gt;0,E651/E652,"")</f>
        <v/>
      </c>
      <c r="F679" s="84" t="str">
        <f t="shared" si="293"/>
        <v/>
      </c>
      <c r="G679" s="84" t="str">
        <f t="shared" si="293"/>
        <v/>
      </c>
      <c r="H679" s="84" t="str">
        <f t="shared" si="293"/>
        <v/>
      </c>
      <c r="I679" s="84" t="str">
        <f t="shared" si="293"/>
        <v/>
      </c>
      <c r="J679" s="84" t="str">
        <f t="shared" si="293"/>
        <v/>
      </c>
      <c r="K679" s="84" t="str">
        <f t="shared" si="293"/>
        <v/>
      </c>
      <c r="L679" s="84" t="str">
        <f t="shared" si="293"/>
        <v/>
      </c>
      <c r="M679" s="84" t="str">
        <f t="shared" si="293"/>
        <v/>
      </c>
      <c r="N679" s="84" t="str">
        <f t="shared" si="293"/>
        <v/>
      </c>
      <c r="O679" s="84" t="str">
        <f t="shared" si="293"/>
        <v/>
      </c>
      <c r="P679" s="87"/>
      <c r="Q679" s="84" t="str">
        <f>IF(Q652&lt;&gt;0,Q651/Q652,"")</f>
        <v/>
      </c>
      <c r="S679" s="13" t="b">
        <f t="shared" si="287"/>
        <v>1</v>
      </c>
      <c r="T679" s="13" t="b">
        <f t="shared" si="287"/>
        <v>0</v>
      </c>
      <c r="U679" s="13" t="b">
        <f t="shared" si="266"/>
        <v>0</v>
      </c>
      <c r="V679" s="13" t="b">
        <f t="shared" si="272"/>
        <v>0</v>
      </c>
      <c r="W679" s="14" t="b">
        <f t="shared" si="261"/>
        <v>0</v>
      </c>
      <c r="AB679" s="14"/>
      <c r="AC679" s="18"/>
      <c r="AD679" s="14"/>
      <c r="AE679" s="18"/>
      <c r="AF679" s="18"/>
      <c r="AG679" s="18"/>
      <c r="AH679" s="19"/>
      <c r="AI679" s="19"/>
      <c r="AJ679" s="19"/>
    </row>
    <row r="680" spans="1:36" s="13" customFormat="1" ht="16" hidden="1" thickBot="1">
      <c r="B680" s="219"/>
      <c r="C680" s="83">
        <f t="shared" si="269"/>
        <v>2005</v>
      </c>
      <c r="D680" s="84" t="str">
        <f>IF(D654&lt;&gt;0,D653/D654,"")</f>
        <v/>
      </c>
      <c r="E680" s="84" t="str">
        <f t="shared" ref="E680:O680" si="294">IF(E654&lt;&gt;0,E653/E654,"")</f>
        <v/>
      </c>
      <c r="F680" s="84" t="str">
        <f t="shared" si="294"/>
        <v/>
      </c>
      <c r="G680" s="84" t="str">
        <f t="shared" si="294"/>
        <v/>
      </c>
      <c r="H680" s="84" t="str">
        <f t="shared" si="294"/>
        <v/>
      </c>
      <c r="I680" s="84" t="str">
        <f t="shared" si="294"/>
        <v/>
      </c>
      <c r="J680" s="84" t="str">
        <f t="shared" si="294"/>
        <v/>
      </c>
      <c r="K680" s="84" t="str">
        <f t="shared" si="294"/>
        <v/>
      </c>
      <c r="L680" s="84" t="str">
        <f t="shared" si="294"/>
        <v/>
      </c>
      <c r="M680" s="84" t="str">
        <f t="shared" si="294"/>
        <v/>
      </c>
      <c r="N680" s="84" t="str">
        <f t="shared" si="294"/>
        <v/>
      </c>
      <c r="O680" s="84" t="str">
        <f t="shared" si="294"/>
        <v/>
      </c>
      <c r="Q680" s="84" t="str">
        <f>IF(Q654&lt;&gt;0,Q653/Q654,"")</f>
        <v/>
      </c>
      <c r="S680" s="13" t="b">
        <f t="shared" si="287"/>
        <v>1</v>
      </c>
      <c r="T680" s="13" t="b">
        <f t="shared" si="287"/>
        <v>0</v>
      </c>
      <c r="U680" s="13" t="b">
        <f t="shared" si="266"/>
        <v>0</v>
      </c>
      <c r="V680" s="13" t="b">
        <f t="shared" si="272"/>
        <v>0</v>
      </c>
      <c r="W680" s="14" t="b">
        <f t="shared" si="261"/>
        <v>0</v>
      </c>
      <c r="AB680" s="14"/>
      <c r="AC680" s="18"/>
      <c r="AD680" s="14"/>
      <c r="AE680" s="18"/>
      <c r="AF680" s="18"/>
      <c r="AG680" s="18"/>
      <c r="AH680" s="19"/>
      <c r="AI680" s="19"/>
      <c r="AJ680" s="19"/>
    </row>
    <row r="681" spans="1:36" s="13" customFormat="1" hidden="1">
      <c r="S681" s="13" t="b">
        <f>S666</f>
        <v>1</v>
      </c>
      <c r="T681" s="13" t="b">
        <f>T666</f>
        <v>0</v>
      </c>
      <c r="V681" s="13" t="b">
        <f>V666</f>
        <v>0</v>
      </c>
      <c r="W681" s="14" t="b">
        <f t="shared" si="261"/>
        <v>0</v>
      </c>
      <c r="AB681" s="14"/>
      <c r="AC681" s="18"/>
      <c r="AD681" s="14"/>
      <c r="AE681" s="18"/>
      <c r="AF681" s="18"/>
      <c r="AG681" s="18"/>
      <c r="AH681" s="19"/>
      <c r="AI681" s="19"/>
      <c r="AJ681" s="19"/>
    </row>
    <row r="682" spans="1:36" s="13" customFormat="1">
      <c r="T682" s="13" t="b">
        <f>T681</f>
        <v>0</v>
      </c>
      <c r="W682" s="14" t="b">
        <f t="shared" si="261"/>
        <v>0</v>
      </c>
      <c r="AB682" s="14"/>
      <c r="AC682" s="18"/>
      <c r="AD682" s="14"/>
      <c r="AE682" s="18"/>
      <c r="AF682" s="18"/>
      <c r="AG682" s="18"/>
      <c r="AH682" s="19"/>
      <c r="AI682" s="19"/>
      <c r="AJ682" s="19"/>
    </row>
    <row r="683" spans="1:36" s="13" customFormat="1" ht="16" hidden="1" thickBot="1">
      <c r="B683" s="206" t="s">
        <v>19</v>
      </c>
      <c r="C683" s="206"/>
      <c r="D683" s="206"/>
      <c r="E683" s="206"/>
      <c r="F683" s="41" t="s">
        <v>20</v>
      </c>
      <c r="G683" s="42" t="s">
        <v>21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T683" s="13" t="b">
        <f>VLOOKUP(B684,$T$5:$U$24,2,)</f>
        <v>0</v>
      </c>
      <c r="W683" s="14" t="b">
        <f>AND(S683:V683)</f>
        <v>0</v>
      </c>
      <c r="AB683" s="14"/>
      <c r="AC683" s="18"/>
      <c r="AD683" s="14"/>
      <c r="AE683" s="18"/>
      <c r="AF683" s="18"/>
      <c r="AG683" s="18"/>
      <c r="AH683" s="19"/>
      <c r="AI683" s="19"/>
      <c r="AJ683" s="19"/>
    </row>
    <row r="684" spans="1:36" s="13" customFormat="1" ht="32.25" hidden="1" customHeight="1" thickTop="1" thickBot="1">
      <c r="A684" s="44" t="s">
        <v>22</v>
      </c>
      <c r="B684" s="45">
        <f>B602+1</f>
        <v>9</v>
      </c>
      <c r="C684" s="207" t="str">
        <f>VLOOKUP(B684,$B$5:$F$24,2,)</f>
        <v/>
      </c>
      <c r="D684" s="208"/>
      <c r="E684" s="209"/>
      <c r="F684" s="46" t="str">
        <f>VLOOKUP(B684,$B$5:$G$24,5,)</f>
        <v/>
      </c>
      <c r="G684" s="223" t="str">
        <f>VLOOKUP(B684,$B$5:$G$24,6,)</f>
        <v/>
      </c>
      <c r="H684" s="223"/>
      <c r="I684" s="223"/>
      <c r="J684" s="223"/>
      <c r="K684" s="223"/>
      <c r="L684" s="223"/>
      <c r="M684" s="223"/>
      <c r="N684" s="223"/>
      <c r="O684" s="223"/>
      <c r="P684" s="223"/>
      <c r="Q684" s="223"/>
      <c r="T684" s="13" t="b">
        <f>T683</f>
        <v>0</v>
      </c>
      <c r="W684" s="14" t="b">
        <f t="shared" ref="W684:W764" si="295">AND(S684:V684)</f>
        <v>0</v>
      </c>
      <c r="AB684" s="14"/>
      <c r="AC684" s="18"/>
      <c r="AD684" s="14"/>
      <c r="AE684" s="18"/>
      <c r="AF684" s="18"/>
      <c r="AG684" s="18"/>
      <c r="AH684" s="19"/>
      <c r="AI684" s="19"/>
      <c r="AJ684" s="19"/>
    </row>
    <row r="685" spans="1:36" s="13" customFormat="1" hidden="1">
      <c r="T685" s="13" t="b">
        <f>T684</f>
        <v>0</v>
      </c>
      <c r="W685" s="14" t="b">
        <f t="shared" si="295"/>
        <v>0</v>
      </c>
      <c r="AB685" s="14"/>
      <c r="AC685" s="18"/>
      <c r="AD685" s="14"/>
      <c r="AE685" s="18"/>
      <c r="AF685" s="18"/>
      <c r="AG685" s="18"/>
      <c r="AH685" s="19"/>
      <c r="AI685" s="19"/>
      <c r="AJ685" s="19"/>
    </row>
    <row r="686" spans="1:36" s="13" customFormat="1" ht="16" hidden="1" thickBot="1">
      <c r="B686" s="53"/>
      <c r="C686" s="53"/>
      <c r="D686" s="54" t="str">
        <f>D604</f>
        <v>Jan</v>
      </c>
      <c r="E686" s="54" t="str">
        <f t="shared" ref="E686:O686" si="296">E604</f>
        <v>Feb</v>
      </c>
      <c r="F686" s="54" t="str">
        <f t="shared" si="296"/>
        <v>Mar</v>
      </c>
      <c r="G686" s="54" t="str">
        <f t="shared" si="296"/>
        <v>Apr</v>
      </c>
      <c r="H686" s="54" t="str">
        <f t="shared" si="296"/>
        <v>May</v>
      </c>
      <c r="I686" s="54" t="str">
        <f t="shared" si="296"/>
        <v>Jun</v>
      </c>
      <c r="J686" s="54" t="str">
        <f t="shared" si="296"/>
        <v>Jul</v>
      </c>
      <c r="K686" s="54" t="str">
        <f t="shared" si="296"/>
        <v>Aug</v>
      </c>
      <c r="L686" s="54" t="str">
        <f t="shared" si="296"/>
        <v>Sep</v>
      </c>
      <c r="M686" s="54" t="str">
        <f t="shared" si="296"/>
        <v>Oct</v>
      </c>
      <c r="N686" s="54" t="str">
        <f t="shared" si="296"/>
        <v>Nov</v>
      </c>
      <c r="O686" s="54" t="str">
        <f t="shared" si="296"/>
        <v>Dec</v>
      </c>
      <c r="P686" s="55"/>
      <c r="Q686" s="56" t="s">
        <v>23</v>
      </c>
      <c r="T686" s="13" t="b">
        <f t="shared" ref="T686:T749" si="297">T685</f>
        <v>0</v>
      </c>
      <c r="W686" s="14" t="b">
        <f t="shared" si="295"/>
        <v>0</v>
      </c>
      <c r="AB686" s="14"/>
      <c r="AC686" s="18"/>
      <c r="AD686" s="14"/>
      <c r="AE686" s="18"/>
      <c r="AF686" s="18"/>
      <c r="AG686" s="18"/>
      <c r="AH686" s="19"/>
      <c r="AI686" s="19"/>
      <c r="AJ686" s="19"/>
    </row>
    <row r="687" spans="1:36" s="13" customFormat="1" hidden="1">
      <c r="B687" s="214">
        <f>FinalYear</f>
        <v>2029</v>
      </c>
      <c r="C687" s="57" t="s">
        <v>24</v>
      </c>
      <c r="D687" s="58"/>
      <c r="E687" s="59"/>
      <c r="F687" s="59"/>
      <c r="G687" s="59"/>
      <c r="H687" s="59"/>
      <c r="I687" s="60"/>
      <c r="J687" s="59"/>
      <c r="K687" s="59"/>
      <c r="L687" s="59"/>
      <c r="M687" s="59"/>
      <c r="N687" s="59"/>
      <c r="O687" s="61"/>
      <c r="P687" s="62"/>
      <c r="Q687" s="63">
        <f t="shared" ref="Q687:Q736" si="298">SUM(D687:O687)</f>
        <v>0</v>
      </c>
      <c r="T687" s="13" t="b">
        <f t="shared" si="297"/>
        <v>0</v>
      </c>
      <c r="U687" s="13" t="b">
        <f>AND(B687&lt;=ReportingYear,B687&gt;=BaselineYear)</f>
        <v>0</v>
      </c>
      <c r="W687" s="14" t="b">
        <f t="shared" si="295"/>
        <v>0</v>
      </c>
      <c r="AB687" s="14"/>
      <c r="AC687" s="18"/>
      <c r="AD687" s="14"/>
      <c r="AE687" s="18"/>
      <c r="AF687" s="18"/>
      <c r="AG687" s="18"/>
      <c r="AH687" s="19"/>
      <c r="AI687" s="19"/>
      <c r="AJ687" s="19"/>
    </row>
    <row r="688" spans="1:36" s="13" customFormat="1" ht="16" hidden="1" thickBot="1">
      <c r="B688" s="215"/>
      <c r="C688" s="64" t="s">
        <v>25</v>
      </c>
      <c r="D688" s="65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7"/>
      <c r="P688" s="68"/>
      <c r="Q688" s="69">
        <f t="shared" si="298"/>
        <v>0</v>
      </c>
      <c r="S688" s="13" t="b">
        <f>IF(F684="none",FALSE,TRUE)</f>
        <v>1</v>
      </c>
      <c r="T688" s="13" t="b">
        <f t="shared" si="297"/>
        <v>0</v>
      </c>
      <c r="U688" s="13" t="b">
        <f>U687</f>
        <v>0</v>
      </c>
      <c r="W688" s="14" t="b">
        <f t="shared" si="295"/>
        <v>0</v>
      </c>
      <c r="AB688" s="14"/>
      <c r="AC688" s="18"/>
      <c r="AD688" s="14"/>
      <c r="AE688" s="18"/>
      <c r="AF688" s="18"/>
      <c r="AG688" s="18"/>
      <c r="AH688" s="19"/>
      <c r="AI688" s="19"/>
      <c r="AJ688" s="19"/>
    </row>
    <row r="689" spans="2:36" s="13" customFormat="1" hidden="1">
      <c r="B689" s="211">
        <f>B687-1</f>
        <v>2028</v>
      </c>
      <c r="C689" s="70" t="s">
        <v>24</v>
      </c>
      <c r="D689" s="71"/>
      <c r="E689" s="72"/>
      <c r="F689" s="72"/>
      <c r="G689" s="72"/>
      <c r="H689" s="72"/>
      <c r="I689" s="73"/>
      <c r="J689" s="72"/>
      <c r="K689" s="72"/>
      <c r="L689" s="72"/>
      <c r="M689" s="72"/>
      <c r="N689" s="72"/>
      <c r="O689" s="74"/>
      <c r="P689" s="62"/>
      <c r="Q689" s="75">
        <f t="shared" si="298"/>
        <v>0</v>
      </c>
      <c r="T689" s="13" t="b">
        <f t="shared" si="297"/>
        <v>0</v>
      </c>
      <c r="U689" s="13" t="b">
        <f>AND(B689&lt;=ReportingYear,B689&gt;=BaselineYear)</f>
        <v>0</v>
      </c>
      <c r="W689" s="14" t="b">
        <f t="shared" si="295"/>
        <v>0</v>
      </c>
      <c r="AB689" s="14"/>
      <c r="AC689" s="18"/>
      <c r="AD689" s="14"/>
      <c r="AE689" s="18"/>
      <c r="AF689" s="18"/>
      <c r="AG689" s="18"/>
      <c r="AH689" s="19"/>
      <c r="AI689" s="19"/>
      <c r="AJ689" s="19"/>
    </row>
    <row r="690" spans="2:36" s="13" customFormat="1" ht="16" hidden="1" thickBot="1">
      <c r="B690" s="212"/>
      <c r="C690" s="76" t="s">
        <v>25</v>
      </c>
      <c r="D690" s="77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9"/>
      <c r="P690" s="80"/>
      <c r="Q690" s="81">
        <f t="shared" si="298"/>
        <v>0</v>
      </c>
      <c r="S690" s="13" t="b">
        <f>S688</f>
        <v>1</v>
      </c>
      <c r="T690" s="13" t="b">
        <f t="shared" si="297"/>
        <v>0</v>
      </c>
      <c r="U690" s="13" t="b">
        <f>U689</f>
        <v>0</v>
      </c>
      <c r="W690" s="14" t="b">
        <f t="shared" si="295"/>
        <v>0</v>
      </c>
      <c r="AB690" s="14"/>
      <c r="AC690" s="18"/>
      <c r="AD690" s="14"/>
      <c r="AE690" s="18"/>
      <c r="AF690" s="18"/>
      <c r="AG690" s="18"/>
      <c r="AH690" s="19"/>
      <c r="AI690" s="19"/>
      <c r="AJ690" s="19"/>
    </row>
    <row r="691" spans="2:36" s="13" customFormat="1" hidden="1">
      <c r="B691" s="211">
        <f>B689-1</f>
        <v>2027</v>
      </c>
      <c r="C691" s="70" t="s">
        <v>24</v>
      </c>
      <c r="D691" s="58"/>
      <c r="E691" s="59"/>
      <c r="F691" s="59"/>
      <c r="G691" s="59"/>
      <c r="H691" s="59"/>
      <c r="I691" s="60"/>
      <c r="J691" s="59"/>
      <c r="K691" s="59"/>
      <c r="L691" s="59"/>
      <c r="M691" s="59"/>
      <c r="N691" s="59"/>
      <c r="O691" s="61"/>
      <c r="P691" s="62"/>
      <c r="Q691" s="63">
        <f t="shared" si="298"/>
        <v>0</v>
      </c>
      <c r="T691" s="13" t="b">
        <f t="shared" si="297"/>
        <v>0</v>
      </c>
      <c r="U691" s="13" t="b">
        <f>AND(B691&lt;=ReportingYear,B691&gt;=BaselineYear)</f>
        <v>0</v>
      </c>
      <c r="W691" s="14" t="b">
        <f t="shared" si="295"/>
        <v>0</v>
      </c>
      <c r="AB691" s="14"/>
      <c r="AC691" s="18"/>
      <c r="AD691" s="14"/>
      <c r="AE691" s="18"/>
      <c r="AF691" s="18"/>
      <c r="AG691" s="18"/>
      <c r="AH691" s="19"/>
      <c r="AI691" s="19"/>
      <c r="AJ691" s="19"/>
    </row>
    <row r="692" spans="2:36" s="13" customFormat="1" ht="16" hidden="1" thickBot="1">
      <c r="B692" s="212"/>
      <c r="C692" s="76" t="s">
        <v>25</v>
      </c>
      <c r="D692" s="65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7"/>
      <c r="P692" s="68"/>
      <c r="Q692" s="69">
        <f t="shared" si="298"/>
        <v>0</v>
      </c>
      <c r="S692" s="13" t="b">
        <f>S690</f>
        <v>1</v>
      </c>
      <c r="T692" s="13" t="b">
        <f t="shared" si="297"/>
        <v>0</v>
      </c>
      <c r="U692" s="13" t="b">
        <f>U691</f>
        <v>0</v>
      </c>
      <c r="W692" s="14" t="b">
        <f t="shared" si="295"/>
        <v>0</v>
      </c>
      <c r="AB692" s="14"/>
      <c r="AC692" s="18"/>
      <c r="AD692" s="14"/>
      <c r="AE692" s="18"/>
      <c r="AF692" s="18"/>
      <c r="AG692" s="18"/>
      <c r="AH692" s="19"/>
      <c r="AI692" s="19"/>
      <c r="AJ692" s="19"/>
    </row>
    <row r="693" spans="2:36" s="13" customFormat="1" hidden="1">
      <c r="B693" s="211">
        <f>B691-1</f>
        <v>2026</v>
      </c>
      <c r="C693" s="70" t="s">
        <v>24</v>
      </c>
      <c r="D693" s="71"/>
      <c r="E693" s="72"/>
      <c r="F693" s="72"/>
      <c r="G693" s="72"/>
      <c r="H693" s="72"/>
      <c r="I693" s="73"/>
      <c r="J693" s="72"/>
      <c r="K693" s="72"/>
      <c r="L693" s="72"/>
      <c r="M693" s="72"/>
      <c r="N693" s="72"/>
      <c r="O693" s="74"/>
      <c r="P693" s="62"/>
      <c r="Q693" s="75">
        <f t="shared" si="298"/>
        <v>0</v>
      </c>
      <c r="T693" s="13" t="b">
        <f t="shared" si="297"/>
        <v>0</v>
      </c>
      <c r="U693" s="13" t="b">
        <f>AND(B693&lt;=ReportingYear,B693&gt;=BaselineYear)</f>
        <v>0</v>
      </c>
      <c r="W693" s="14" t="b">
        <f t="shared" si="295"/>
        <v>0</v>
      </c>
      <c r="AB693" s="14"/>
      <c r="AC693" s="18"/>
      <c r="AD693" s="14"/>
      <c r="AE693" s="18"/>
      <c r="AF693" s="18"/>
      <c r="AG693" s="18"/>
      <c r="AH693" s="19"/>
      <c r="AI693" s="19"/>
      <c r="AJ693" s="19"/>
    </row>
    <row r="694" spans="2:36" s="13" customFormat="1" ht="16" hidden="1" thickBot="1">
      <c r="B694" s="212"/>
      <c r="C694" s="76" t="s">
        <v>25</v>
      </c>
      <c r="D694" s="77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9"/>
      <c r="P694" s="80"/>
      <c r="Q694" s="81">
        <f t="shared" si="298"/>
        <v>0</v>
      </c>
      <c r="S694" s="13" t="b">
        <f>S692</f>
        <v>1</v>
      </c>
      <c r="T694" s="13" t="b">
        <f t="shared" si="297"/>
        <v>0</v>
      </c>
      <c r="U694" s="13" t="b">
        <f>U693</f>
        <v>0</v>
      </c>
      <c r="W694" s="14" t="b">
        <f t="shared" si="295"/>
        <v>0</v>
      </c>
      <c r="AB694" s="14"/>
      <c r="AC694" s="18"/>
      <c r="AD694" s="14"/>
      <c r="AE694" s="18"/>
      <c r="AF694" s="18"/>
      <c r="AG694" s="18"/>
      <c r="AH694" s="19"/>
      <c r="AI694" s="19"/>
      <c r="AJ694" s="19"/>
    </row>
    <row r="695" spans="2:36" s="13" customFormat="1" hidden="1">
      <c r="B695" s="211">
        <f>B693-1</f>
        <v>2025</v>
      </c>
      <c r="C695" s="70" t="s">
        <v>24</v>
      </c>
      <c r="D695" s="58"/>
      <c r="E695" s="59"/>
      <c r="F695" s="59"/>
      <c r="G695" s="59"/>
      <c r="H695" s="59"/>
      <c r="I695" s="60"/>
      <c r="J695" s="59"/>
      <c r="K695" s="59"/>
      <c r="L695" s="59"/>
      <c r="M695" s="59"/>
      <c r="N695" s="59"/>
      <c r="O695" s="61"/>
      <c r="P695" s="62"/>
      <c r="Q695" s="63">
        <f t="shared" si="298"/>
        <v>0</v>
      </c>
      <c r="T695" s="13" t="b">
        <f t="shared" si="297"/>
        <v>0</v>
      </c>
      <c r="U695" s="13" t="b">
        <f>AND(B695&lt;=ReportingYear,B695&gt;=BaselineYear)</f>
        <v>0</v>
      </c>
      <c r="W695" s="14" t="b">
        <f t="shared" si="295"/>
        <v>0</v>
      </c>
      <c r="AB695" s="14"/>
      <c r="AC695" s="18"/>
      <c r="AD695" s="14"/>
      <c r="AE695" s="18"/>
      <c r="AF695" s="18"/>
      <c r="AG695" s="18"/>
      <c r="AH695" s="19"/>
      <c r="AI695" s="19"/>
      <c r="AJ695" s="19"/>
    </row>
    <row r="696" spans="2:36" s="13" customFormat="1" ht="16" hidden="1" thickBot="1">
      <c r="B696" s="212"/>
      <c r="C696" s="76" t="s">
        <v>25</v>
      </c>
      <c r="D696" s="65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7"/>
      <c r="P696" s="68"/>
      <c r="Q696" s="69">
        <f t="shared" si="298"/>
        <v>0</v>
      </c>
      <c r="S696" s="13" t="b">
        <f>S694</f>
        <v>1</v>
      </c>
      <c r="T696" s="13" t="b">
        <f t="shared" si="297"/>
        <v>0</v>
      </c>
      <c r="U696" s="13" t="b">
        <f>U695</f>
        <v>0</v>
      </c>
      <c r="W696" s="14" t="b">
        <f t="shared" si="295"/>
        <v>0</v>
      </c>
      <c r="AB696" s="14"/>
      <c r="AC696" s="18"/>
      <c r="AD696" s="14"/>
      <c r="AE696" s="18"/>
      <c r="AF696" s="18"/>
      <c r="AG696" s="18"/>
      <c r="AH696" s="19"/>
      <c r="AI696" s="19"/>
      <c r="AJ696" s="19"/>
    </row>
    <row r="697" spans="2:36" s="13" customFormat="1" hidden="1">
      <c r="B697" s="211">
        <f>B695-1</f>
        <v>2024</v>
      </c>
      <c r="C697" s="70" t="s">
        <v>24</v>
      </c>
      <c r="D697" s="71"/>
      <c r="E697" s="72"/>
      <c r="F697" s="72"/>
      <c r="G697" s="72"/>
      <c r="H697" s="72"/>
      <c r="I697" s="73"/>
      <c r="J697" s="72"/>
      <c r="K697" s="72"/>
      <c r="L697" s="72"/>
      <c r="M697" s="72"/>
      <c r="N697" s="72"/>
      <c r="O697" s="74"/>
      <c r="P697" s="62"/>
      <c r="Q697" s="75">
        <f t="shared" si="298"/>
        <v>0</v>
      </c>
      <c r="T697" s="13" t="b">
        <f t="shared" si="297"/>
        <v>0</v>
      </c>
      <c r="U697" s="13" t="b">
        <f>AND(B697&lt;=ReportingYear,B697&gt;=BaselineYear)</f>
        <v>0</v>
      </c>
      <c r="W697" s="14" t="b">
        <f t="shared" si="295"/>
        <v>0</v>
      </c>
      <c r="AB697" s="14"/>
      <c r="AC697" s="18"/>
      <c r="AD697" s="14"/>
      <c r="AE697" s="18"/>
      <c r="AF697" s="18"/>
      <c r="AG697" s="18"/>
      <c r="AH697" s="19"/>
      <c r="AI697" s="19"/>
      <c r="AJ697" s="19"/>
    </row>
    <row r="698" spans="2:36" s="13" customFormat="1" ht="16" hidden="1" thickBot="1">
      <c r="B698" s="212"/>
      <c r="C698" s="76" t="s">
        <v>25</v>
      </c>
      <c r="D698" s="77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9"/>
      <c r="P698" s="80"/>
      <c r="Q698" s="81">
        <f t="shared" si="298"/>
        <v>0</v>
      </c>
      <c r="S698" s="13" t="b">
        <f>S696</f>
        <v>1</v>
      </c>
      <c r="T698" s="13" t="b">
        <f t="shared" si="297"/>
        <v>0</v>
      </c>
      <c r="U698" s="13" t="b">
        <f>U697</f>
        <v>0</v>
      </c>
      <c r="W698" s="14" t="b">
        <f t="shared" si="295"/>
        <v>0</v>
      </c>
      <c r="AB698" s="14"/>
      <c r="AC698" s="18"/>
      <c r="AD698" s="14"/>
      <c r="AE698" s="18"/>
      <c r="AF698" s="18"/>
      <c r="AG698" s="18"/>
      <c r="AH698" s="19"/>
      <c r="AI698" s="19"/>
      <c r="AJ698" s="19"/>
    </row>
    <row r="699" spans="2:36" s="13" customFormat="1" hidden="1">
      <c r="B699" s="211">
        <f>B697-1</f>
        <v>2023</v>
      </c>
      <c r="C699" s="70" t="s">
        <v>24</v>
      </c>
      <c r="D699" s="58"/>
      <c r="E699" s="59"/>
      <c r="F699" s="59"/>
      <c r="G699" s="59"/>
      <c r="H699" s="59"/>
      <c r="I699" s="60"/>
      <c r="J699" s="59"/>
      <c r="K699" s="59"/>
      <c r="L699" s="59"/>
      <c r="M699" s="59"/>
      <c r="N699" s="59"/>
      <c r="O699" s="61"/>
      <c r="P699" s="62"/>
      <c r="Q699" s="63">
        <f t="shared" si="298"/>
        <v>0</v>
      </c>
      <c r="T699" s="13" t="b">
        <f t="shared" si="297"/>
        <v>0</v>
      </c>
      <c r="U699" s="13" t="b">
        <f>AND(B699&lt;=ReportingYear,B699&gt;=BaselineYear)</f>
        <v>0</v>
      </c>
      <c r="W699" s="14" t="b">
        <f t="shared" si="295"/>
        <v>0</v>
      </c>
      <c r="AB699" s="14"/>
      <c r="AC699" s="18"/>
      <c r="AD699" s="14"/>
      <c r="AE699" s="18"/>
      <c r="AF699" s="18"/>
      <c r="AG699" s="18"/>
      <c r="AH699" s="19"/>
      <c r="AI699" s="19"/>
      <c r="AJ699" s="19"/>
    </row>
    <row r="700" spans="2:36" s="13" customFormat="1" ht="16" hidden="1" thickBot="1">
      <c r="B700" s="212"/>
      <c r="C700" s="76" t="s">
        <v>25</v>
      </c>
      <c r="D700" s="65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7"/>
      <c r="P700" s="68"/>
      <c r="Q700" s="69">
        <f t="shared" si="298"/>
        <v>0</v>
      </c>
      <c r="S700" s="13" t="b">
        <f>S698</f>
        <v>1</v>
      </c>
      <c r="T700" s="13" t="b">
        <f t="shared" si="297"/>
        <v>0</v>
      </c>
      <c r="U700" s="13" t="b">
        <f>U699</f>
        <v>0</v>
      </c>
      <c r="W700" s="14" t="b">
        <f t="shared" si="295"/>
        <v>0</v>
      </c>
      <c r="AB700" s="14"/>
      <c r="AC700" s="18"/>
      <c r="AD700" s="14"/>
      <c r="AE700" s="18"/>
      <c r="AF700" s="18"/>
      <c r="AG700" s="18"/>
      <c r="AH700" s="19"/>
      <c r="AI700" s="19"/>
      <c r="AJ700" s="19"/>
    </row>
    <row r="701" spans="2:36" s="13" customFormat="1" hidden="1">
      <c r="B701" s="211">
        <f>B699-1</f>
        <v>2022</v>
      </c>
      <c r="C701" s="70" t="s">
        <v>24</v>
      </c>
      <c r="D701" s="71"/>
      <c r="E701" s="72"/>
      <c r="F701" s="72"/>
      <c r="G701" s="72"/>
      <c r="H701" s="72"/>
      <c r="I701" s="73"/>
      <c r="J701" s="72"/>
      <c r="K701" s="72"/>
      <c r="L701" s="72"/>
      <c r="M701" s="72"/>
      <c r="N701" s="72"/>
      <c r="O701" s="74"/>
      <c r="P701" s="62"/>
      <c r="Q701" s="75">
        <f t="shared" si="298"/>
        <v>0</v>
      </c>
      <c r="T701" s="13" t="b">
        <f t="shared" si="297"/>
        <v>0</v>
      </c>
      <c r="U701" s="13" t="b">
        <f>AND(B701&lt;=ReportingYear,B701&gt;=BaselineYear)</f>
        <v>0</v>
      </c>
      <c r="W701" s="14" t="b">
        <f t="shared" si="295"/>
        <v>0</v>
      </c>
      <c r="AB701" s="14"/>
      <c r="AC701" s="18"/>
      <c r="AD701" s="14"/>
      <c r="AE701" s="18"/>
      <c r="AF701" s="18"/>
      <c r="AG701" s="18"/>
      <c r="AH701" s="19"/>
      <c r="AI701" s="19"/>
      <c r="AJ701" s="19"/>
    </row>
    <row r="702" spans="2:36" s="13" customFormat="1" ht="16" hidden="1" thickBot="1">
      <c r="B702" s="212"/>
      <c r="C702" s="76" t="s">
        <v>25</v>
      </c>
      <c r="D702" s="77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9"/>
      <c r="P702" s="80"/>
      <c r="Q702" s="81">
        <f t="shared" si="298"/>
        <v>0</v>
      </c>
      <c r="S702" s="13" t="b">
        <f>S700</f>
        <v>1</v>
      </c>
      <c r="T702" s="13" t="b">
        <f t="shared" si="297"/>
        <v>0</v>
      </c>
      <c r="U702" s="13" t="b">
        <f>U701</f>
        <v>0</v>
      </c>
      <c r="W702" s="14" t="b">
        <f t="shared" si="295"/>
        <v>0</v>
      </c>
      <c r="AB702" s="14"/>
      <c r="AC702" s="18"/>
      <c r="AD702" s="14"/>
      <c r="AE702" s="18"/>
      <c r="AF702" s="18"/>
      <c r="AG702" s="18"/>
      <c r="AH702" s="19"/>
      <c r="AI702" s="19"/>
      <c r="AJ702" s="19"/>
    </row>
    <row r="703" spans="2:36" s="13" customFormat="1" hidden="1">
      <c r="B703" s="211">
        <f>B701-1</f>
        <v>2021</v>
      </c>
      <c r="C703" s="70" t="s">
        <v>24</v>
      </c>
      <c r="D703" s="58"/>
      <c r="E703" s="59"/>
      <c r="F703" s="59"/>
      <c r="G703" s="59"/>
      <c r="H703" s="59"/>
      <c r="I703" s="60"/>
      <c r="J703" s="59"/>
      <c r="K703" s="59"/>
      <c r="L703" s="59"/>
      <c r="M703" s="59"/>
      <c r="N703" s="59"/>
      <c r="O703" s="61"/>
      <c r="P703" s="62"/>
      <c r="Q703" s="63">
        <f t="shared" si="298"/>
        <v>0</v>
      </c>
      <c r="T703" s="13" t="b">
        <f t="shared" si="297"/>
        <v>0</v>
      </c>
      <c r="U703" s="13" t="b">
        <f>AND(B703&lt;=ReportingYear,B703&gt;=BaselineYear)</f>
        <v>0</v>
      </c>
      <c r="W703" s="14" t="b">
        <f t="shared" si="295"/>
        <v>0</v>
      </c>
      <c r="AB703" s="14"/>
      <c r="AC703" s="18"/>
      <c r="AD703" s="14"/>
      <c r="AE703" s="18"/>
      <c r="AF703" s="18"/>
      <c r="AG703" s="18"/>
      <c r="AH703" s="19"/>
      <c r="AI703" s="19"/>
      <c r="AJ703" s="19"/>
    </row>
    <row r="704" spans="2:36" s="13" customFormat="1" ht="16" hidden="1" thickBot="1">
      <c r="B704" s="212"/>
      <c r="C704" s="76" t="s">
        <v>25</v>
      </c>
      <c r="D704" s="65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7"/>
      <c r="P704" s="68"/>
      <c r="Q704" s="69">
        <f t="shared" si="298"/>
        <v>0</v>
      </c>
      <c r="S704" s="13" t="b">
        <f>S702</f>
        <v>1</v>
      </c>
      <c r="T704" s="13" t="b">
        <f t="shared" si="297"/>
        <v>0</v>
      </c>
      <c r="U704" s="13" t="b">
        <f>U703</f>
        <v>0</v>
      </c>
      <c r="W704" s="14" t="b">
        <f t="shared" si="295"/>
        <v>0</v>
      </c>
      <c r="AB704" s="14"/>
      <c r="AC704" s="18"/>
      <c r="AD704" s="14"/>
      <c r="AE704" s="18"/>
      <c r="AF704" s="18"/>
      <c r="AG704" s="18"/>
      <c r="AH704" s="19"/>
      <c r="AI704" s="19"/>
      <c r="AJ704" s="19"/>
    </row>
    <row r="705" spans="2:36" s="13" customFormat="1" hidden="1">
      <c r="B705" s="211">
        <f>B703-1</f>
        <v>2020</v>
      </c>
      <c r="C705" s="70" t="s">
        <v>24</v>
      </c>
      <c r="D705" s="71"/>
      <c r="E705" s="72"/>
      <c r="F705" s="72"/>
      <c r="G705" s="72"/>
      <c r="H705" s="72"/>
      <c r="I705" s="73"/>
      <c r="J705" s="72"/>
      <c r="K705" s="72"/>
      <c r="L705" s="72"/>
      <c r="M705" s="72"/>
      <c r="N705" s="72"/>
      <c r="O705" s="74"/>
      <c r="P705" s="62"/>
      <c r="Q705" s="75">
        <f t="shared" si="298"/>
        <v>0</v>
      </c>
      <c r="T705" s="13" t="b">
        <f t="shared" si="297"/>
        <v>0</v>
      </c>
      <c r="U705" s="13" t="b">
        <f>AND(B705&lt;=ReportingYear,B705&gt;=BaselineYear)</f>
        <v>0</v>
      </c>
      <c r="W705" s="14" t="b">
        <f t="shared" si="295"/>
        <v>0</v>
      </c>
      <c r="AB705" s="14"/>
      <c r="AC705" s="18"/>
      <c r="AD705" s="14"/>
      <c r="AE705" s="18"/>
      <c r="AF705" s="18"/>
      <c r="AG705" s="18"/>
      <c r="AH705" s="19"/>
      <c r="AI705" s="19"/>
      <c r="AJ705" s="19"/>
    </row>
    <row r="706" spans="2:36" s="13" customFormat="1" ht="16" hidden="1" thickBot="1">
      <c r="B706" s="212"/>
      <c r="C706" s="76" t="s">
        <v>25</v>
      </c>
      <c r="D706" s="77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9"/>
      <c r="P706" s="80"/>
      <c r="Q706" s="81">
        <f t="shared" si="298"/>
        <v>0</v>
      </c>
      <c r="S706" s="13" t="b">
        <f>S704</f>
        <v>1</v>
      </c>
      <c r="T706" s="13" t="b">
        <f t="shared" si="297"/>
        <v>0</v>
      </c>
      <c r="U706" s="13" t="b">
        <f>U705</f>
        <v>0</v>
      </c>
      <c r="W706" s="14" t="b">
        <f t="shared" si="295"/>
        <v>0</v>
      </c>
      <c r="AB706" s="14"/>
      <c r="AC706" s="18"/>
      <c r="AD706" s="14"/>
      <c r="AE706" s="18"/>
      <c r="AF706" s="18"/>
      <c r="AG706" s="18"/>
      <c r="AH706" s="19"/>
      <c r="AI706" s="19"/>
      <c r="AJ706" s="19"/>
    </row>
    <row r="707" spans="2:36" s="13" customFormat="1" ht="16" hidden="1" thickBot="1">
      <c r="B707" s="213">
        <f>B705-1</f>
        <v>2019</v>
      </c>
      <c r="C707" s="70" t="s">
        <v>24</v>
      </c>
      <c r="D707" s="58"/>
      <c r="E707" s="59"/>
      <c r="F707" s="59"/>
      <c r="G707" s="59"/>
      <c r="H707" s="59"/>
      <c r="I707" s="60"/>
      <c r="J707" s="59"/>
      <c r="K707" s="59"/>
      <c r="L707" s="59"/>
      <c r="M707" s="59"/>
      <c r="N707" s="59"/>
      <c r="O707" s="61"/>
      <c r="P707" s="62"/>
      <c r="Q707" s="63">
        <f t="shared" si="298"/>
        <v>0</v>
      </c>
      <c r="T707" s="13" t="b">
        <f t="shared" si="297"/>
        <v>0</v>
      </c>
      <c r="U707" s="13" t="b">
        <f>AND(B707&lt;=ReportingYear,B707&gt;=BaselineYear)</f>
        <v>0</v>
      </c>
      <c r="W707" s="14" t="b">
        <f t="shared" si="295"/>
        <v>0</v>
      </c>
      <c r="AB707" s="14"/>
      <c r="AC707" s="18"/>
      <c r="AD707" s="14"/>
      <c r="AE707" s="18"/>
      <c r="AF707" s="18"/>
      <c r="AG707" s="18"/>
      <c r="AH707" s="19"/>
      <c r="AI707" s="19"/>
      <c r="AJ707" s="19"/>
    </row>
    <row r="708" spans="2:36" s="13" customFormat="1" ht="16" hidden="1" thickBot="1">
      <c r="B708" s="213"/>
      <c r="C708" s="76" t="s">
        <v>25</v>
      </c>
      <c r="D708" s="65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7"/>
      <c r="P708" s="68"/>
      <c r="Q708" s="69">
        <f t="shared" si="298"/>
        <v>0</v>
      </c>
      <c r="S708" s="13" t="b">
        <f>S706</f>
        <v>1</v>
      </c>
      <c r="T708" s="13" t="b">
        <f t="shared" si="297"/>
        <v>0</v>
      </c>
      <c r="U708" s="13" t="b">
        <f>U707</f>
        <v>0</v>
      </c>
      <c r="W708" s="14" t="b">
        <f t="shared" si="295"/>
        <v>0</v>
      </c>
      <c r="AB708" s="14"/>
      <c r="AC708" s="18"/>
      <c r="AD708" s="14"/>
      <c r="AE708" s="18"/>
      <c r="AF708" s="18"/>
      <c r="AG708" s="18"/>
      <c r="AH708" s="19"/>
      <c r="AI708" s="19"/>
      <c r="AJ708" s="19"/>
    </row>
    <row r="709" spans="2:36" s="13" customFormat="1" ht="16" hidden="1" thickBot="1">
      <c r="B709" s="213">
        <f>B707-1</f>
        <v>2018</v>
      </c>
      <c r="C709" s="70" t="s">
        <v>24</v>
      </c>
      <c r="D709" s="71"/>
      <c r="E709" s="72"/>
      <c r="F709" s="72"/>
      <c r="G709" s="72"/>
      <c r="H709" s="72"/>
      <c r="I709" s="73"/>
      <c r="J709" s="72"/>
      <c r="K709" s="72"/>
      <c r="L709" s="72"/>
      <c r="M709" s="72"/>
      <c r="N709" s="72"/>
      <c r="O709" s="74"/>
      <c r="P709" s="62"/>
      <c r="Q709" s="75">
        <f t="shared" si="298"/>
        <v>0</v>
      </c>
      <c r="T709" s="13" t="b">
        <f t="shared" si="297"/>
        <v>0</v>
      </c>
      <c r="U709" s="13" t="b">
        <f>AND(B709&lt;=ReportingYear,B709&gt;=BaselineYear)</f>
        <v>0</v>
      </c>
      <c r="W709" s="14" t="b">
        <f t="shared" si="295"/>
        <v>0</v>
      </c>
      <c r="AB709" s="14"/>
      <c r="AC709" s="18"/>
      <c r="AD709" s="14"/>
      <c r="AE709" s="18"/>
      <c r="AF709" s="18"/>
      <c r="AG709" s="18"/>
      <c r="AH709" s="19"/>
      <c r="AI709" s="19"/>
      <c r="AJ709" s="19"/>
    </row>
    <row r="710" spans="2:36" s="13" customFormat="1" ht="16" hidden="1" thickBot="1">
      <c r="B710" s="213"/>
      <c r="C710" s="76" t="s">
        <v>25</v>
      </c>
      <c r="D710" s="77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9"/>
      <c r="P710" s="80"/>
      <c r="Q710" s="81">
        <f t="shared" si="298"/>
        <v>0</v>
      </c>
      <c r="S710" s="13" t="b">
        <f>S708</f>
        <v>1</v>
      </c>
      <c r="T710" s="13" t="b">
        <f t="shared" si="297"/>
        <v>0</v>
      </c>
      <c r="U710" s="13" t="b">
        <f>U709</f>
        <v>0</v>
      </c>
      <c r="W710" s="14" t="b">
        <f t="shared" si="295"/>
        <v>0</v>
      </c>
      <c r="AB710" s="14"/>
      <c r="AC710" s="18"/>
      <c r="AD710" s="14"/>
      <c r="AE710" s="18"/>
      <c r="AF710" s="18"/>
      <c r="AG710" s="18"/>
      <c r="AH710" s="19"/>
      <c r="AI710" s="19"/>
      <c r="AJ710" s="19"/>
    </row>
    <row r="711" spans="2:36" s="13" customFormat="1" ht="16" hidden="1" thickBot="1">
      <c r="B711" s="213">
        <f>B709-1</f>
        <v>2017</v>
      </c>
      <c r="C711" s="70" t="s">
        <v>24</v>
      </c>
      <c r="D711" s="58"/>
      <c r="E711" s="59"/>
      <c r="F711" s="59"/>
      <c r="G711" s="59"/>
      <c r="H711" s="59"/>
      <c r="I711" s="60"/>
      <c r="J711" s="59"/>
      <c r="K711" s="59"/>
      <c r="L711" s="59"/>
      <c r="M711" s="59"/>
      <c r="N711" s="59"/>
      <c r="O711" s="61"/>
      <c r="P711" s="62"/>
      <c r="Q711" s="63">
        <f t="shared" si="298"/>
        <v>0</v>
      </c>
      <c r="T711" s="13" t="b">
        <f t="shared" si="297"/>
        <v>0</v>
      </c>
      <c r="U711" s="13" t="b">
        <f>AND(B711&lt;=ReportingYear,B711&gt;=BaselineYear)</f>
        <v>1</v>
      </c>
      <c r="W711" s="14" t="b">
        <f t="shared" si="295"/>
        <v>0</v>
      </c>
      <c r="AB711" s="14"/>
      <c r="AC711" s="18"/>
      <c r="AD711" s="14"/>
      <c r="AE711" s="18"/>
      <c r="AF711" s="18"/>
      <c r="AG711" s="18"/>
      <c r="AH711" s="19"/>
      <c r="AI711" s="19"/>
      <c r="AJ711" s="19"/>
    </row>
    <row r="712" spans="2:36" s="13" customFormat="1" ht="16" hidden="1" thickBot="1">
      <c r="B712" s="213"/>
      <c r="C712" s="76" t="s">
        <v>25</v>
      </c>
      <c r="D712" s="65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7"/>
      <c r="P712" s="68"/>
      <c r="Q712" s="69">
        <f t="shared" si="298"/>
        <v>0</v>
      </c>
      <c r="S712" s="13" t="b">
        <f>S710</f>
        <v>1</v>
      </c>
      <c r="T712" s="13" t="b">
        <f t="shared" si="297"/>
        <v>0</v>
      </c>
      <c r="U712" s="13" t="b">
        <f>U711</f>
        <v>1</v>
      </c>
      <c r="W712" s="14" t="b">
        <f t="shared" si="295"/>
        <v>0</v>
      </c>
      <c r="AB712" s="14"/>
      <c r="AC712" s="18"/>
      <c r="AD712" s="14"/>
      <c r="AE712" s="18"/>
      <c r="AF712" s="18"/>
      <c r="AG712" s="18"/>
      <c r="AH712" s="19"/>
      <c r="AI712" s="19"/>
      <c r="AJ712" s="19"/>
    </row>
    <row r="713" spans="2:36" s="13" customFormat="1" ht="16" hidden="1" thickBot="1">
      <c r="B713" s="213">
        <f>B711-1</f>
        <v>2016</v>
      </c>
      <c r="C713" s="70" t="s">
        <v>24</v>
      </c>
      <c r="D713" s="71"/>
      <c r="E713" s="72"/>
      <c r="F713" s="72"/>
      <c r="G713" s="72"/>
      <c r="H713" s="72"/>
      <c r="I713" s="73"/>
      <c r="J713" s="72"/>
      <c r="K713" s="72"/>
      <c r="L713" s="72"/>
      <c r="M713" s="72"/>
      <c r="N713" s="72"/>
      <c r="O713" s="74"/>
      <c r="P713" s="62"/>
      <c r="Q713" s="75">
        <f t="shared" si="298"/>
        <v>0</v>
      </c>
      <c r="T713" s="13" t="b">
        <f t="shared" si="297"/>
        <v>0</v>
      </c>
      <c r="U713" s="13" t="b">
        <f>AND(B713&lt;=ReportingYear,B713&gt;=BaselineYear)</f>
        <v>1</v>
      </c>
      <c r="W713" s="14" t="b">
        <f t="shared" si="295"/>
        <v>0</v>
      </c>
      <c r="AB713" s="14"/>
      <c r="AC713" s="18"/>
      <c r="AD713" s="14"/>
      <c r="AE713" s="18"/>
      <c r="AF713" s="18"/>
      <c r="AG713" s="18"/>
      <c r="AH713" s="19"/>
      <c r="AI713" s="19"/>
      <c r="AJ713" s="19"/>
    </row>
    <row r="714" spans="2:36" s="13" customFormat="1" ht="16" hidden="1" thickBot="1">
      <c r="B714" s="213"/>
      <c r="C714" s="76" t="s">
        <v>25</v>
      </c>
      <c r="D714" s="77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9"/>
      <c r="P714" s="80"/>
      <c r="Q714" s="81">
        <f t="shared" si="298"/>
        <v>0</v>
      </c>
      <c r="S714" s="13" t="b">
        <f>S712</f>
        <v>1</v>
      </c>
      <c r="T714" s="13" t="b">
        <f t="shared" si="297"/>
        <v>0</v>
      </c>
      <c r="U714" s="13" t="b">
        <f>U713</f>
        <v>1</v>
      </c>
      <c r="W714" s="14" t="b">
        <f t="shared" si="295"/>
        <v>0</v>
      </c>
      <c r="AB714" s="14"/>
      <c r="AC714" s="18"/>
      <c r="AD714" s="14"/>
      <c r="AE714" s="18"/>
      <c r="AF714" s="18"/>
      <c r="AG714" s="18"/>
      <c r="AH714" s="19"/>
      <c r="AI714" s="19"/>
      <c r="AJ714" s="19"/>
    </row>
    <row r="715" spans="2:36" s="13" customFormat="1" hidden="1">
      <c r="B715" s="211">
        <f>B713-1</f>
        <v>2015</v>
      </c>
      <c r="C715" s="70" t="s">
        <v>24</v>
      </c>
      <c r="D715" s="58"/>
      <c r="E715" s="59"/>
      <c r="F715" s="59"/>
      <c r="G715" s="59"/>
      <c r="H715" s="59"/>
      <c r="I715" s="60"/>
      <c r="J715" s="59"/>
      <c r="K715" s="59"/>
      <c r="L715" s="59"/>
      <c r="M715" s="59"/>
      <c r="N715" s="59"/>
      <c r="O715" s="61"/>
      <c r="P715" s="62"/>
      <c r="Q715" s="63">
        <f t="shared" si="298"/>
        <v>0</v>
      </c>
      <c r="T715" s="13" t="b">
        <f t="shared" si="297"/>
        <v>0</v>
      </c>
      <c r="U715" s="13" t="b">
        <f>AND(B715&lt;=ReportingYear,B715&gt;=BaselineYear)</f>
        <v>1</v>
      </c>
      <c r="W715" s="14" t="b">
        <f t="shared" si="295"/>
        <v>0</v>
      </c>
      <c r="AB715" s="14"/>
      <c r="AC715" s="18"/>
      <c r="AD715" s="14"/>
      <c r="AE715" s="18"/>
      <c r="AF715" s="18"/>
      <c r="AG715" s="18"/>
      <c r="AH715" s="19"/>
      <c r="AI715" s="19"/>
      <c r="AJ715" s="19"/>
    </row>
    <row r="716" spans="2:36" s="13" customFormat="1" ht="16" hidden="1" thickBot="1">
      <c r="B716" s="216"/>
      <c r="C716" s="76" t="s">
        <v>25</v>
      </c>
      <c r="D716" s="65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7"/>
      <c r="P716" s="68"/>
      <c r="Q716" s="69">
        <f t="shared" si="298"/>
        <v>0</v>
      </c>
      <c r="S716" s="13" t="b">
        <f>S714</f>
        <v>1</v>
      </c>
      <c r="T716" s="13" t="b">
        <f t="shared" si="297"/>
        <v>0</v>
      </c>
      <c r="U716" s="13" t="b">
        <f>U715</f>
        <v>1</v>
      </c>
      <c r="W716" s="14" t="b">
        <f t="shared" si="295"/>
        <v>0</v>
      </c>
      <c r="AB716" s="14"/>
      <c r="AC716" s="18"/>
      <c r="AD716" s="14"/>
      <c r="AE716" s="18"/>
      <c r="AF716" s="18"/>
      <c r="AG716" s="18"/>
      <c r="AH716" s="19"/>
      <c r="AI716" s="19"/>
      <c r="AJ716" s="19"/>
    </row>
    <row r="717" spans="2:36" s="13" customFormat="1" hidden="1">
      <c r="B717" s="217">
        <f>B715-1</f>
        <v>2014</v>
      </c>
      <c r="C717" s="70" t="s">
        <v>24</v>
      </c>
      <c r="D717" s="71"/>
      <c r="E717" s="72"/>
      <c r="F717" s="72"/>
      <c r="G717" s="72"/>
      <c r="H717" s="72"/>
      <c r="I717" s="73"/>
      <c r="J717" s="72"/>
      <c r="K717" s="72"/>
      <c r="L717" s="72"/>
      <c r="M717" s="72"/>
      <c r="N717" s="72"/>
      <c r="O717" s="74"/>
      <c r="P717" s="62"/>
      <c r="Q717" s="75">
        <f t="shared" si="298"/>
        <v>0</v>
      </c>
      <c r="T717" s="13" t="b">
        <f t="shared" si="297"/>
        <v>0</v>
      </c>
      <c r="U717" s="13" t="b">
        <f>AND(B717&lt;=ReportingYear,B717&gt;=BaselineYear)</f>
        <v>1</v>
      </c>
      <c r="W717" s="14" t="b">
        <f t="shared" si="295"/>
        <v>0</v>
      </c>
      <c r="AB717" s="14"/>
      <c r="AC717" s="18"/>
      <c r="AD717" s="14"/>
      <c r="AE717" s="18"/>
      <c r="AF717" s="18"/>
      <c r="AG717" s="18"/>
      <c r="AH717" s="19"/>
      <c r="AI717" s="19"/>
      <c r="AJ717" s="19"/>
    </row>
    <row r="718" spans="2:36" s="13" customFormat="1" ht="16" hidden="1" thickBot="1">
      <c r="B718" s="218"/>
      <c r="C718" s="76" t="s">
        <v>25</v>
      </c>
      <c r="D718" s="77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9"/>
      <c r="P718" s="80"/>
      <c r="Q718" s="81">
        <f t="shared" si="298"/>
        <v>0</v>
      </c>
      <c r="S718" s="13" t="b">
        <f>S716</f>
        <v>1</v>
      </c>
      <c r="T718" s="13" t="b">
        <f t="shared" si="297"/>
        <v>0</v>
      </c>
      <c r="U718" s="13" t="b">
        <f>U717</f>
        <v>1</v>
      </c>
      <c r="W718" s="14" t="b">
        <f t="shared" si="295"/>
        <v>0</v>
      </c>
      <c r="AB718" s="14"/>
      <c r="AC718" s="18"/>
      <c r="AD718" s="14"/>
      <c r="AE718" s="18"/>
      <c r="AF718" s="18"/>
      <c r="AG718" s="18"/>
      <c r="AH718" s="19"/>
      <c r="AI718" s="19"/>
      <c r="AJ718" s="19"/>
    </row>
    <row r="719" spans="2:36" s="13" customFormat="1" hidden="1">
      <c r="B719" s="211">
        <f>B717-1</f>
        <v>2013</v>
      </c>
      <c r="C719" s="70" t="s">
        <v>24</v>
      </c>
      <c r="D719" s="58"/>
      <c r="E719" s="59"/>
      <c r="F719" s="59"/>
      <c r="G719" s="59"/>
      <c r="H719" s="59"/>
      <c r="I719" s="60"/>
      <c r="J719" s="59"/>
      <c r="K719" s="59"/>
      <c r="L719" s="59"/>
      <c r="M719" s="59"/>
      <c r="N719" s="59"/>
      <c r="O719" s="61"/>
      <c r="P719" s="62"/>
      <c r="Q719" s="63">
        <f t="shared" si="298"/>
        <v>0</v>
      </c>
      <c r="T719" s="13" t="b">
        <f t="shared" si="297"/>
        <v>0</v>
      </c>
      <c r="U719" s="13" t="b">
        <f>AND(B719&lt;=ReportingYear,B719&gt;=BaselineYear)</f>
        <v>0</v>
      </c>
      <c r="W719" s="14" t="b">
        <f t="shared" si="295"/>
        <v>0</v>
      </c>
      <c r="AB719" s="14"/>
      <c r="AC719" s="18"/>
      <c r="AD719" s="14"/>
      <c r="AE719" s="18"/>
      <c r="AF719" s="18"/>
      <c r="AG719" s="18"/>
      <c r="AH719" s="19"/>
      <c r="AI719" s="19"/>
      <c r="AJ719" s="19"/>
    </row>
    <row r="720" spans="2:36" s="13" customFormat="1" ht="16" hidden="1" thickBot="1">
      <c r="B720" s="212"/>
      <c r="C720" s="76" t="s">
        <v>25</v>
      </c>
      <c r="D720" s="65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7"/>
      <c r="P720" s="68"/>
      <c r="Q720" s="69">
        <f t="shared" si="298"/>
        <v>0</v>
      </c>
      <c r="S720" s="13" t="b">
        <f>S718</f>
        <v>1</v>
      </c>
      <c r="T720" s="13" t="b">
        <f t="shared" si="297"/>
        <v>0</v>
      </c>
      <c r="U720" s="13" t="b">
        <f>U719</f>
        <v>0</v>
      </c>
      <c r="W720" s="14" t="b">
        <f t="shared" si="295"/>
        <v>0</v>
      </c>
      <c r="AB720" s="14"/>
      <c r="AC720" s="18"/>
      <c r="AD720" s="14"/>
      <c r="AE720" s="18"/>
      <c r="AF720" s="18"/>
      <c r="AG720" s="18"/>
      <c r="AH720" s="19"/>
      <c r="AI720" s="19"/>
      <c r="AJ720" s="19"/>
    </row>
    <row r="721" spans="2:36" s="13" customFormat="1" hidden="1">
      <c r="B721" s="211">
        <f>B719-1</f>
        <v>2012</v>
      </c>
      <c r="C721" s="70" t="s">
        <v>24</v>
      </c>
      <c r="D721" s="71"/>
      <c r="E721" s="72"/>
      <c r="F721" s="72"/>
      <c r="G721" s="72"/>
      <c r="H721" s="72"/>
      <c r="I721" s="73"/>
      <c r="J721" s="72"/>
      <c r="K721" s="72"/>
      <c r="L721" s="72"/>
      <c r="M721" s="72"/>
      <c r="N721" s="72"/>
      <c r="O721" s="74"/>
      <c r="P721" s="62"/>
      <c r="Q721" s="75">
        <f t="shared" si="298"/>
        <v>0</v>
      </c>
      <c r="T721" s="13" t="b">
        <f t="shared" si="297"/>
        <v>0</v>
      </c>
      <c r="U721" s="13" t="b">
        <f>AND(B721&lt;=ReportingYear,B721&gt;=BaselineYear)</f>
        <v>0</v>
      </c>
      <c r="W721" s="14" t="b">
        <f t="shared" si="295"/>
        <v>0</v>
      </c>
      <c r="AB721" s="14"/>
      <c r="AC721" s="18"/>
      <c r="AD721" s="14"/>
      <c r="AE721" s="18"/>
      <c r="AF721" s="18"/>
      <c r="AG721" s="18"/>
      <c r="AH721" s="19"/>
      <c r="AI721" s="19"/>
      <c r="AJ721" s="19"/>
    </row>
    <row r="722" spans="2:36" s="13" customFormat="1" ht="16" hidden="1" thickBot="1">
      <c r="B722" s="212"/>
      <c r="C722" s="76" t="s">
        <v>25</v>
      </c>
      <c r="D722" s="77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9"/>
      <c r="P722" s="80"/>
      <c r="Q722" s="81">
        <f t="shared" si="298"/>
        <v>0</v>
      </c>
      <c r="S722" s="13" t="b">
        <f>S720</f>
        <v>1</v>
      </c>
      <c r="T722" s="13" t="b">
        <f t="shared" si="297"/>
        <v>0</v>
      </c>
      <c r="U722" s="13" t="b">
        <f>U721</f>
        <v>0</v>
      </c>
      <c r="W722" s="14" t="b">
        <f t="shared" si="295"/>
        <v>0</v>
      </c>
      <c r="AB722" s="14"/>
      <c r="AC722" s="18"/>
      <c r="AD722" s="14"/>
      <c r="AE722" s="18"/>
      <c r="AF722" s="18"/>
      <c r="AG722" s="18"/>
      <c r="AH722" s="19"/>
      <c r="AI722" s="19"/>
      <c r="AJ722" s="19"/>
    </row>
    <row r="723" spans="2:36" s="13" customFormat="1" hidden="1">
      <c r="B723" s="211">
        <f>B721-1</f>
        <v>2011</v>
      </c>
      <c r="C723" s="70" t="s">
        <v>24</v>
      </c>
      <c r="D723" s="58"/>
      <c r="E723" s="59"/>
      <c r="F723" s="59"/>
      <c r="G723" s="59"/>
      <c r="H723" s="59"/>
      <c r="I723" s="60"/>
      <c r="J723" s="59"/>
      <c r="K723" s="59"/>
      <c r="L723" s="59"/>
      <c r="M723" s="59"/>
      <c r="N723" s="59"/>
      <c r="O723" s="61"/>
      <c r="P723" s="62"/>
      <c r="Q723" s="63">
        <f t="shared" si="298"/>
        <v>0</v>
      </c>
      <c r="T723" s="13" t="b">
        <f t="shared" si="297"/>
        <v>0</v>
      </c>
      <c r="U723" s="13" t="b">
        <f>AND(B723&lt;=ReportingYear,B723&gt;=BaselineYear)</f>
        <v>0</v>
      </c>
      <c r="W723" s="14" t="b">
        <f t="shared" si="295"/>
        <v>0</v>
      </c>
      <c r="AB723" s="14"/>
      <c r="AC723" s="18"/>
      <c r="AD723" s="14"/>
      <c r="AE723" s="18"/>
      <c r="AF723" s="18"/>
      <c r="AG723" s="18"/>
      <c r="AH723" s="19"/>
      <c r="AI723" s="19"/>
      <c r="AJ723" s="19"/>
    </row>
    <row r="724" spans="2:36" s="13" customFormat="1" ht="16" hidden="1" thickBot="1">
      <c r="B724" s="212"/>
      <c r="C724" s="76" t="s">
        <v>25</v>
      </c>
      <c r="D724" s="65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7"/>
      <c r="P724" s="68"/>
      <c r="Q724" s="69">
        <f t="shared" si="298"/>
        <v>0</v>
      </c>
      <c r="S724" s="13" t="b">
        <f>S722</f>
        <v>1</v>
      </c>
      <c r="T724" s="13" t="b">
        <f t="shared" si="297"/>
        <v>0</v>
      </c>
      <c r="U724" s="13" t="b">
        <f>U723</f>
        <v>0</v>
      </c>
      <c r="W724" s="14" t="b">
        <f t="shared" si="295"/>
        <v>0</v>
      </c>
      <c r="AB724" s="14"/>
      <c r="AC724" s="18"/>
      <c r="AD724" s="14"/>
      <c r="AE724" s="18"/>
      <c r="AF724" s="18"/>
      <c r="AG724" s="18"/>
      <c r="AH724" s="19"/>
      <c r="AI724" s="19"/>
      <c r="AJ724" s="19"/>
    </row>
    <row r="725" spans="2:36" s="13" customFormat="1" hidden="1">
      <c r="B725" s="211">
        <f>B723-1</f>
        <v>2010</v>
      </c>
      <c r="C725" s="70" t="s">
        <v>24</v>
      </c>
      <c r="D725" s="71"/>
      <c r="E725" s="72"/>
      <c r="F725" s="72"/>
      <c r="G725" s="72"/>
      <c r="H725" s="72"/>
      <c r="I725" s="73"/>
      <c r="J725" s="72"/>
      <c r="K725" s="72"/>
      <c r="L725" s="72"/>
      <c r="M725" s="72"/>
      <c r="N725" s="72"/>
      <c r="O725" s="74"/>
      <c r="P725" s="62"/>
      <c r="Q725" s="75">
        <f t="shared" si="298"/>
        <v>0</v>
      </c>
      <c r="T725" s="13" t="b">
        <f t="shared" si="297"/>
        <v>0</v>
      </c>
      <c r="U725" s="13" t="b">
        <f>AND(B725&lt;=ReportingYear,B725&gt;=BaselineYear)</f>
        <v>0</v>
      </c>
      <c r="W725" s="14" t="b">
        <f t="shared" si="295"/>
        <v>0</v>
      </c>
      <c r="AB725" s="14"/>
      <c r="AC725" s="18"/>
      <c r="AD725" s="14"/>
      <c r="AE725" s="18"/>
      <c r="AF725" s="18"/>
      <c r="AG725" s="18"/>
      <c r="AH725" s="19"/>
      <c r="AI725" s="19"/>
      <c r="AJ725" s="19"/>
    </row>
    <row r="726" spans="2:36" s="13" customFormat="1" ht="16" hidden="1" thickBot="1">
      <c r="B726" s="212"/>
      <c r="C726" s="76" t="s">
        <v>25</v>
      </c>
      <c r="D726" s="77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9"/>
      <c r="P726" s="80"/>
      <c r="Q726" s="81">
        <f t="shared" si="298"/>
        <v>0</v>
      </c>
      <c r="S726" s="13" t="b">
        <f>S724</f>
        <v>1</v>
      </c>
      <c r="T726" s="13" t="b">
        <f t="shared" si="297"/>
        <v>0</v>
      </c>
      <c r="U726" s="13" t="b">
        <f>U725</f>
        <v>0</v>
      </c>
      <c r="W726" s="14" t="b">
        <f t="shared" si="295"/>
        <v>0</v>
      </c>
      <c r="AB726" s="14"/>
      <c r="AC726" s="18"/>
      <c r="AD726" s="14"/>
      <c r="AE726" s="18"/>
      <c r="AF726" s="18"/>
      <c r="AG726" s="18"/>
      <c r="AH726" s="19"/>
      <c r="AI726" s="19"/>
      <c r="AJ726" s="19"/>
    </row>
    <row r="727" spans="2:36" s="13" customFormat="1" ht="16" hidden="1" thickBot="1">
      <c r="B727" s="213">
        <f>B725-1</f>
        <v>2009</v>
      </c>
      <c r="C727" s="70" t="s">
        <v>24</v>
      </c>
      <c r="D727" s="58"/>
      <c r="E727" s="59"/>
      <c r="F727" s="59"/>
      <c r="G727" s="59"/>
      <c r="H727" s="59"/>
      <c r="I727" s="60"/>
      <c r="J727" s="59"/>
      <c r="K727" s="59"/>
      <c r="L727" s="59"/>
      <c r="M727" s="59"/>
      <c r="N727" s="59"/>
      <c r="O727" s="61"/>
      <c r="P727" s="62"/>
      <c r="Q727" s="63">
        <f t="shared" si="298"/>
        <v>0</v>
      </c>
      <c r="T727" s="13" t="b">
        <f t="shared" si="297"/>
        <v>0</v>
      </c>
      <c r="U727" s="13" t="b">
        <f>AND(B727&lt;=ReportingYear,B727&gt;=BaselineYear)</f>
        <v>0</v>
      </c>
      <c r="W727" s="14" t="b">
        <f t="shared" si="295"/>
        <v>0</v>
      </c>
      <c r="AB727" s="14"/>
      <c r="AC727" s="18"/>
      <c r="AD727" s="14"/>
      <c r="AE727" s="18"/>
      <c r="AF727" s="18"/>
      <c r="AG727" s="18"/>
      <c r="AH727" s="19"/>
      <c r="AI727" s="19"/>
      <c r="AJ727" s="19"/>
    </row>
    <row r="728" spans="2:36" s="13" customFormat="1" ht="16" hidden="1" thickBot="1">
      <c r="B728" s="213"/>
      <c r="C728" s="76" t="s">
        <v>25</v>
      </c>
      <c r="D728" s="65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7"/>
      <c r="P728" s="68"/>
      <c r="Q728" s="69">
        <f t="shared" si="298"/>
        <v>0</v>
      </c>
      <c r="S728" s="13" t="b">
        <f>S726</f>
        <v>1</v>
      </c>
      <c r="T728" s="13" t="b">
        <f t="shared" si="297"/>
        <v>0</v>
      </c>
      <c r="U728" s="13" t="b">
        <f>U727</f>
        <v>0</v>
      </c>
      <c r="W728" s="14" t="b">
        <f t="shared" si="295"/>
        <v>0</v>
      </c>
      <c r="AB728" s="14"/>
      <c r="AC728" s="18"/>
      <c r="AD728" s="14"/>
      <c r="AE728" s="18"/>
      <c r="AF728" s="18"/>
      <c r="AG728" s="18"/>
      <c r="AH728" s="19"/>
      <c r="AI728" s="19"/>
      <c r="AJ728" s="19"/>
    </row>
    <row r="729" spans="2:36" s="13" customFormat="1" ht="16" hidden="1" thickBot="1">
      <c r="B729" s="213">
        <f>B727-1</f>
        <v>2008</v>
      </c>
      <c r="C729" s="70" t="s">
        <v>24</v>
      </c>
      <c r="D729" s="71"/>
      <c r="E729" s="72"/>
      <c r="F729" s="72"/>
      <c r="G729" s="72"/>
      <c r="H729" s="72"/>
      <c r="I729" s="73"/>
      <c r="J729" s="72"/>
      <c r="K729" s="72"/>
      <c r="L729" s="72"/>
      <c r="M729" s="72"/>
      <c r="N729" s="72"/>
      <c r="O729" s="74"/>
      <c r="P729" s="62"/>
      <c r="Q729" s="75">
        <f t="shared" si="298"/>
        <v>0</v>
      </c>
      <c r="T729" s="13" t="b">
        <f t="shared" si="297"/>
        <v>0</v>
      </c>
      <c r="U729" s="13" t="b">
        <f>AND(B729&lt;=ReportingYear,B729&gt;=BaselineYear)</f>
        <v>0</v>
      </c>
      <c r="W729" s="14" t="b">
        <f t="shared" si="295"/>
        <v>0</v>
      </c>
      <c r="AB729" s="14"/>
      <c r="AC729" s="18"/>
      <c r="AD729" s="14"/>
      <c r="AE729" s="18"/>
      <c r="AF729" s="18"/>
      <c r="AG729" s="18"/>
      <c r="AH729" s="19"/>
      <c r="AI729" s="19"/>
      <c r="AJ729" s="19"/>
    </row>
    <row r="730" spans="2:36" s="13" customFormat="1" ht="16" hidden="1" thickBot="1">
      <c r="B730" s="213"/>
      <c r="C730" s="76" t="s">
        <v>25</v>
      </c>
      <c r="D730" s="77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9"/>
      <c r="P730" s="80"/>
      <c r="Q730" s="81">
        <f t="shared" si="298"/>
        <v>0</v>
      </c>
      <c r="S730" s="13" t="b">
        <f>S728</f>
        <v>1</v>
      </c>
      <c r="T730" s="13" t="b">
        <f t="shared" si="297"/>
        <v>0</v>
      </c>
      <c r="U730" s="13" t="b">
        <f>U729</f>
        <v>0</v>
      </c>
      <c r="W730" s="14" t="b">
        <f t="shared" si="295"/>
        <v>0</v>
      </c>
      <c r="AB730" s="14"/>
      <c r="AC730" s="18"/>
      <c r="AD730" s="14"/>
      <c r="AE730" s="18"/>
      <c r="AF730" s="18"/>
      <c r="AG730" s="18"/>
      <c r="AH730" s="19"/>
      <c r="AI730" s="19"/>
      <c r="AJ730" s="19"/>
    </row>
    <row r="731" spans="2:36" s="13" customFormat="1" ht="16" hidden="1" thickBot="1">
      <c r="B731" s="213">
        <f>B729-1</f>
        <v>2007</v>
      </c>
      <c r="C731" s="70" t="s">
        <v>24</v>
      </c>
      <c r="D731" s="58"/>
      <c r="E731" s="59"/>
      <c r="F731" s="59"/>
      <c r="G731" s="59"/>
      <c r="H731" s="59"/>
      <c r="I731" s="60"/>
      <c r="J731" s="59"/>
      <c r="K731" s="59"/>
      <c r="L731" s="59"/>
      <c r="M731" s="59"/>
      <c r="N731" s="59"/>
      <c r="O731" s="61"/>
      <c r="P731" s="62"/>
      <c r="Q731" s="63">
        <f t="shared" si="298"/>
        <v>0</v>
      </c>
      <c r="T731" s="13" t="b">
        <f t="shared" si="297"/>
        <v>0</v>
      </c>
      <c r="U731" s="13" t="b">
        <f>AND(B731&lt;=ReportingYear,B731&gt;=BaselineYear)</f>
        <v>0</v>
      </c>
      <c r="W731" s="14" t="b">
        <f t="shared" si="295"/>
        <v>0</v>
      </c>
      <c r="AB731" s="14"/>
      <c r="AC731" s="18"/>
      <c r="AD731" s="14"/>
      <c r="AE731" s="18"/>
      <c r="AF731" s="18"/>
      <c r="AG731" s="18"/>
      <c r="AH731" s="19"/>
      <c r="AI731" s="19"/>
      <c r="AJ731" s="19"/>
    </row>
    <row r="732" spans="2:36" s="13" customFormat="1" ht="16" hidden="1" thickBot="1">
      <c r="B732" s="213"/>
      <c r="C732" s="76" t="s">
        <v>25</v>
      </c>
      <c r="D732" s="65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7"/>
      <c r="P732" s="68"/>
      <c r="Q732" s="69">
        <f t="shared" si="298"/>
        <v>0</v>
      </c>
      <c r="S732" s="13" t="b">
        <f>S730</f>
        <v>1</v>
      </c>
      <c r="T732" s="13" t="b">
        <f t="shared" si="297"/>
        <v>0</v>
      </c>
      <c r="U732" s="13" t="b">
        <f>U731</f>
        <v>0</v>
      </c>
      <c r="W732" s="14" t="b">
        <f t="shared" si="295"/>
        <v>0</v>
      </c>
      <c r="AB732" s="14"/>
      <c r="AC732" s="18"/>
      <c r="AD732" s="14"/>
      <c r="AE732" s="18"/>
      <c r="AF732" s="18"/>
      <c r="AG732" s="18"/>
      <c r="AH732" s="19"/>
      <c r="AI732" s="19"/>
      <c r="AJ732" s="19"/>
    </row>
    <row r="733" spans="2:36" s="13" customFormat="1" ht="16" hidden="1" thickBot="1">
      <c r="B733" s="213">
        <f>B731-1</f>
        <v>2006</v>
      </c>
      <c r="C733" s="70" t="s">
        <v>24</v>
      </c>
      <c r="D733" s="71"/>
      <c r="E733" s="72"/>
      <c r="F733" s="72"/>
      <c r="G733" s="72"/>
      <c r="H733" s="72"/>
      <c r="I733" s="73"/>
      <c r="J733" s="72"/>
      <c r="K733" s="72"/>
      <c r="L733" s="72"/>
      <c r="M733" s="72"/>
      <c r="N733" s="72"/>
      <c r="O733" s="74"/>
      <c r="P733" s="62"/>
      <c r="Q733" s="75">
        <f t="shared" si="298"/>
        <v>0</v>
      </c>
      <c r="T733" s="13" t="b">
        <f t="shared" si="297"/>
        <v>0</v>
      </c>
      <c r="U733" s="13" t="b">
        <f>AND(B733&lt;=ReportingYear,B733&gt;=BaselineYear)</f>
        <v>0</v>
      </c>
      <c r="W733" s="14" t="b">
        <f t="shared" si="295"/>
        <v>0</v>
      </c>
      <c r="AB733" s="14"/>
      <c r="AC733" s="18"/>
      <c r="AD733" s="14"/>
      <c r="AE733" s="18"/>
      <c r="AF733" s="18"/>
      <c r="AG733" s="18"/>
      <c r="AH733" s="19"/>
      <c r="AI733" s="19"/>
      <c r="AJ733" s="19"/>
    </row>
    <row r="734" spans="2:36" s="13" customFormat="1" ht="16" hidden="1" thickBot="1">
      <c r="B734" s="213"/>
      <c r="C734" s="76" t="s">
        <v>25</v>
      </c>
      <c r="D734" s="77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9"/>
      <c r="P734" s="80"/>
      <c r="Q734" s="81">
        <f t="shared" si="298"/>
        <v>0</v>
      </c>
      <c r="S734" s="13" t="b">
        <f>S732</f>
        <v>1</v>
      </c>
      <c r="T734" s="13" t="b">
        <f t="shared" si="297"/>
        <v>0</v>
      </c>
      <c r="U734" s="13" t="b">
        <f>U733</f>
        <v>0</v>
      </c>
      <c r="W734" s="14" t="b">
        <f t="shared" si="295"/>
        <v>0</v>
      </c>
      <c r="AB734" s="14"/>
      <c r="AC734" s="18"/>
      <c r="AD734" s="14"/>
      <c r="AE734" s="18"/>
      <c r="AF734" s="18"/>
      <c r="AG734" s="18"/>
      <c r="AH734" s="19"/>
      <c r="AI734" s="19"/>
      <c r="AJ734" s="19"/>
    </row>
    <row r="735" spans="2:36" s="13" customFormat="1" hidden="1">
      <c r="B735" s="211">
        <f>B733-1</f>
        <v>2005</v>
      </c>
      <c r="C735" s="70" t="s">
        <v>24</v>
      </c>
      <c r="D735" s="58"/>
      <c r="E735" s="59"/>
      <c r="F735" s="59"/>
      <c r="G735" s="59"/>
      <c r="H735" s="59"/>
      <c r="I735" s="60"/>
      <c r="J735" s="59"/>
      <c r="K735" s="59"/>
      <c r="L735" s="59"/>
      <c r="M735" s="59"/>
      <c r="N735" s="59"/>
      <c r="O735" s="61"/>
      <c r="P735" s="62"/>
      <c r="Q735" s="63">
        <f t="shared" si="298"/>
        <v>0</v>
      </c>
      <c r="T735" s="13" t="b">
        <f t="shared" si="297"/>
        <v>0</v>
      </c>
      <c r="U735" s="13" t="b">
        <f>AND(B735&lt;=ReportingYear,B735&gt;=BaselineYear)</f>
        <v>0</v>
      </c>
      <c r="W735" s="14" t="b">
        <f t="shared" si="295"/>
        <v>0</v>
      </c>
      <c r="AB735" s="14"/>
      <c r="AC735" s="18"/>
      <c r="AD735" s="14"/>
      <c r="AE735" s="18"/>
      <c r="AF735" s="18"/>
      <c r="AG735" s="18"/>
      <c r="AH735" s="19"/>
      <c r="AI735" s="19"/>
      <c r="AJ735" s="19"/>
    </row>
    <row r="736" spans="2:36" s="13" customFormat="1" ht="16" hidden="1" thickBot="1">
      <c r="B736" s="216"/>
      <c r="C736" s="76" t="s">
        <v>25</v>
      </c>
      <c r="D736" s="65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7"/>
      <c r="P736" s="68"/>
      <c r="Q736" s="69">
        <f t="shared" si="298"/>
        <v>0</v>
      </c>
      <c r="S736" s="13" t="b">
        <f>S734</f>
        <v>1</v>
      </c>
      <c r="T736" s="13" t="b">
        <f t="shared" si="297"/>
        <v>0</v>
      </c>
      <c r="U736" s="13" t="b">
        <f>U735</f>
        <v>0</v>
      </c>
      <c r="W736" s="14" t="b">
        <f t="shared" si="295"/>
        <v>0</v>
      </c>
      <c r="AB736" s="14"/>
      <c r="AC736" s="18"/>
      <c r="AD736" s="14"/>
      <c r="AE736" s="18"/>
      <c r="AF736" s="18"/>
      <c r="AG736" s="18"/>
      <c r="AH736" s="19"/>
      <c r="AI736" s="19"/>
      <c r="AJ736" s="19"/>
    </row>
    <row r="737" spans="2:36" s="13" customFormat="1" ht="16" hidden="1" thickBot="1">
      <c r="B737" s="82"/>
      <c r="T737" s="13" t="b">
        <f>T708</f>
        <v>0</v>
      </c>
      <c r="W737" s="14" t="b">
        <f t="shared" si="295"/>
        <v>0</v>
      </c>
      <c r="AB737" s="14"/>
      <c r="AC737" s="18"/>
      <c r="AD737" s="14"/>
      <c r="AE737" s="18"/>
      <c r="AF737" s="18"/>
      <c r="AG737" s="18"/>
      <c r="AH737" s="19"/>
      <c r="AI737" s="19"/>
      <c r="AJ737" s="19"/>
    </row>
    <row r="738" spans="2:36" s="13" customFormat="1" ht="15.75" hidden="1" customHeight="1" thickBot="1">
      <c r="B738" s="219" t="s">
        <v>26</v>
      </c>
      <c r="C738" s="83">
        <f>B687</f>
        <v>2029</v>
      </c>
      <c r="D738" s="84" t="str">
        <f t="shared" ref="D738:O738" si="299">IF(D688&lt;&gt;0,D687/D688,"")</f>
        <v/>
      </c>
      <c r="E738" s="84" t="str">
        <f t="shared" si="299"/>
        <v/>
      </c>
      <c r="F738" s="84" t="str">
        <f t="shared" si="299"/>
        <v/>
      </c>
      <c r="G738" s="84" t="str">
        <f t="shared" si="299"/>
        <v/>
      </c>
      <c r="H738" s="84" t="str">
        <f t="shared" si="299"/>
        <v/>
      </c>
      <c r="I738" s="84" t="str">
        <f t="shared" si="299"/>
        <v/>
      </c>
      <c r="J738" s="84" t="str">
        <f t="shared" si="299"/>
        <v/>
      </c>
      <c r="K738" s="84" t="str">
        <f t="shared" si="299"/>
        <v/>
      </c>
      <c r="L738" s="84" t="str">
        <f t="shared" si="299"/>
        <v/>
      </c>
      <c r="M738" s="84" t="str">
        <f t="shared" si="299"/>
        <v/>
      </c>
      <c r="N738" s="84" t="str">
        <f t="shared" si="299"/>
        <v/>
      </c>
      <c r="O738" s="85" t="str">
        <f t="shared" si="299"/>
        <v/>
      </c>
      <c r="Q738" s="86" t="str">
        <f>IF(Q688&lt;&gt;0,Q687/Q688,"")</f>
        <v/>
      </c>
      <c r="S738" s="13" t="b">
        <f>S716</f>
        <v>1</v>
      </c>
      <c r="T738" s="13" t="b">
        <f>T737</f>
        <v>0</v>
      </c>
      <c r="U738" s="13" t="b">
        <f t="shared" ref="U738:U762" si="300">AND(C738&lt;=ReportingYear,C738&gt;=BaselineYear)</f>
        <v>0</v>
      </c>
      <c r="V738" s="13" t="b">
        <f>UnitCostStatus</f>
        <v>0</v>
      </c>
      <c r="W738" s="14" t="b">
        <f t="shared" si="295"/>
        <v>0</v>
      </c>
      <c r="AB738" s="14"/>
      <c r="AC738" s="18"/>
      <c r="AD738" s="14"/>
      <c r="AE738" s="18"/>
      <c r="AF738" s="18"/>
      <c r="AG738" s="18"/>
      <c r="AH738" s="19"/>
      <c r="AI738" s="19"/>
      <c r="AJ738" s="19"/>
    </row>
    <row r="739" spans="2:36" s="13" customFormat="1" ht="16" hidden="1" thickBot="1">
      <c r="B739" s="219"/>
      <c r="C739" s="83">
        <f>C738-1</f>
        <v>2028</v>
      </c>
      <c r="D739" s="84" t="str">
        <f t="shared" ref="D739:O739" si="301">IF(D690&lt;&gt;0,D689/D690,"")</f>
        <v/>
      </c>
      <c r="E739" s="84" t="str">
        <f t="shared" si="301"/>
        <v/>
      </c>
      <c r="F739" s="84" t="str">
        <f t="shared" si="301"/>
        <v/>
      </c>
      <c r="G739" s="84" t="str">
        <f t="shared" si="301"/>
        <v/>
      </c>
      <c r="H739" s="84" t="str">
        <f t="shared" si="301"/>
        <v/>
      </c>
      <c r="I739" s="84" t="str">
        <f t="shared" si="301"/>
        <v/>
      </c>
      <c r="J739" s="84" t="str">
        <f t="shared" si="301"/>
        <v/>
      </c>
      <c r="K739" s="84" t="str">
        <f t="shared" si="301"/>
        <v/>
      </c>
      <c r="L739" s="84" t="str">
        <f t="shared" si="301"/>
        <v/>
      </c>
      <c r="M739" s="84" t="str">
        <f t="shared" si="301"/>
        <v/>
      </c>
      <c r="N739" s="84" t="str">
        <f t="shared" si="301"/>
        <v/>
      </c>
      <c r="O739" s="85" t="str">
        <f t="shared" si="301"/>
        <v/>
      </c>
      <c r="Q739" s="86" t="str">
        <f>IF(Q690&lt;&gt;0,Q689/Q690,"")</f>
        <v/>
      </c>
      <c r="S739" s="13" t="b">
        <f t="shared" ref="S739:T754" si="302">S738</f>
        <v>1</v>
      </c>
      <c r="T739" s="13" t="b">
        <f t="shared" si="297"/>
        <v>0</v>
      </c>
      <c r="U739" s="13" t="b">
        <f t="shared" si="300"/>
        <v>0</v>
      </c>
      <c r="V739" s="13" t="b">
        <f>V738</f>
        <v>0</v>
      </c>
      <c r="W739" s="14" t="b">
        <f t="shared" si="295"/>
        <v>0</v>
      </c>
      <c r="AB739" s="14"/>
      <c r="AC739" s="18"/>
      <c r="AD739" s="14"/>
      <c r="AE739" s="18"/>
      <c r="AF739" s="18"/>
      <c r="AG739" s="18"/>
      <c r="AH739" s="19"/>
      <c r="AI739" s="19"/>
      <c r="AJ739" s="19"/>
    </row>
    <row r="740" spans="2:36" s="13" customFormat="1" ht="16" hidden="1" thickBot="1">
      <c r="B740" s="219"/>
      <c r="C740" s="83">
        <f t="shared" ref="C740:C762" si="303">C739-1</f>
        <v>2027</v>
      </c>
      <c r="D740" s="84" t="str">
        <f t="shared" ref="D740:O740" si="304">IF(D692&lt;&gt;0,D691/D692,"")</f>
        <v/>
      </c>
      <c r="E740" s="84" t="str">
        <f t="shared" si="304"/>
        <v/>
      </c>
      <c r="F740" s="84" t="str">
        <f t="shared" si="304"/>
        <v/>
      </c>
      <c r="G740" s="84" t="str">
        <f t="shared" si="304"/>
        <v/>
      </c>
      <c r="H740" s="84" t="str">
        <f t="shared" si="304"/>
        <v/>
      </c>
      <c r="I740" s="84" t="str">
        <f t="shared" si="304"/>
        <v/>
      </c>
      <c r="J740" s="84" t="str">
        <f t="shared" si="304"/>
        <v/>
      </c>
      <c r="K740" s="84" t="str">
        <f t="shared" si="304"/>
        <v/>
      </c>
      <c r="L740" s="84" t="str">
        <f t="shared" si="304"/>
        <v/>
      </c>
      <c r="M740" s="84" t="str">
        <f t="shared" si="304"/>
        <v/>
      </c>
      <c r="N740" s="84" t="str">
        <f t="shared" si="304"/>
        <v/>
      </c>
      <c r="O740" s="85" t="str">
        <f t="shared" si="304"/>
        <v/>
      </c>
      <c r="Q740" s="86" t="str">
        <f>IF(Q692&lt;&gt;0,Q691/Q692,"")</f>
        <v/>
      </c>
      <c r="S740" s="13" t="b">
        <f t="shared" si="302"/>
        <v>1</v>
      </c>
      <c r="T740" s="13" t="b">
        <f t="shared" si="297"/>
        <v>0</v>
      </c>
      <c r="U740" s="13" t="b">
        <f t="shared" si="300"/>
        <v>0</v>
      </c>
      <c r="V740" s="13" t="b">
        <f>V739</f>
        <v>0</v>
      </c>
      <c r="W740" s="14" t="b">
        <f t="shared" si="295"/>
        <v>0</v>
      </c>
      <c r="AB740" s="14"/>
      <c r="AC740" s="18"/>
      <c r="AD740" s="14"/>
      <c r="AE740" s="18"/>
      <c r="AF740" s="18"/>
      <c r="AG740" s="18"/>
      <c r="AH740" s="19"/>
      <c r="AI740" s="19"/>
      <c r="AJ740" s="19"/>
    </row>
    <row r="741" spans="2:36" s="13" customFormat="1" ht="16" hidden="1" thickBot="1">
      <c r="B741" s="219"/>
      <c r="C741" s="83">
        <f t="shared" si="303"/>
        <v>2026</v>
      </c>
      <c r="D741" s="84" t="str">
        <f t="shared" ref="D741:O741" si="305">IF(D694&lt;&gt;0,D693/D694,"")</f>
        <v/>
      </c>
      <c r="E741" s="84" t="str">
        <f t="shared" si="305"/>
        <v/>
      </c>
      <c r="F741" s="84" t="str">
        <f t="shared" si="305"/>
        <v/>
      </c>
      <c r="G741" s="84" t="str">
        <f t="shared" si="305"/>
        <v/>
      </c>
      <c r="H741" s="84" t="str">
        <f t="shared" si="305"/>
        <v/>
      </c>
      <c r="I741" s="84" t="str">
        <f t="shared" si="305"/>
        <v/>
      </c>
      <c r="J741" s="84" t="str">
        <f t="shared" si="305"/>
        <v/>
      </c>
      <c r="K741" s="84" t="str">
        <f t="shared" si="305"/>
        <v/>
      </c>
      <c r="L741" s="84" t="str">
        <f t="shared" si="305"/>
        <v/>
      </c>
      <c r="M741" s="84" t="str">
        <f t="shared" si="305"/>
        <v/>
      </c>
      <c r="N741" s="84" t="str">
        <f t="shared" si="305"/>
        <v/>
      </c>
      <c r="O741" s="85" t="str">
        <f t="shared" si="305"/>
        <v/>
      </c>
      <c r="Q741" s="86" t="str">
        <f>IF(Q694&lt;&gt;0,Q693/Q694,"")</f>
        <v/>
      </c>
      <c r="S741" s="13" t="b">
        <f t="shared" si="302"/>
        <v>1</v>
      </c>
      <c r="T741" s="13" t="b">
        <f t="shared" si="297"/>
        <v>0</v>
      </c>
      <c r="U741" s="13" t="b">
        <f t="shared" si="300"/>
        <v>0</v>
      </c>
      <c r="V741" s="13" t="b">
        <f t="shared" ref="V741:V762" si="306">V740</f>
        <v>0</v>
      </c>
      <c r="W741" s="14" t="b">
        <f t="shared" si="295"/>
        <v>0</v>
      </c>
      <c r="AB741" s="14"/>
      <c r="AC741" s="18"/>
      <c r="AD741" s="14"/>
      <c r="AE741" s="18"/>
      <c r="AF741" s="18"/>
      <c r="AG741" s="18"/>
      <c r="AH741" s="19"/>
      <c r="AI741" s="19"/>
      <c r="AJ741" s="19"/>
    </row>
    <row r="742" spans="2:36" s="13" customFormat="1" ht="16" hidden="1" thickBot="1">
      <c r="B742" s="219"/>
      <c r="C742" s="83">
        <f t="shared" si="303"/>
        <v>2025</v>
      </c>
      <c r="D742" s="84" t="str">
        <f t="shared" ref="D742:O742" si="307">IF(D696&lt;&gt;0,D695/D696,"")</f>
        <v/>
      </c>
      <c r="E742" s="84" t="str">
        <f t="shared" si="307"/>
        <v/>
      </c>
      <c r="F742" s="84" t="str">
        <f t="shared" si="307"/>
        <v/>
      </c>
      <c r="G742" s="84" t="str">
        <f t="shared" si="307"/>
        <v/>
      </c>
      <c r="H742" s="84" t="str">
        <f t="shared" si="307"/>
        <v/>
      </c>
      <c r="I742" s="84" t="str">
        <f t="shared" si="307"/>
        <v/>
      </c>
      <c r="J742" s="84" t="str">
        <f t="shared" si="307"/>
        <v/>
      </c>
      <c r="K742" s="84" t="str">
        <f t="shared" si="307"/>
        <v/>
      </c>
      <c r="L742" s="84" t="str">
        <f t="shared" si="307"/>
        <v/>
      </c>
      <c r="M742" s="84" t="str">
        <f t="shared" si="307"/>
        <v/>
      </c>
      <c r="N742" s="84" t="str">
        <f t="shared" si="307"/>
        <v/>
      </c>
      <c r="O742" s="85" t="str">
        <f t="shared" si="307"/>
        <v/>
      </c>
      <c r="Q742" s="86" t="str">
        <f>IF(Q696&lt;&gt;0,Q695/Q696,"")</f>
        <v/>
      </c>
      <c r="S742" s="13" t="b">
        <f t="shared" si="302"/>
        <v>1</v>
      </c>
      <c r="T742" s="13" t="b">
        <f t="shared" si="297"/>
        <v>0</v>
      </c>
      <c r="U742" s="13" t="b">
        <f t="shared" si="300"/>
        <v>0</v>
      </c>
      <c r="V742" s="13" t="b">
        <f t="shared" si="306"/>
        <v>0</v>
      </c>
      <c r="W742" s="14" t="b">
        <f t="shared" si="295"/>
        <v>0</v>
      </c>
      <c r="AB742" s="14"/>
      <c r="AC742" s="18"/>
      <c r="AD742" s="14"/>
      <c r="AE742" s="18"/>
      <c r="AF742" s="18"/>
      <c r="AG742" s="18"/>
      <c r="AH742" s="19"/>
      <c r="AI742" s="19"/>
      <c r="AJ742" s="19"/>
    </row>
    <row r="743" spans="2:36" s="13" customFormat="1" ht="16" hidden="1" thickBot="1">
      <c r="B743" s="219"/>
      <c r="C743" s="83">
        <f t="shared" si="303"/>
        <v>2024</v>
      </c>
      <c r="D743" s="84" t="str">
        <f t="shared" ref="D743:O743" si="308">IF(D698&lt;&gt;0,D697/D698,"")</f>
        <v/>
      </c>
      <c r="E743" s="84" t="str">
        <f t="shared" si="308"/>
        <v/>
      </c>
      <c r="F743" s="84" t="str">
        <f t="shared" si="308"/>
        <v/>
      </c>
      <c r="G743" s="84" t="str">
        <f t="shared" si="308"/>
        <v/>
      </c>
      <c r="H743" s="84" t="str">
        <f t="shared" si="308"/>
        <v/>
      </c>
      <c r="I743" s="84" t="str">
        <f t="shared" si="308"/>
        <v/>
      </c>
      <c r="J743" s="84" t="str">
        <f t="shared" si="308"/>
        <v/>
      </c>
      <c r="K743" s="84" t="str">
        <f t="shared" si="308"/>
        <v/>
      </c>
      <c r="L743" s="84" t="str">
        <f t="shared" si="308"/>
        <v/>
      </c>
      <c r="M743" s="84" t="str">
        <f t="shared" si="308"/>
        <v/>
      </c>
      <c r="N743" s="84" t="str">
        <f t="shared" si="308"/>
        <v/>
      </c>
      <c r="O743" s="85" t="str">
        <f t="shared" si="308"/>
        <v/>
      </c>
      <c r="Q743" s="86" t="str">
        <f>IF(Q698&lt;&gt;0,Q697/Q698,"")</f>
        <v/>
      </c>
      <c r="S743" s="13" t="b">
        <f t="shared" si="302"/>
        <v>1</v>
      </c>
      <c r="T743" s="13" t="b">
        <f t="shared" si="297"/>
        <v>0</v>
      </c>
      <c r="U743" s="13" t="b">
        <f t="shared" si="300"/>
        <v>0</v>
      </c>
      <c r="V743" s="13" t="b">
        <f t="shared" si="306"/>
        <v>0</v>
      </c>
      <c r="W743" s="14" t="b">
        <f t="shared" si="295"/>
        <v>0</v>
      </c>
      <c r="AB743" s="14"/>
      <c r="AC743" s="18"/>
      <c r="AD743" s="14"/>
      <c r="AE743" s="18"/>
      <c r="AF743" s="18"/>
      <c r="AG743" s="18"/>
      <c r="AH743" s="19"/>
      <c r="AI743" s="19"/>
      <c r="AJ743" s="19"/>
    </row>
    <row r="744" spans="2:36" s="13" customFormat="1" ht="16" hidden="1" thickBot="1">
      <c r="B744" s="219"/>
      <c r="C744" s="83">
        <f t="shared" si="303"/>
        <v>2023</v>
      </c>
      <c r="D744" s="84" t="str">
        <f t="shared" ref="D744:O744" si="309">IF(D700&lt;&gt;0,D699/D700,"")</f>
        <v/>
      </c>
      <c r="E744" s="84" t="str">
        <f t="shared" si="309"/>
        <v/>
      </c>
      <c r="F744" s="84" t="str">
        <f t="shared" si="309"/>
        <v/>
      </c>
      <c r="G744" s="84" t="str">
        <f t="shared" si="309"/>
        <v/>
      </c>
      <c r="H744" s="84" t="str">
        <f t="shared" si="309"/>
        <v/>
      </c>
      <c r="I744" s="84" t="str">
        <f t="shared" si="309"/>
        <v/>
      </c>
      <c r="J744" s="84" t="str">
        <f t="shared" si="309"/>
        <v/>
      </c>
      <c r="K744" s="84" t="str">
        <f t="shared" si="309"/>
        <v/>
      </c>
      <c r="L744" s="84" t="str">
        <f t="shared" si="309"/>
        <v/>
      </c>
      <c r="M744" s="84" t="str">
        <f t="shared" si="309"/>
        <v/>
      </c>
      <c r="N744" s="84" t="str">
        <f t="shared" si="309"/>
        <v/>
      </c>
      <c r="O744" s="85" t="str">
        <f t="shared" si="309"/>
        <v/>
      </c>
      <c r="Q744" s="86" t="str">
        <f>IF(Q700&lt;&gt;0,Q699/Q700,"")</f>
        <v/>
      </c>
      <c r="S744" s="13" t="b">
        <f t="shared" si="302"/>
        <v>1</v>
      </c>
      <c r="T744" s="13" t="b">
        <f t="shared" si="297"/>
        <v>0</v>
      </c>
      <c r="U744" s="13" t="b">
        <f t="shared" si="300"/>
        <v>0</v>
      </c>
      <c r="V744" s="13" t="b">
        <f t="shared" si="306"/>
        <v>0</v>
      </c>
      <c r="W744" s="14" t="b">
        <f t="shared" si="295"/>
        <v>0</v>
      </c>
      <c r="AB744" s="14"/>
      <c r="AC744" s="18"/>
      <c r="AD744" s="14"/>
      <c r="AE744" s="18"/>
      <c r="AF744" s="18"/>
      <c r="AG744" s="18"/>
      <c r="AH744" s="19"/>
      <c r="AI744" s="19"/>
      <c r="AJ744" s="19"/>
    </row>
    <row r="745" spans="2:36" s="13" customFormat="1" ht="16" hidden="1" thickBot="1">
      <c r="B745" s="219"/>
      <c r="C745" s="83">
        <f t="shared" si="303"/>
        <v>2022</v>
      </c>
      <c r="D745" s="84" t="str">
        <f t="shared" ref="D745:O745" si="310">IF(D702&lt;&gt;0,D701/D702,"")</f>
        <v/>
      </c>
      <c r="E745" s="84" t="str">
        <f t="shared" si="310"/>
        <v/>
      </c>
      <c r="F745" s="84" t="str">
        <f t="shared" si="310"/>
        <v/>
      </c>
      <c r="G745" s="84" t="str">
        <f t="shared" si="310"/>
        <v/>
      </c>
      <c r="H745" s="84" t="str">
        <f t="shared" si="310"/>
        <v/>
      </c>
      <c r="I745" s="84" t="str">
        <f t="shared" si="310"/>
        <v/>
      </c>
      <c r="J745" s="84" t="str">
        <f t="shared" si="310"/>
        <v/>
      </c>
      <c r="K745" s="84" t="str">
        <f t="shared" si="310"/>
        <v/>
      </c>
      <c r="L745" s="84" t="str">
        <f t="shared" si="310"/>
        <v/>
      </c>
      <c r="M745" s="84" t="str">
        <f t="shared" si="310"/>
        <v/>
      </c>
      <c r="N745" s="84" t="str">
        <f t="shared" si="310"/>
        <v/>
      </c>
      <c r="O745" s="85" t="str">
        <f t="shared" si="310"/>
        <v/>
      </c>
      <c r="Q745" s="86" t="str">
        <f>IF(Q702&lt;&gt;0,Q701/Q702,"")</f>
        <v/>
      </c>
      <c r="S745" s="13" t="b">
        <f t="shared" si="302"/>
        <v>1</v>
      </c>
      <c r="T745" s="13" t="b">
        <f t="shared" si="297"/>
        <v>0</v>
      </c>
      <c r="U745" s="13" t="b">
        <f t="shared" si="300"/>
        <v>0</v>
      </c>
      <c r="V745" s="13" t="b">
        <f t="shared" si="306"/>
        <v>0</v>
      </c>
      <c r="W745" s="14" t="b">
        <f t="shared" si="295"/>
        <v>0</v>
      </c>
      <c r="AB745" s="14"/>
      <c r="AC745" s="18"/>
      <c r="AD745" s="14"/>
      <c r="AE745" s="18"/>
      <c r="AF745" s="18"/>
      <c r="AG745" s="18"/>
      <c r="AH745" s="19"/>
      <c r="AI745" s="19"/>
      <c r="AJ745" s="19"/>
    </row>
    <row r="746" spans="2:36" s="13" customFormat="1" ht="16" hidden="1" thickBot="1">
      <c r="B746" s="219"/>
      <c r="C746" s="83">
        <f t="shared" si="303"/>
        <v>2021</v>
      </c>
      <c r="D746" s="84" t="str">
        <f t="shared" ref="D746:O746" si="311">IF(D704&lt;&gt;0,D703/D704,"")</f>
        <v/>
      </c>
      <c r="E746" s="84" t="str">
        <f t="shared" si="311"/>
        <v/>
      </c>
      <c r="F746" s="84" t="str">
        <f t="shared" si="311"/>
        <v/>
      </c>
      <c r="G746" s="84" t="str">
        <f t="shared" si="311"/>
        <v/>
      </c>
      <c r="H746" s="84" t="str">
        <f t="shared" si="311"/>
        <v/>
      </c>
      <c r="I746" s="84" t="str">
        <f t="shared" si="311"/>
        <v/>
      </c>
      <c r="J746" s="84" t="str">
        <f t="shared" si="311"/>
        <v/>
      </c>
      <c r="K746" s="84" t="str">
        <f t="shared" si="311"/>
        <v/>
      </c>
      <c r="L746" s="84" t="str">
        <f t="shared" si="311"/>
        <v/>
      </c>
      <c r="M746" s="84" t="str">
        <f t="shared" si="311"/>
        <v/>
      </c>
      <c r="N746" s="84" t="str">
        <f t="shared" si="311"/>
        <v/>
      </c>
      <c r="O746" s="85" t="str">
        <f t="shared" si="311"/>
        <v/>
      </c>
      <c r="Q746" s="86" t="str">
        <f>IF(Q704&lt;&gt;0,Q703/Q704,"")</f>
        <v/>
      </c>
      <c r="S746" s="13" t="b">
        <f t="shared" si="302"/>
        <v>1</v>
      </c>
      <c r="T746" s="13" t="b">
        <f t="shared" si="297"/>
        <v>0</v>
      </c>
      <c r="U746" s="13" t="b">
        <f t="shared" si="300"/>
        <v>0</v>
      </c>
      <c r="V746" s="13" t="b">
        <f t="shared" si="306"/>
        <v>0</v>
      </c>
      <c r="W746" s="14" t="b">
        <f t="shared" si="295"/>
        <v>0</v>
      </c>
      <c r="AB746" s="14"/>
      <c r="AC746" s="18"/>
      <c r="AD746" s="14"/>
      <c r="AE746" s="18"/>
      <c r="AF746" s="18"/>
      <c r="AG746" s="18"/>
      <c r="AH746" s="19"/>
      <c r="AI746" s="19"/>
      <c r="AJ746" s="19"/>
    </row>
    <row r="747" spans="2:36" s="13" customFormat="1" ht="16" hidden="1" thickBot="1">
      <c r="B747" s="219"/>
      <c r="C747" s="83">
        <f t="shared" si="303"/>
        <v>2020</v>
      </c>
      <c r="D747" s="84" t="str">
        <f t="shared" ref="D747:O747" si="312">IF(D706&lt;&gt;0,D705/D706,"")</f>
        <v/>
      </c>
      <c r="E747" s="84" t="str">
        <f t="shared" si="312"/>
        <v/>
      </c>
      <c r="F747" s="84" t="str">
        <f t="shared" si="312"/>
        <v/>
      </c>
      <c r="G747" s="84" t="str">
        <f t="shared" si="312"/>
        <v/>
      </c>
      <c r="H747" s="84" t="str">
        <f t="shared" si="312"/>
        <v/>
      </c>
      <c r="I747" s="84" t="str">
        <f t="shared" si="312"/>
        <v/>
      </c>
      <c r="J747" s="84" t="str">
        <f t="shared" si="312"/>
        <v/>
      </c>
      <c r="K747" s="84" t="str">
        <f t="shared" si="312"/>
        <v/>
      </c>
      <c r="L747" s="84" t="str">
        <f t="shared" si="312"/>
        <v/>
      </c>
      <c r="M747" s="84" t="str">
        <f t="shared" si="312"/>
        <v/>
      </c>
      <c r="N747" s="84" t="str">
        <f t="shared" si="312"/>
        <v/>
      </c>
      <c r="O747" s="85" t="str">
        <f t="shared" si="312"/>
        <v/>
      </c>
      <c r="P747" s="87"/>
      <c r="Q747" s="86" t="str">
        <f>IF(Q706&lt;&gt;0,Q705/Q706,"")</f>
        <v/>
      </c>
      <c r="S747" s="13" t="b">
        <f t="shared" si="302"/>
        <v>1</v>
      </c>
      <c r="T747" s="13" t="b">
        <f t="shared" si="297"/>
        <v>0</v>
      </c>
      <c r="U747" s="13" t="b">
        <f t="shared" si="300"/>
        <v>0</v>
      </c>
      <c r="V747" s="13" t="b">
        <f t="shared" si="306"/>
        <v>0</v>
      </c>
      <c r="W747" s="14" t="b">
        <f t="shared" si="295"/>
        <v>0</v>
      </c>
      <c r="AB747" s="14"/>
      <c r="AC747" s="18"/>
      <c r="AD747" s="14"/>
      <c r="AE747" s="18"/>
      <c r="AF747" s="18"/>
      <c r="AG747" s="18"/>
      <c r="AH747" s="19"/>
      <c r="AI747" s="19"/>
      <c r="AJ747" s="19"/>
    </row>
    <row r="748" spans="2:36" s="13" customFormat="1" ht="16" hidden="1" thickBot="1">
      <c r="B748" s="219"/>
      <c r="C748" s="83">
        <f t="shared" si="303"/>
        <v>2019</v>
      </c>
      <c r="D748" s="84" t="str">
        <f t="shared" ref="D748:O748" si="313">IF(D708&lt;&gt;0,D707/D708,"")</f>
        <v/>
      </c>
      <c r="E748" s="84" t="str">
        <f t="shared" si="313"/>
        <v/>
      </c>
      <c r="F748" s="84" t="str">
        <f t="shared" si="313"/>
        <v/>
      </c>
      <c r="G748" s="84" t="str">
        <f t="shared" si="313"/>
        <v/>
      </c>
      <c r="H748" s="84" t="str">
        <f t="shared" si="313"/>
        <v/>
      </c>
      <c r="I748" s="84" t="str">
        <f t="shared" si="313"/>
        <v/>
      </c>
      <c r="J748" s="84" t="str">
        <f t="shared" si="313"/>
        <v/>
      </c>
      <c r="K748" s="84" t="str">
        <f t="shared" si="313"/>
        <v/>
      </c>
      <c r="L748" s="84" t="str">
        <f t="shared" si="313"/>
        <v/>
      </c>
      <c r="M748" s="84" t="str">
        <f t="shared" si="313"/>
        <v/>
      </c>
      <c r="N748" s="84" t="str">
        <f t="shared" si="313"/>
        <v/>
      </c>
      <c r="O748" s="85" t="str">
        <f t="shared" si="313"/>
        <v/>
      </c>
      <c r="Q748" s="86" t="str">
        <f>IF(Q708&lt;&gt;0,Q707/Q708,"")</f>
        <v/>
      </c>
      <c r="S748" s="13" t="b">
        <f t="shared" si="302"/>
        <v>1</v>
      </c>
      <c r="T748" s="13" t="b">
        <f t="shared" si="297"/>
        <v>0</v>
      </c>
      <c r="U748" s="13" t="b">
        <f t="shared" si="300"/>
        <v>0</v>
      </c>
      <c r="V748" s="13" t="b">
        <f t="shared" si="306"/>
        <v>0</v>
      </c>
      <c r="W748" s="14" t="b">
        <f t="shared" si="295"/>
        <v>0</v>
      </c>
      <c r="AB748" s="14"/>
      <c r="AC748" s="18"/>
      <c r="AD748" s="14"/>
      <c r="AE748" s="18"/>
      <c r="AF748" s="18"/>
      <c r="AG748" s="18"/>
      <c r="AH748" s="19"/>
      <c r="AI748" s="19"/>
      <c r="AJ748" s="19"/>
    </row>
    <row r="749" spans="2:36" s="13" customFormat="1" ht="16" hidden="1" thickBot="1">
      <c r="B749" s="219"/>
      <c r="C749" s="83">
        <f t="shared" si="303"/>
        <v>2018</v>
      </c>
      <c r="D749" s="84" t="str">
        <f t="shared" ref="D749:O749" si="314">IF(D710&lt;&gt;0,D709/D710,"")</f>
        <v/>
      </c>
      <c r="E749" s="84" t="str">
        <f t="shared" si="314"/>
        <v/>
      </c>
      <c r="F749" s="84" t="str">
        <f t="shared" si="314"/>
        <v/>
      </c>
      <c r="G749" s="84" t="str">
        <f t="shared" si="314"/>
        <v/>
      </c>
      <c r="H749" s="84" t="str">
        <f t="shared" si="314"/>
        <v/>
      </c>
      <c r="I749" s="84" t="str">
        <f t="shared" si="314"/>
        <v/>
      </c>
      <c r="J749" s="84" t="str">
        <f t="shared" si="314"/>
        <v/>
      </c>
      <c r="K749" s="84" t="str">
        <f t="shared" si="314"/>
        <v/>
      </c>
      <c r="L749" s="84" t="str">
        <f t="shared" si="314"/>
        <v/>
      </c>
      <c r="M749" s="84" t="str">
        <f t="shared" si="314"/>
        <v/>
      </c>
      <c r="N749" s="84" t="str">
        <f t="shared" si="314"/>
        <v/>
      </c>
      <c r="O749" s="85" t="str">
        <f t="shared" si="314"/>
        <v/>
      </c>
      <c r="Q749" s="86" t="str">
        <f>IF(Q710&lt;&gt;0,Q709/Q710,"")</f>
        <v/>
      </c>
      <c r="S749" s="13" t="b">
        <f t="shared" si="302"/>
        <v>1</v>
      </c>
      <c r="T749" s="13" t="b">
        <f t="shared" si="297"/>
        <v>0</v>
      </c>
      <c r="U749" s="13" t="b">
        <f t="shared" si="300"/>
        <v>0</v>
      </c>
      <c r="V749" s="13" t="b">
        <f t="shared" si="306"/>
        <v>0</v>
      </c>
      <c r="W749" s="14" t="b">
        <f t="shared" si="295"/>
        <v>0</v>
      </c>
      <c r="AB749" s="14"/>
      <c r="AC749" s="18"/>
      <c r="AD749" s="14"/>
      <c r="AE749" s="18"/>
      <c r="AF749" s="18"/>
      <c r="AG749" s="18"/>
      <c r="AH749" s="19"/>
      <c r="AI749" s="19"/>
      <c r="AJ749" s="19"/>
    </row>
    <row r="750" spans="2:36" s="13" customFormat="1" ht="16" hidden="1" thickBot="1">
      <c r="B750" s="219"/>
      <c r="C750" s="83">
        <f t="shared" si="303"/>
        <v>2017</v>
      </c>
      <c r="D750" s="84" t="str">
        <f t="shared" ref="D750:O750" si="315">IF(D712&lt;&gt;0,D711/D712,"")</f>
        <v/>
      </c>
      <c r="E750" s="84" t="str">
        <f t="shared" si="315"/>
        <v/>
      </c>
      <c r="F750" s="84" t="str">
        <f t="shared" si="315"/>
        <v/>
      </c>
      <c r="G750" s="84" t="str">
        <f t="shared" si="315"/>
        <v/>
      </c>
      <c r="H750" s="84" t="str">
        <f t="shared" si="315"/>
        <v/>
      </c>
      <c r="I750" s="84" t="str">
        <f t="shared" si="315"/>
        <v/>
      </c>
      <c r="J750" s="84" t="str">
        <f t="shared" si="315"/>
        <v/>
      </c>
      <c r="K750" s="84" t="str">
        <f t="shared" si="315"/>
        <v/>
      </c>
      <c r="L750" s="84" t="str">
        <f t="shared" si="315"/>
        <v/>
      </c>
      <c r="M750" s="84" t="str">
        <f t="shared" si="315"/>
        <v/>
      </c>
      <c r="N750" s="84" t="str">
        <f t="shared" si="315"/>
        <v/>
      </c>
      <c r="O750" s="85" t="str">
        <f t="shared" si="315"/>
        <v/>
      </c>
      <c r="Q750" s="86" t="str">
        <f>IF(Q712&lt;&gt;0,Q711/Q712,"")</f>
        <v/>
      </c>
      <c r="S750" s="13" t="b">
        <f t="shared" si="302"/>
        <v>1</v>
      </c>
      <c r="T750" s="13" t="b">
        <f t="shared" si="302"/>
        <v>0</v>
      </c>
      <c r="U750" s="13" t="b">
        <f t="shared" si="300"/>
        <v>1</v>
      </c>
      <c r="V750" s="13" t="b">
        <f t="shared" si="306"/>
        <v>0</v>
      </c>
      <c r="W750" s="14" t="b">
        <f t="shared" si="295"/>
        <v>0</v>
      </c>
      <c r="AB750" s="14"/>
      <c r="AC750" s="18"/>
      <c r="AD750" s="14"/>
      <c r="AE750" s="18"/>
      <c r="AF750" s="18"/>
      <c r="AG750" s="18"/>
      <c r="AH750" s="19"/>
      <c r="AI750" s="19"/>
      <c r="AJ750" s="19"/>
    </row>
    <row r="751" spans="2:36" s="13" customFormat="1" ht="16" hidden="1" thickBot="1">
      <c r="B751" s="219"/>
      <c r="C751" s="83">
        <f t="shared" si="303"/>
        <v>2016</v>
      </c>
      <c r="D751" s="84" t="str">
        <f t="shared" ref="D751:O751" si="316">IF(D714&lt;&gt;0,D713/D714,"")</f>
        <v/>
      </c>
      <c r="E751" s="84" t="str">
        <f t="shared" si="316"/>
        <v/>
      </c>
      <c r="F751" s="84" t="str">
        <f t="shared" si="316"/>
        <v/>
      </c>
      <c r="G751" s="84" t="str">
        <f t="shared" si="316"/>
        <v/>
      </c>
      <c r="H751" s="84" t="str">
        <f t="shared" si="316"/>
        <v/>
      </c>
      <c r="I751" s="84" t="str">
        <f t="shared" si="316"/>
        <v/>
      </c>
      <c r="J751" s="84" t="str">
        <f t="shared" si="316"/>
        <v/>
      </c>
      <c r="K751" s="84" t="str">
        <f t="shared" si="316"/>
        <v/>
      </c>
      <c r="L751" s="84" t="str">
        <f t="shared" si="316"/>
        <v/>
      </c>
      <c r="M751" s="84" t="str">
        <f t="shared" si="316"/>
        <v/>
      </c>
      <c r="N751" s="84" t="str">
        <f t="shared" si="316"/>
        <v/>
      </c>
      <c r="O751" s="85" t="str">
        <f t="shared" si="316"/>
        <v/>
      </c>
      <c r="P751" s="87"/>
      <c r="Q751" s="86" t="str">
        <f>IF(Q714&lt;&gt;0,Q713/Q714,"")</f>
        <v/>
      </c>
      <c r="S751" s="13" t="b">
        <f t="shared" si="302"/>
        <v>1</v>
      </c>
      <c r="T751" s="13" t="b">
        <f t="shared" si="302"/>
        <v>0</v>
      </c>
      <c r="U751" s="13" t="b">
        <f t="shared" si="300"/>
        <v>1</v>
      </c>
      <c r="V751" s="13" t="b">
        <f t="shared" si="306"/>
        <v>0</v>
      </c>
      <c r="W751" s="14" t="b">
        <f t="shared" si="295"/>
        <v>0</v>
      </c>
      <c r="AB751" s="14"/>
      <c r="AC751" s="18"/>
      <c r="AD751" s="14"/>
      <c r="AE751" s="18"/>
      <c r="AF751" s="18"/>
      <c r="AG751" s="18"/>
      <c r="AH751" s="19"/>
      <c r="AI751" s="19"/>
      <c r="AJ751" s="19"/>
    </row>
    <row r="752" spans="2:36" s="13" customFormat="1" ht="16" hidden="1" thickBot="1">
      <c r="B752" s="219"/>
      <c r="C752" s="83">
        <f t="shared" si="303"/>
        <v>2015</v>
      </c>
      <c r="D752" s="84" t="str">
        <f t="shared" ref="D752:O752" si="317">IF(D716&lt;&gt;0,D715/D716,"")</f>
        <v/>
      </c>
      <c r="E752" s="84" t="str">
        <f t="shared" si="317"/>
        <v/>
      </c>
      <c r="F752" s="84" t="str">
        <f t="shared" si="317"/>
        <v/>
      </c>
      <c r="G752" s="84" t="str">
        <f t="shared" si="317"/>
        <v/>
      </c>
      <c r="H752" s="84" t="str">
        <f t="shared" si="317"/>
        <v/>
      </c>
      <c r="I752" s="84" t="str">
        <f t="shared" si="317"/>
        <v/>
      </c>
      <c r="J752" s="84" t="str">
        <f t="shared" si="317"/>
        <v/>
      </c>
      <c r="K752" s="84" t="str">
        <f t="shared" si="317"/>
        <v/>
      </c>
      <c r="L752" s="84" t="str">
        <f t="shared" si="317"/>
        <v/>
      </c>
      <c r="M752" s="84" t="str">
        <f t="shared" si="317"/>
        <v/>
      </c>
      <c r="N752" s="84" t="str">
        <f t="shared" si="317"/>
        <v/>
      </c>
      <c r="O752" s="84" t="str">
        <f t="shared" si="317"/>
        <v/>
      </c>
      <c r="Q752" s="84" t="str">
        <f>IF(Q716&lt;&gt;0,Q715/Q716,"")</f>
        <v/>
      </c>
      <c r="S752" s="13" t="b">
        <f t="shared" si="302"/>
        <v>1</v>
      </c>
      <c r="T752" s="13" t="b">
        <f t="shared" si="302"/>
        <v>0</v>
      </c>
      <c r="U752" s="13" t="b">
        <f t="shared" si="300"/>
        <v>1</v>
      </c>
      <c r="V752" s="13" t="b">
        <f t="shared" si="306"/>
        <v>0</v>
      </c>
      <c r="W752" s="14" t="b">
        <f t="shared" si="295"/>
        <v>0</v>
      </c>
      <c r="AB752" s="14"/>
      <c r="AC752" s="18"/>
      <c r="AD752" s="14"/>
      <c r="AE752" s="18"/>
      <c r="AF752" s="18"/>
      <c r="AG752" s="18"/>
      <c r="AH752" s="19"/>
      <c r="AI752" s="19"/>
      <c r="AJ752" s="19"/>
    </row>
    <row r="753" spans="1:36" s="13" customFormat="1" ht="16" hidden="1" thickBot="1">
      <c r="B753" s="219"/>
      <c r="C753" s="83">
        <f t="shared" si="303"/>
        <v>2014</v>
      </c>
      <c r="D753" s="84" t="str">
        <f>IF(D718&lt;&gt;0,D717/D718,"")</f>
        <v/>
      </c>
      <c r="E753" s="84" t="str">
        <f t="shared" ref="E753:O753" si="318">IF(E718&lt;&gt;0,E717/E718,"")</f>
        <v/>
      </c>
      <c r="F753" s="84" t="str">
        <f t="shared" si="318"/>
        <v/>
      </c>
      <c r="G753" s="84" t="str">
        <f t="shared" si="318"/>
        <v/>
      </c>
      <c r="H753" s="84" t="str">
        <f t="shared" si="318"/>
        <v/>
      </c>
      <c r="I753" s="84" t="str">
        <f t="shared" si="318"/>
        <v/>
      </c>
      <c r="J753" s="84" t="str">
        <f t="shared" si="318"/>
        <v/>
      </c>
      <c r="K753" s="84" t="str">
        <f t="shared" si="318"/>
        <v/>
      </c>
      <c r="L753" s="84" t="str">
        <f t="shared" si="318"/>
        <v/>
      </c>
      <c r="M753" s="84" t="str">
        <f t="shared" si="318"/>
        <v/>
      </c>
      <c r="N753" s="84" t="str">
        <f t="shared" si="318"/>
        <v/>
      </c>
      <c r="O753" s="84" t="str">
        <f t="shared" si="318"/>
        <v/>
      </c>
      <c r="Q753" s="84" t="str">
        <f>IF(Q718&lt;&gt;0,Q717/Q718,"")</f>
        <v/>
      </c>
      <c r="S753" s="13" t="b">
        <f t="shared" si="302"/>
        <v>1</v>
      </c>
      <c r="T753" s="13" t="b">
        <f t="shared" si="302"/>
        <v>0</v>
      </c>
      <c r="U753" s="13" t="b">
        <f t="shared" si="300"/>
        <v>1</v>
      </c>
      <c r="V753" s="13" t="b">
        <f t="shared" si="306"/>
        <v>0</v>
      </c>
      <c r="W753" s="14" t="b">
        <f t="shared" si="295"/>
        <v>0</v>
      </c>
      <c r="AB753" s="14"/>
      <c r="AC753" s="18"/>
      <c r="AD753" s="14"/>
      <c r="AE753" s="18"/>
      <c r="AF753" s="18"/>
      <c r="AG753" s="18"/>
      <c r="AH753" s="19"/>
      <c r="AI753" s="19"/>
      <c r="AJ753" s="19"/>
    </row>
    <row r="754" spans="1:36" s="13" customFormat="1" ht="16" hidden="1" thickBot="1">
      <c r="B754" s="219"/>
      <c r="C754" s="83">
        <f t="shared" si="303"/>
        <v>2013</v>
      </c>
      <c r="D754" s="84" t="str">
        <f>IF(D720&lt;&gt;0,D719/D720,"")</f>
        <v/>
      </c>
      <c r="E754" s="84" t="str">
        <f t="shared" ref="E754:O754" si="319">IF(E720&lt;&gt;0,E719/E720,"")</f>
        <v/>
      </c>
      <c r="F754" s="84" t="str">
        <f t="shared" si="319"/>
        <v/>
      </c>
      <c r="G754" s="84" t="str">
        <f t="shared" si="319"/>
        <v/>
      </c>
      <c r="H754" s="84" t="str">
        <f t="shared" si="319"/>
        <v/>
      </c>
      <c r="I754" s="84" t="str">
        <f t="shared" si="319"/>
        <v/>
      </c>
      <c r="J754" s="84" t="str">
        <f t="shared" si="319"/>
        <v/>
      </c>
      <c r="K754" s="84" t="str">
        <f t="shared" si="319"/>
        <v/>
      </c>
      <c r="L754" s="84" t="str">
        <f t="shared" si="319"/>
        <v/>
      </c>
      <c r="M754" s="84" t="str">
        <f t="shared" si="319"/>
        <v/>
      </c>
      <c r="N754" s="84" t="str">
        <f t="shared" si="319"/>
        <v/>
      </c>
      <c r="O754" s="84" t="str">
        <f t="shared" si="319"/>
        <v/>
      </c>
      <c r="Q754" s="84" t="str">
        <f>IF(Q720&lt;&gt;0,Q719/Q720,"")</f>
        <v/>
      </c>
      <c r="S754" s="13" t="b">
        <f t="shared" si="302"/>
        <v>1</v>
      </c>
      <c r="T754" s="13" t="b">
        <f t="shared" si="302"/>
        <v>0</v>
      </c>
      <c r="U754" s="13" t="b">
        <f t="shared" si="300"/>
        <v>0</v>
      </c>
      <c r="V754" s="13" t="b">
        <f t="shared" si="306"/>
        <v>0</v>
      </c>
      <c r="W754" s="14" t="b">
        <f t="shared" si="295"/>
        <v>0</v>
      </c>
      <c r="AB754" s="14"/>
      <c r="AC754" s="18"/>
      <c r="AD754" s="14"/>
      <c r="AE754" s="18"/>
      <c r="AF754" s="18"/>
      <c r="AG754" s="18"/>
      <c r="AH754" s="19"/>
      <c r="AI754" s="19"/>
      <c r="AJ754" s="19"/>
    </row>
    <row r="755" spans="1:36" s="13" customFormat="1" ht="16" hidden="1" thickBot="1">
      <c r="B755" s="219"/>
      <c r="C755" s="83">
        <f t="shared" si="303"/>
        <v>2012</v>
      </c>
      <c r="D755" s="84" t="str">
        <f>IF(D722&lt;&gt;0,D721/D722,"")</f>
        <v/>
      </c>
      <c r="E755" s="84" t="str">
        <f t="shared" ref="E755:O755" si="320">IF(E722&lt;&gt;0,E721/E722,"")</f>
        <v/>
      </c>
      <c r="F755" s="84" t="str">
        <f t="shared" si="320"/>
        <v/>
      </c>
      <c r="G755" s="84" t="str">
        <f t="shared" si="320"/>
        <v/>
      </c>
      <c r="H755" s="84" t="str">
        <f t="shared" si="320"/>
        <v/>
      </c>
      <c r="I755" s="84" t="str">
        <f t="shared" si="320"/>
        <v/>
      </c>
      <c r="J755" s="84" t="str">
        <f t="shared" si="320"/>
        <v/>
      </c>
      <c r="K755" s="84" t="str">
        <f t="shared" si="320"/>
        <v/>
      </c>
      <c r="L755" s="84" t="str">
        <f t="shared" si="320"/>
        <v/>
      </c>
      <c r="M755" s="84" t="str">
        <f t="shared" si="320"/>
        <v/>
      </c>
      <c r="N755" s="84" t="str">
        <f t="shared" si="320"/>
        <v/>
      </c>
      <c r="O755" s="84" t="str">
        <f t="shared" si="320"/>
        <v/>
      </c>
      <c r="Q755" s="84" t="str">
        <f>IF(Q722&lt;&gt;0,Q721/Q722,"")</f>
        <v/>
      </c>
      <c r="S755" s="13" t="b">
        <f t="shared" ref="S755:T762" si="321">S754</f>
        <v>1</v>
      </c>
      <c r="T755" s="13" t="b">
        <f t="shared" si="321"/>
        <v>0</v>
      </c>
      <c r="U755" s="13" t="b">
        <f t="shared" si="300"/>
        <v>0</v>
      </c>
      <c r="V755" s="13" t="b">
        <f t="shared" si="306"/>
        <v>0</v>
      </c>
      <c r="W755" s="14" t="b">
        <f t="shared" si="295"/>
        <v>0</v>
      </c>
      <c r="AB755" s="14"/>
      <c r="AC755" s="18"/>
      <c r="AD755" s="14"/>
      <c r="AE755" s="18"/>
      <c r="AF755" s="18"/>
      <c r="AG755" s="18"/>
      <c r="AH755" s="19"/>
      <c r="AI755" s="19"/>
      <c r="AJ755" s="19"/>
    </row>
    <row r="756" spans="1:36" s="13" customFormat="1" ht="16" hidden="1" thickBot="1">
      <c r="B756" s="219"/>
      <c r="C756" s="83">
        <f t="shared" si="303"/>
        <v>2011</v>
      </c>
      <c r="D756" s="84" t="str">
        <f>IF(D724&lt;&gt;0,D723/D724,"")</f>
        <v/>
      </c>
      <c r="E756" s="84" t="str">
        <f t="shared" ref="E756:O756" si="322">IF(E724&lt;&gt;0,E723/E724,"")</f>
        <v/>
      </c>
      <c r="F756" s="84" t="str">
        <f t="shared" si="322"/>
        <v/>
      </c>
      <c r="G756" s="84" t="str">
        <f t="shared" si="322"/>
        <v/>
      </c>
      <c r="H756" s="84" t="str">
        <f t="shared" si="322"/>
        <v/>
      </c>
      <c r="I756" s="84" t="str">
        <f t="shared" si="322"/>
        <v/>
      </c>
      <c r="J756" s="84" t="str">
        <f t="shared" si="322"/>
        <v/>
      </c>
      <c r="K756" s="84" t="str">
        <f t="shared" si="322"/>
        <v/>
      </c>
      <c r="L756" s="84" t="str">
        <f t="shared" si="322"/>
        <v/>
      </c>
      <c r="M756" s="84" t="str">
        <f t="shared" si="322"/>
        <v/>
      </c>
      <c r="N756" s="84" t="str">
        <f t="shared" si="322"/>
        <v/>
      </c>
      <c r="O756" s="84" t="str">
        <f t="shared" si="322"/>
        <v/>
      </c>
      <c r="Q756" s="84" t="str">
        <f>IF(Q724&lt;&gt;0,Q723/Q724,"")</f>
        <v/>
      </c>
      <c r="S756" s="13" t="b">
        <f t="shared" si="321"/>
        <v>1</v>
      </c>
      <c r="T756" s="13" t="b">
        <f t="shared" si="321"/>
        <v>0</v>
      </c>
      <c r="U756" s="13" t="b">
        <f t="shared" si="300"/>
        <v>0</v>
      </c>
      <c r="V756" s="13" t="b">
        <f t="shared" si="306"/>
        <v>0</v>
      </c>
      <c r="W756" s="14" t="b">
        <f t="shared" si="295"/>
        <v>0</v>
      </c>
      <c r="AB756" s="14"/>
      <c r="AC756" s="18"/>
      <c r="AD756" s="14"/>
      <c r="AE756" s="18"/>
      <c r="AF756" s="18"/>
      <c r="AG756" s="18"/>
      <c r="AH756" s="19"/>
      <c r="AI756" s="19"/>
      <c r="AJ756" s="19"/>
    </row>
    <row r="757" spans="1:36" s="13" customFormat="1" ht="16" hidden="1" thickBot="1">
      <c r="B757" s="219"/>
      <c r="C757" s="83">
        <f t="shared" si="303"/>
        <v>2010</v>
      </c>
      <c r="D757" s="84" t="str">
        <f>IF(D726&lt;&gt;0,D725/D726,"")</f>
        <v/>
      </c>
      <c r="E757" s="84" t="str">
        <f t="shared" ref="E757:O757" si="323">IF(E726&lt;&gt;0,E725/E726,"")</f>
        <v/>
      </c>
      <c r="F757" s="84" t="str">
        <f t="shared" si="323"/>
        <v/>
      </c>
      <c r="G757" s="84" t="str">
        <f t="shared" si="323"/>
        <v/>
      </c>
      <c r="H757" s="84" t="str">
        <f t="shared" si="323"/>
        <v/>
      </c>
      <c r="I757" s="84" t="str">
        <f t="shared" si="323"/>
        <v/>
      </c>
      <c r="J757" s="84" t="str">
        <f t="shared" si="323"/>
        <v/>
      </c>
      <c r="K757" s="84" t="str">
        <f t="shared" si="323"/>
        <v/>
      </c>
      <c r="L757" s="84" t="str">
        <f t="shared" si="323"/>
        <v/>
      </c>
      <c r="M757" s="84" t="str">
        <f t="shared" si="323"/>
        <v/>
      </c>
      <c r="N757" s="84" t="str">
        <f t="shared" si="323"/>
        <v/>
      </c>
      <c r="O757" s="84" t="str">
        <f t="shared" si="323"/>
        <v/>
      </c>
      <c r="P757" s="87"/>
      <c r="Q757" s="84" t="str">
        <f>IF(Q726&lt;&gt;0,Q725/Q726,"")</f>
        <v/>
      </c>
      <c r="S757" s="13" t="b">
        <f t="shared" si="321"/>
        <v>1</v>
      </c>
      <c r="T757" s="13" t="b">
        <f t="shared" si="321"/>
        <v>0</v>
      </c>
      <c r="U757" s="13" t="b">
        <f t="shared" si="300"/>
        <v>0</v>
      </c>
      <c r="V757" s="13" t="b">
        <f t="shared" si="306"/>
        <v>0</v>
      </c>
      <c r="W757" s="14" t="b">
        <f t="shared" si="295"/>
        <v>0</v>
      </c>
      <c r="AB757" s="14"/>
      <c r="AC757" s="18"/>
      <c r="AD757" s="14"/>
      <c r="AE757" s="18"/>
      <c r="AF757" s="18"/>
      <c r="AG757" s="18"/>
      <c r="AH757" s="19"/>
      <c r="AI757" s="19"/>
      <c r="AJ757" s="19"/>
    </row>
    <row r="758" spans="1:36" s="13" customFormat="1" ht="16" hidden="1" thickBot="1">
      <c r="B758" s="219"/>
      <c r="C758" s="83">
        <f t="shared" si="303"/>
        <v>2009</v>
      </c>
      <c r="D758" s="84" t="str">
        <f>IF(D728&lt;&gt;0,D727/D728,"")</f>
        <v/>
      </c>
      <c r="E758" s="84" t="str">
        <f t="shared" ref="E758:O758" si="324">IF(E728&lt;&gt;0,E727/E728,"")</f>
        <v/>
      </c>
      <c r="F758" s="84" t="str">
        <f t="shared" si="324"/>
        <v/>
      </c>
      <c r="G758" s="84" t="str">
        <f t="shared" si="324"/>
        <v/>
      </c>
      <c r="H758" s="84" t="str">
        <f t="shared" si="324"/>
        <v/>
      </c>
      <c r="I758" s="84" t="str">
        <f t="shared" si="324"/>
        <v/>
      </c>
      <c r="J758" s="84" t="str">
        <f t="shared" si="324"/>
        <v/>
      </c>
      <c r="K758" s="84" t="str">
        <f t="shared" si="324"/>
        <v/>
      </c>
      <c r="L758" s="84" t="str">
        <f t="shared" si="324"/>
        <v/>
      </c>
      <c r="M758" s="84" t="str">
        <f t="shared" si="324"/>
        <v/>
      </c>
      <c r="N758" s="84" t="str">
        <f t="shared" si="324"/>
        <v/>
      </c>
      <c r="O758" s="84" t="str">
        <f t="shared" si="324"/>
        <v/>
      </c>
      <c r="Q758" s="84" t="str">
        <f>IF(Q728&lt;&gt;0,Q727/Q728,"")</f>
        <v/>
      </c>
      <c r="S758" s="13" t="b">
        <f t="shared" si="321"/>
        <v>1</v>
      </c>
      <c r="T758" s="13" t="b">
        <f t="shared" si="321"/>
        <v>0</v>
      </c>
      <c r="U758" s="13" t="b">
        <f t="shared" si="300"/>
        <v>0</v>
      </c>
      <c r="V758" s="13" t="b">
        <f t="shared" si="306"/>
        <v>0</v>
      </c>
      <c r="W758" s="14" t="b">
        <f t="shared" si="295"/>
        <v>0</v>
      </c>
      <c r="AB758" s="14"/>
      <c r="AC758" s="18"/>
      <c r="AD758" s="14"/>
      <c r="AE758" s="18"/>
      <c r="AF758" s="18"/>
      <c r="AG758" s="18"/>
      <c r="AH758" s="19"/>
      <c r="AI758" s="19"/>
      <c r="AJ758" s="19"/>
    </row>
    <row r="759" spans="1:36" s="13" customFormat="1" ht="16" hidden="1" thickBot="1">
      <c r="B759" s="219"/>
      <c r="C759" s="83">
        <f t="shared" si="303"/>
        <v>2008</v>
      </c>
      <c r="D759" s="84" t="str">
        <f>IF(D730&lt;&gt;0,D729/D730,"")</f>
        <v/>
      </c>
      <c r="E759" s="84" t="str">
        <f t="shared" ref="E759:O759" si="325">IF(E730&lt;&gt;0,E729/E730,"")</f>
        <v/>
      </c>
      <c r="F759" s="84" t="str">
        <f t="shared" si="325"/>
        <v/>
      </c>
      <c r="G759" s="84" t="str">
        <f t="shared" si="325"/>
        <v/>
      </c>
      <c r="H759" s="84" t="str">
        <f t="shared" si="325"/>
        <v/>
      </c>
      <c r="I759" s="84" t="str">
        <f t="shared" si="325"/>
        <v/>
      </c>
      <c r="J759" s="84" t="str">
        <f t="shared" si="325"/>
        <v/>
      </c>
      <c r="K759" s="84" t="str">
        <f t="shared" si="325"/>
        <v/>
      </c>
      <c r="L759" s="84" t="str">
        <f t="shared" si="325"/>
        <v/>
      </c>
      <c r="M759" s="84" t="str">
        <f t="shared" si="325"/>
        <v/>
      </c>
      <c r="N759" s="84" t="str">
        <f t="shared" si="325"/>
        <v/>
      </c>
      <c r="O759" s="84" t="str">
        <f t="shared" si="325"/>
        <v/>
      </c>
      <c r="Q759" s="84" t="str">
        <f>IF(Q730&lt;&gt;0,Q729/Q730,"")</f>
        <v/>
      </c>
      <c r="S759" s="13" t="b">
        <f t="shared" si="321"/>
        <v>1</v>
      </c>
      <c r="T759" s="13" t="b">
        <f t="shared" si="321"/>
        <v>0</v>
      </c>
      <c r="U759" s="13" t="b">
        <f t="shared" si="300"/>
        <v>0</v>
      </c>
      <c r="V759" s="13" t="b">
        <f t="shared" si="306"/>
        <v>0</v>
      </c>
      <c r="W759" s="14" t="b">
        <f t="shared" si="295"/>
        <v>0</v>
      </c>
      <c r="AB759" s="14"/>
      <c r="AC759" s="18"/>
      <c r="AD759" s="14"/>
      <c r="AE759" s="18"/>
      <c r="AF759" s="18"/>
      <c r="AG759" s="18"/>
      <c r="AH759" s="19"/>
      <c r="AI759" s="19"/>
      <c r="AJ759" s="19"/>
    </row>
    <row r="760" spans="1:36" s="13" customFormat="1" ht="16" hidden="1" thickBot="1">
      <c r="B760" s="219"/>
      <c r="C760" s="83">
        <f t="shared" si="303"/>
        <v>2007</v>
      </c>
      <c r="D760" s="84" t="str">
        <f>IF(D732&lt;&gt;0,D731/D732,"")</f>
        <v/>
      </c>
      <c r="E760" s="84" t="str">
        <f t="shared" ref="E760:O760" si="326">IF(E732&lt;&gt;0,E731/E732,"")</f>
        <v/>
      </c>
      <c r="F760" s="84" t="str">
        <f t="shared" si="326"/>
        <v/>
      </c>
      <c r="G760" s="84" t="str">
        <f t="shared" si="326"/>
        <v/>
      </c>
      <c r="H760" s="84" t="str">
        <f t="shared" si="326"/>
        <v/>
      </c>
      <c r="I760" s="84" t="str">
        <f t="shared" si="326"/>
        <v/>
      </c>
      <c r="J760" s="84" t="str">
        <f t="shared" si="326"/>
        <v/>
      </c>
      <c r="K760" s="84" t="str">
        <f t="shared" si="326"/>
        <v/>
      </c>
      <c r="L760" s="84" t="str">
        <f t="shared" si="326"/>
        <v/>
      </c>
      <c r="M760" s="84" t="str">
        <f t="shared" si="326"/>
        <v/>
      </c>
      <c r="N760" s="84" t="str">
        <f t="shared" si="326"/>
        <v/>
      </c>
      <c r="O760" s="84" t="str">
        <f t="shared" si="326"/>
        <v/>
      </c>
      <c r="Q760" s="84" t="str">
        <f>IF(Q732&lt;&gt;0,Q731/Q732,"")</f>
        <v/>
      </c>
      <c r="S760" s="13" t="b">
        <f t="shared" si="321"/>
        <v>1</v>
      </c>
      <c r="T760" s="13" t="b">
        <f t="shared" si="321"/>
        <v>0</v>
      </c>
      <c r="U760" s="13" t="b">
        <f t="shared" si="300"/>
        <v>0</v>
      </c>
      <c r="V760" s="13" t="b">
        <f t="shared" si="306"/>
        <v>0</v>
      </c>
      <c r="W760" s="14" t="b">
        <f t="shared" si="295"/>
        <v>0</v>
      </c>
      <c r="AB760" s="14"/>
      <c r="AC760" s="18"/>
      <c r="AD760" s="14"/>
      <c r="AE760" s="18"/>
      <c r="AF760" s="18"/>
      <c r="AG760" s="18"/>
      <c r="AH760" s="19"/>
      <c r="AI760" s="19"/>
      <c r="AJ760" s="19"/>
    </row>
    <row r="761" spans="1:36" s="13" customFormat="1" ht="16" hidden="1" thickBot="1">
      <c r="B761" s="219"/>
      <c r="C761" s="83">
        <f t="shared" si="303"/>
        <v>2006</v>
      </c>
      <c r="D761" s="84" t="str">
        <f>IF(D734&lt;&gt;0,D733/D734,"")</f>
        <v/>
      </c>
      <c r="E761" s="84" t="str">
        <f t="shared" ref="E761:O761" si="327">IF(E734&lt;&gt;0,E733/E734,"")</f>
        <v/>
      </c>
      <c r="F761" s="84" t="str">
        <f t="shared" si="327"/>
        <v/>
      </c>
      <c r="G761" s="84" t="str">
        <f t="shared" si="327"/>
        <v/>
      </c>
      <c r="H761" s="84" t="str">
        <f t="shared" si="327"/>
        <v/>
      </c>
      <c r="I761" s="84" t="str">
        <f t="shared" si="327"/>
        <v/>
      </c>
      <c r="J761" s="84" t="str">
        <f t="shared" si="327"/>
        <v/>
      </c>
      <c r="K761" s="84" t="str">
        <f t="shared" si="327"/>
        <v/>
      </c>
      <c r="L761" s="84" t="str">
        <f t="shared" si="327"/>
        <v/>
      </c>
      <c r="M761" s="84" t="str">
        <f t="shared" si="327"/>
        <v/>
      </c>
      <c r="N761" s="84" t="str">
        <f t="shared" si="327"/>
        <v/>
      </c>
      <c r="O761" s="84" t="str">
        <f t="shared" si="327"/>
        <v/>
      </c>
      <c r="P761" s="87"/>
      <c r="Q761" s="84" t="str">
        <f>IF(Q734&lt;&gt;0,Q733/Q734,"")</f>
        <v/>
      </c>
      <c r="S761" s="13" t="b">
        <f t="shared" si="321"/>
        <v>1</v>
      </c>
      <c r="T761" s="13" t="b">
        <f t="shared" si="321"/>
        <v>0</v>
      </c>
      <c r="U761" s="13" t="b">
        <f t="shared" si="300"/>
        <v>0</v>
      </c>
      <c r="V761" s="13" t="b">
        <f t="shared" si="306"/>
        <v>0</v>
      </c>
      <c r="W761" s="14" t="b">
        <f t="shared" si="295"/>
        <v>0</v>
      </c>
      <c r="AB761" s="14"/>
      <c r="AC761" s="18"/>
      <c r="AD761" s="14"/>
      <c r="AE761" s="18"/>
      <c r="AF761" s="18"/>
      <c r="AG761" s="18"/>
      <c r="AH761" s="19"/>
      <c r="AI761" s="19"/>
      <c r="AJ761" s="19"/>
    </row>
    <row r="762" spans="1:36" s="13" customFormat="1" ht="16" hidden="1" thickBot="1">
      <c r="B762" s="219"/>
      <c r="C762" s="83">
        <f t="shared" si="303"/>
        <v>2005</v>
      </c>
      <c r="D762" s="84" t="str">
        <f>IF(D736&lt;&gt;0,D735/D736,"")</f>
        <v/>
      </c>
      <c r="E762" s="84" t="str">
        <f t="shared" ref="E762:O762" si="328">IF(E736&lt;&gt;0,E735/E736,"")</f>
        <v/>
      </c>
      <c r="F762" s="84" t="str">
        <f t="shared" si="328"/>
        <v/>
      </c>
      <c r="G762" s="84" t="str">
        <f t="shared" si="328"/>
        <v/>
      </c>
      <c r="H762" s="84" t="str">
        <f t="shared" si="328"/>
        <v/>
      </c>
      <c r="I762" s="84" t="str">
        <f t="shared" si="328"/>
        <v/>
      </c>
      <c r="J762" s="84" t="str">
        <f t="shared" si="328"/>
        <v/>
      </c>
      <c r="K762" s="84" t="str">
        <f t="shared" si="328"/>
        <v/>
      </c>
      <c r="L762" s="84" t="str">
        <f t="shared" si="328"/>
        <v/>
      </c>
      <c r="M762" s="84" t="str">
        <f t="shared" si="328"/>
        <v/>
      </c>
      <c r="N762" s="84" t="str">
        <f t="shared" si="328"/>
        <v/>
      </c>
      <c r="O762" s="84" t="str">
        <f t="shared" si="328"/>
        <v/>
      </c>
      <c r="Q762" s="84" t="str">
        <f>IF(Q736&lt;&gt;0,Q735/Q736,"")</f>
        <v/>
      </c>
      <c r="S762" s="13" t="b">
        <f t="shared" si="321"/>
        <v>1</v>
      </c>
      <c r="T762" s="13" t="b">
        <f t="shared" si="321"/>
        <v>0</v>
      </c>
      <c r="U762" s="13" t="b">
        <f t="shared" si="300"/>
        <v>0</v>
      </c>
      <c r="V762" s="13" t="b">
        <f t="shared" si="306"/>
        <v>0</v>
      </c>
      <c r="W762" s="14" t="b">
        <f t="shared" si="295"/>
        <v>0</v>
      </c>
      <c r="AB762" s="14"/>
      <c r="AC762" s="18"/>
      <c r="AD762" s="14"/>
      <c r="AE762" s="18"/>
      <c r="AF762" s="18"/>
      <c r="AG762" s="18"/>
      <c r="AH762" s="19"/>
      <c r="AI762" s="19"/>
      <c r="AJ762" s="19"/>
    </row>
    <row r="763" spans="1:36" s="13" customFormat="1" hidden="1">
      <c r="S763" s="13" t="b">
        <f>S748</f>
        <v>1</v>
      </c>
      <c r="T763" s="13" t="b">
        <f>T748</f>
        <v>0</v>
      </c>
      <c r="V763" s="13" t="b">
        <f>V748</f>
        <v>0</v>
      </c>
      <c r="W763" s="14" t="b">
        <f t="shared" si="295"/>
        <v>0</v>
      </c>
      <c r="AB763" s="14"/>
      <c r="AC763" s="18"/>
      <c r="AD763" s="14"/>
      <c r="AE763" s="18"/>
      <c r="AF763" s="18"/>
      <c r="AG763" s="18"/>
      <c r="AH763" s="19"/>
      <c r="AI763" s="19"/>
      <c r="AJ763" s="19"/>
    </row>
    <row r="764" spans="1:36" s="13" customFormat="1" ht="15.75" hidden="1" customHeight="1">
      <c r="T764" s="13" t="b">
        <f>T763</f>
        <v>0</v>
      </c>
      <c r="W764" s="14" t="b">
        <f t="shared" si="295"/>
        <v>0</v>
      </c>
      <c r="AB764" s="14"/>
      <c r="AC764" s="18"/>
      <c r="AD764" s="14"/>
      <c r="AE764" s="18"/>
      <c r="AF764" s="18"/>
      <c r="AG764" s="18"/>
      <c r="AH764" s="19"/>
      <c r="AI764" s="19"/>
      <c r="AJ764" s="19"/>
    </row>
    <row r="765" spans="1:36" s="13" customFormat="1" ht="16" hidden="1" thickBot="1">
      <c r="B765" s="206" t="s">
        <v>19</v>
      </c>
      <c r="C765" s="206"/>
      <c r="D765" s="206"/>
      <c r="E765" s="206"/>
      <c r="F765" s="41" t="s">
        <v>20</v>
      </c>
      <c r="G765" s="42" t="s">
        <v>21</v>
      </c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T765" s="13" t="b">
        <f>VLOOKUP(B766,$T$5:$U$24,2,)</f>
        <v>0</v>
      </c>
      <c r="W765" s="14" t="b">
        <f>AND(S765:V765)</f>
        <v>0</v>
      </c>
      <c r="AB765" s="14"/>
      <c r="AC765" s="18"/>
      <c r="AD765" s="14"/>
      <c r="AE765" s="18"/>
      <c r="AF765" s="18"/>
      <c r="AG765" s="18"/>
      <c r="AH765" s="19"/>
      <c r="AI765" s="19"/>
      <c r="AJ765" s="19"/>
    </row>
    <row r="766" spans="1:36" s="13" customFormat="1" ht="32.25" hidden="1" customHeight="1" thickTop="1" thickBot="1">
      <c r="A766" s="44" t="s">
        <v>22</v>
      </c>
      <c r="B766" s="45">
        <f>B684+1</f>
        <v>10</v>
      </c>
      <c r="C766" s="207" t="str">
        <f>VLOOKUP(B766,$B$5:$F$24,2,)</f>
        <v/>
      </c>
      <c r="D766" s="208"/>
      <c r="E766" s="209"/>
      <c r="F766" s="46" t="str">
        <f>VLOOKUP(B766,$B$5:$G$24,5,)</f>
        <v/>
      </c>
      <c r="G766" s="223" t="str">
        <f>VLOOKUP(B766,$B$5:$G$24,6,)</f>
        <v/>
      </c>
      <c r="H766" s="223"/>
      <c r="I766" s="223"/>
      <c r="J766" s="223"/>
      <c r="K766" s="223"/>
      <c r="L766" s="223"/>
      <c r="M766" s="223"/>
      <c r="N766" s="223"/>
      <c r="O766" s="223"/>
      <c r="P766" s="223"/>
      <c r="Q766" s="223"/>
      <c r="T766" s="13" t="b">
        <f>T765</f>
        <v>0</v>
      </c>
      <c r="W766" s="14" t="b">
        <f t="shared" ref="W766:W846" si="329">AND(S766:V766)</f>
        <v>0</v>
      </c>
      <c r="AB766" s="14"/>
      <c r="AC766" s="18"/>
      <c r="AD766" s="14"/>
      <c r="AE766" s="18"/>
      <c r="AF766" s="18"/>
      <c r="AG766" s="18"/>
      <c r="AH766" s="19"/>
      <c r="AI766" s="19"/>
      <c r="AJ766" s="19"/>
    </row>
    <row r="767" spans="1:36" s="13" customFormat="1" hidden="1">
      <c r="T767" s="13" t="b">
        <f>T766</f>
        <v>0</v>
      </c>
      <c r="W767" s="14" t="b">
        <f t="shared" si="329"/>
        <v>0</v>
      </c>
      <c r="AB767" s="14"/>
      <c r="AC767" s="18"/>
      <c r="AD767" s="14"/>
      <c r="AE767" s="18"/>
      <c r="AF767" s="18"/>
      <c r="AG767" s="18"/>
      <c r="AH767" s="19"/>
      <c r="AI767" s="19"/>
      <c r="AJ767" s="19"/>
    </row>
    <row r="768" spans="1:36" s="13" customFormat="1" ht="16" hidden="1" thickBot="1">
      <c r="B768" s="53"/>
      <c r="C768" s="53"/>
      <c r="D768" s="54" t="str">
        <f>D686</f>
        <v>Jan</v>
      </c>
      <c r="E768" s="54" t="str">
        <f t="shared" ref="E768:O768" si="330">E686</f>
        <v>Feb</v>
      </c>
      <c r="F768" s="54" t="str">
        <f t="shared" si="330"/>
        <v>Mar</v>
      </c>
      <c r="G768" s="54" t="str">
        <f t="shared" si="330"/>
        <v>Apr</v>
      </c>
      <c r="H768" s="54" t="str">
        <f t="shared" si="330"/>
        <v>May</v>
      </c>
      <c r="I768" s="54" t="str">
        <f t="shared" si="330"/>
        <v>Jun</v>
      </c>
      <c r="J768" s="54" t="str">
        <f t="shared" si="330"/>
        <v>Jul</v>
      </c>
      <c r="K768" s="54" t="str">
        <f t="shared" si="330"/>
        <v>Aug</v>
      </c>
      <c r="L768" s="54" t="str">
        <f t="shared" si="330"/>
        <v>Sep</v>
      </c>
      <c r="M768" s="54" t="str">
        <f t="shared" si="330"/>
        <v>Oct</v>
      </c>
      <c r="N768" s="54" t="str">
        <f t="shared" si="330"/>
        <v>Nov</v>
      </c>
      <c r="O768" s="54" t="str">
        <f t="shared" si="330"/>
        <v>Dec</v>
      </c>
      <c r="P768" s="55"/>
      <c r="Q768" s="56" t="s">
        <v>23</v>
      </c>
      <c r="T768" s="13" t="b">
        <f t="shared" ref="T768:T831" si="331">T767</f>
        <v>0</v>
      </c>
      <c r="W768" s="14" t="b">
        <f t="shared" si="329"/>
        <v>0</v>
      </c>
      <c r="AB768" s="14"/>
      <c r="AC768" s="18"/>
      <c r="AD768" s="14"/>
      <c r="AE768" s="18"/>
      <c r="AF768" s="18"/>
      <c r="AG768" s="18"/>
      <c r="AH768" s="19"/>
      <c r="AI768" s="19"/>
      <c r="AJ768" s="19"/>
    </row>
    <row r="769" spans="2:36" s="13" customFormat="1" hidden="1">
      <c r="B769" s="214">
        <f>FinalYear</f>
        <v>2029</v>
      </c>
      <c r="C769" s="57" t="s">
        <v>24</v>
      </c>
      <c r="D769" s="58"/>
      <c r="E769" s="59"/>
      <c r="F769" s="59"/>
      <c r="G769" s="59"/>
      <c r="H769" s="59"/>
      <c r="I769" s="60"/>
      <c r="J769" s="59"/>
      <c r="K769" s="59"/>
      <c r="L769" s="59"/>
      <c r="M769" s="59"/>
      <c r="N769" s="59"/>
      <c r="O769" s="61"/>
      <c r="P769" s="62"/>
      <c r="Q769" s="63">
        <f t="shared" ref="Q769:Q818" si="332">SUM(D769:O769)</f>
        <v>0</v>
      </c>
      <c r="T769" s="13" t="b">
        <f t="shared" si="331"/>
        <v>0</v>
      </c>
      <c r="U769" s="13" t="b">
        <f>AND(B769&lt;=ReportingYear,B769&gt;=BaselineYear)</f>
        <v>0</v>
      </c>
      <c r="W769" s="14" t="b">
        <f t="shared" si="329"/>
        <v>0</v>
      </c>
      <c r="AB769" s="14"/>
      <c r="AC769" s="18"/>
      <c r="AD769" s="14"/>
      <c r="AE769" s="18"/>
      <c r="AF769" s="18"/>
      <c r="AG769" s="18"/>
      <c r="AH769" s="19"/>
      <c r="AI769" s="19"/>
      <c r="AJ769" s="19"/>
    </row>
    <row r="770" spans="2:36" s="13" customFormat="1" ht="16" hidden="1" thickBot="1">
      <c r="B770" s="215"/>
      <c r="C770" s="64" t="s">
        <v>25</v>
      </c>
      <c r="D770" s="65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7"/>
      <c r="P770" s="68"/>
      <c r="Q770" s="69">
        <f t="shared" si="332"/>
        <v>0</v>
      </c>
      <c r="S770" s="13" t="b">
        <f>IF(F766="none",FALSE,TRUE)</f>
        <v>1</v>
      </c>
      <c r="T770" s="13" t="b">
        <f t="shared" si="331"/>
        <v>0</v>
      </c>
      <c r="U770" s="13" t="b">
        <f>U769</f>
        <v>0</v>
      </c>
      <c r="W770" s="14" t="b">
        <f t="shared" si="329"/>
        <v>0</v>
      </c>
      <c r="AB770" s="14"/>
      <c r="AC770" s="18"/>
      <c r="AD770" s="14"/>
      <c r="AE770" s="18"/>
      <c r="AF770" s="18"/>
      <c r="AG770" s="18"/>
      <c r="AH770" s="19"/>
      <c r="AI770" s="19"/>
      <c r="AJ770" s="19"/>
    </row>
    <row r="771" spans="2:36" s="13" customFormat="1" hidden="1">
      <c r="B771" s="211">
        <f>B769-1</f>
        <v>2028</v>
      </c>
      <c r="C771" s="70" t="s">
        <v>24</v>
      </c>
      <c r="D771" s="71"/>
      <c r="E771" s="72"/>
      <c r="F771" s="72"/>
      <c r="G771" s="72"/>
      <c r="H771" s="72"/>
      <c r="I771" s="73"/>
      <c r="J771" s="72"/>
      <c r="K771" s="72"/>
      <c r="L771" s="72"/>
      <c r="M771" s="72"/>
      <c r="N771" s="72"/>
      <c r="O771" s="74"/>
      <c r="P771" s="62"/>
      <c r="Q771" s="75">
        <f t="shared" si="332"/>
        <v>0</v>
      </c>
      <c r="T771" s="13" t="b">
        <f t="shared" si="331"/>
        <v>0</v>
      </c>
      <c r="U771" s="13" t="b">
        <f>AND(B771&lt;=ReportingYear,B771&gt;=BaselineYear)</f>
        <v>0</v>
      </c>
      <c r="W771" s="14" t="b">
        <f t="shared" si="329"/>
        <v>0</v>
      </c>
      <c r="AB771" s="14"/>
      <c r="AC771" s="18"/>
      <c r="AD771" s="14"/>
      <c r="AE771" s="18"/>
      <c r="AF771" s="18"/>
      <c r="AG771" s="18"/>
      <c r="AH771" s="19"/>
      <c r="AI771" s="19"/>
      <c r="AJ771" s="19"/>
    </row>
    <row r="772" spans="2:36" s="13" customFormat="1" ht="16" hidden="1" thickBot="1">
      <c r="B772" s="212"/>
      <c r="C772" s="76" t="s">
        <v>25</v>
      </c>
      <c r="D772" s="77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9"/>
      <c r="P772" s="80"/>
      <c r="Q772" s="81">
        <f t="shared" si="332"/>
        <v>0</v>
      </c>
      <c r="S772" s="13" t="b">
        <f>S770</f>
        <v>1</v>
      </c>
      <c r="T772" s="13" t="b">
        <f t="shared" si="331"/>
        <v>0</v>
      </c>
      <c r="U772" s="13" t="b">
        <f>U771</f>
        <v>0</v>
      </c>
      <c r="W772" s="14" t="b">
        <f t="shared" si="329"/>
        <v>0</v>
      </c>
      <c r="AB772" s="14"/>
      <c r="AC772" s="18"/>
      <c r="AD772" s="14"/>
      <c r="AE772" s="18"/>
      <c r="AF772" s="18"/>
      <c r="AG772" s="18"/>
      <c r="AH772" s="19"/>
      <c r="AI772" s="19"/>
      <c r="AJ772" s="19"/>
    </row>
    <row r="773" spans="2:36" s="13" customFormat="1" hidden="1">
      <c r="B773" s="211">
        <f>B771-1</f>
        <v>2027</v>
      </c>
      <c r="C773" s="70" t="s">
        <v>24</v>
      </c>
      <c r="D773" s="58"/>
      <c r="E773" s="59"/>
      <c r="F773" s="59"/>
      <c r="G773" s="59"/>
      <c r="H773" s="59"/>
      <c r="I773" s="60"/>
      <c r="J773" s="59"/>
      <c r="K773" s="59"/>
      <c r="L773" s="59"/>
      <c r="M773" s="59"/>
      <c r="N773" s="59"/>
      <c r="O773" s="61"/>
      <c r="P773" s="62"/>
      <c r="Q773" s="63">
        <f t="shared" si="332"/>
        <v>0</v>
      </c>
      <c r="T773" s="13" t="b">
        <f t="shared" si="331"/>
        <v>0</v>
      </c>
      <c r="U773" s="13" t="b">
        <f>AND(B773&lt;=ReportingYear,B773&gt;=BaselineYear)</f>
        <v>0</v>
      </c>
      <c r="W773" s="14" t="b">
        <f t="shared" si="329"/>
        <v>0</v>
      </c>
      <c r="AB773" s="14"/>
      <c r="AC773" s="18"/>
      <c r="AD773" s="14"/>
      <c r="AE773" s="18"/>
      <c r="AF773" s="18"/>
      <c r="AG773" s="18"/>
      <c r="AH773" s="19"/>
      <c r="AI773" s="19"/>
      <c r="AJ773" s="19"/>
    </row>
    <row r="774" spans="2:36" s="13" customFormat="1" ht="16" hidden="1" thickBot="1">
      <c r="B774" s="212"/>
      <c r="C774" s="76" t="s">
        <v>25</v>
      </c>
      <c r="D774" s="65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7"/>
      <c r="P774" s="68"/>
      <c r="Q774" s="69">
        <f t="shared" si="332"/>
        <v>0</v>
      </c>
      <c r="S774" s="13" t="b">
        <f>S772</f>
        <v>1</v>
      </c>
      <c r="T774" s="13" t="b">
        <f t="shared" si="331"/>
        <v>0</v>
      </c>
      <c r="U774" s="13" t="b">
        <f>U773</f>
        <v>0</v>
      </c>
      <c r="W774" s="14" t="b">
        <f t="shared" si="329"/>
        <v>0</v>
      </c>
      <c r="AB774" s="14"/>
      <c r="AC774" s="18"/>
      <c r="AD774" s="14"/>
      <c r="AE774" s="18"/>
      <c r="AF774" s="18"/>
      <c r="AG774" s="18"/>
      <c r="AH774" s="19"/>
      <c r="AI774" s="19"/>
      <c r="AJ774" s="19"/>
    </row>
    <row r="775" spans="2:36" s="13" customFormat="1" hidden="1">
      <c r="B775" s="211">
        <f>B773-1</f>
        <v>2026</v>
      </c>
      <c r="C775" s="70" t="s">
        <v>24</v>
      </c>
      <c r="D775" s="71"/>
      <c r="E775" s="72"/>
      <c r="F775" s="72"/>
      <c r="G775" s="72"/>
      <c r="H775" s="72"/>
      <c r="I775" s="73"/>
      <c r="J775" s="72"/>
      <c r="K775" s="72"/>
      <c r="L775" s="72"/>
      <c r="M775" s="72"/>
      <c r="N775" s="72"/>
      <c r="O775" s="74"/>
      <c r="P775" s="62"/>
      <c r="Q775" s="75">
        <f t="shared" si="332"/>
        <v>0</v>
      </c>
      <c r="T775" s="13" t="b">
        <f t="shared" si="331"/>
        <v>0</v>
      </c>
      <c r="U775" s="13" t="b">
        <f>AND(B775&lt;=ReportingYear,B775&gt;=BaselineYear)</f>
        <v>0</v>
      </c>
      <c r="W775" s="14" t="b">
        <f t="shared" si="329"/>
        <v>0</v>
      </c>
      <c r="AB775" s="14"/>
      <c r="AC775" s="18"/>
      <c r="AD775" s="14"/>
      <c r="AE775" s="18"/>
      <c r="AF775" s="18"/>
      <c r="AG775" s="18"/>
      <c r="AH775" s="19"/>
      <c r="AI775" s="19"/>
      <c r="AJ775" s="19"/>
    </row>
    <row r="776" spans="2:36" s="13" customFormat="1" ht="16" hidden="1" thickBot="1">
      <c r="B776" s="212"/>
      <c r="C776" s="76" t="s">
        <v>25</v>
      </c>
      <c r="D776" s="77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9"/>
      <c r="P776" s="80"/>
      <c r="Q776" s="81">
        <f t="shared" si="332"/>
        <v>0</v>
      </c>
      <c r="S776" s="13" t="b">
        <f>S774</f>
        <v>1</v>
      </c>
      <c r="T776" s="13" t="b">
        <f t="shared" si="331"/>
        <v>0</v>
      </c>
      <c r="U776" s="13" t="b">
        <f>U775</f>
        <v>0</v>
      </c>
      <c r="W776" s="14" t="b">
        <f t="shared" si="329"/>
        <v>0</v>
      </c>
      <c r="AB776" s="14"/>
      <c r="AC776" s="18"/>
      <c r="AD776" s="14"/>
      <c r="AE776" s="18"/>
      <c r="AF776" s="18"/>
      <c r="AG776" s="18"/>
      <c r="AH776" s="19"/>
      <c r="AI776" s="19"/>
      <c r="AJ776" s="19"/>
    </row>
    <row r="777" spans="2:36" s="13" customFormat="1" hidden="1">
      <c r="B777" s="211">
        <f>B775-1</f>
        <v>2025</v>
      </c>
      <c r="C777" s="70" t="s">
        <v>24</v>
      </c>
      <c r="D777" s="58"/>
      <c r="E777" s="59"/>
      <c r="F777" s="59"/>
      <c r="G777" s="59"/>
      <c r="H777" s="59"/>
      <c r="I777" s="60"/>
      <c r="J777" s="59"/>
      <c r="K777" s="59"/>
      <c r="L777" s="59"/>
      <c r="M777" s="59"/>
      <c r="N777" s="59"/>
      <c r="O777" s="61"/>
      <c r="P777" s="62"/>
      <c r="Q777" s="63">
        <f t="shared" si="332"/>
        <v>0</v>
      </c>
      <c r="T777" s="13" t="b">
        <f t="shared" si="331"/>
        <v>0</v>
      </c>
      <c r="U777" s="13" t="b">
        <f>AND(B777&lt;=ReportingYear,B777&gt;=BaselineYear)</f>
        <v>0</v>
      </c>
      <c r="W777" s="14" t="b">
        <f t="shared" si="329"/>
        <v>0</v>
      </c>
      <c r="AB777" s="14"/>
      <c r="AC777" s="18"/>
      <c r="AD777" s="14"/>
      <c r="AE777" s="18"/>
      <c r="AF777" s="18"/>
      <c r="AG777" s="18"/>
      <c r="AH777" s="19"/>
      <c r="AI777" s="19"/>
      <c r="AJ777" s="19"/>
    </row>
    <row r="778" spans="2:36" s="13" customFormat="1" ht="16" hidden="1" thickBot="1">
      <c r="B778" s="212"/>
      <c r="C778" s="76" t="s">
        <v>25</v>
      </c>
      <c r="D778" s="65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7"/>
      <c r="P778" s="68"/>
      <c r="Q778" s="69">
        <f t="shared" si="332"/>
        <v>0</v>
      </c>
      <c r="S778" s="13" t="b">
        <f>S776</f>
        <v>1</v>
      </c>
      <c r="T778" s="13" t="b">
        <f t="shared" si="331"/>
        <v>0</v>
      </c>
      <c r="U778" s="13" t="b">
        <f>U777</f>
        <v>0</v>
      </c>
      <c r="W778" s="14" t="b">
        <f t="shared" si="329"/>
        <v>0</v>
      </c>
      <c r="AB778" s="14"/>
      <c r="AC778" s="18"/>
      <c r="AD778" s="14"/>
      <c r="AE778" s="18"/>
      <c r="AF778" s="18"/>
      <c r="AG778" s="18"/>
      <c r="AH778" s="19"/>
      <c r="AI778" s="19"/>
      <c r="AJ778" s="19"/>
    </row>
    <row r="779" spans="2:36" s="13" customFormat="1" hidden="1">
      <c r="B779" s="211">
        <f>B777-1</f>
        <v>2024</v>
      </c>
      <c r="C779" s="70" t="s">
        <v>24</v>
      </c>
      <c r="D779" s="71"/>
      <c r="E779" s="72"/>
      <c r="F779" s="72"/>
      <c r="G779" s="72"/>
      <c r="H779" s="72"/>
      <c r="I779" s="73"/>
      <c r="J779" s="72"/>
      <c r="K779" s="72"/>
      <c r="L779" s="72"/>
      <c r="M779" s="72"/>
      <c r="N779" s="72"/>
      <c r="O779" s="74"/>
      <c r="P779" s="62"/>
      <c r="Q779" s="75">
        <f t="shared" si="332"/>
        <v>0</v>
      </c>
      <c r="T779" s="13" t="b">
        <f t="shared" si="331"/>
        <v>0</v>
      </c>
      <c r="U779" s="13" t="b">
        <f>AND(B779&lt;=ReportingYear,B779&gt;=BaselineYear)</f>
        <v>0</v>
      </c>
      <c r="W779" s="14" t="b">
        <f t="shared" si="329"/>
        <v>0</v>
      </c>
      <c r="AB779" s="14"/>
      <c r="AC779" s="18"/>
      <c r="AD779" s="14"/>
      <c r="AE779" s="18"/>
      <c r="AF779" s="18"/>
      <c r="AG779" s="18"/>
      <c r="AH779" s="19"/>
      <c r="AI779" s="19"/>
      <c r="AJ779" s="19"/>
    </row>
    <row r="780" spans="2:36" s="13" customFormat="1" ht="16" hidden="1" thickBot="1">
      <c r="B780" s="212"/>
      <c r="C780" s="76" t="s">
        <v>25</v>
      </c>
      <c r="D780" s="77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9"/>
      <c r="P780" s="80"/>
      <c r="Q780" s="81">
        <f t="shared" si="332"/>
        <v>0</v>
      </c>
      <c r="S780" s="13" t="b">
        <f>S778</f>
        <v>1</v>
      </c>
      <c r="T780" s="13" t="b">
        <f t="shared" si="331"/>
        <v>0</v>
      </c>
      <c r="U780" s="13" t="b">
        <f>U779</f>
        <v>0</v>
      </c>
      <c r="W780" s="14" t="b">
        <f t="shared" si="329"/>
        <v>0</v>
      </c>
      <c r="AB780" s="14"/>
      <c r="AC780" s="18"/>
      <c r="AD780" s="14"/>
      <c r="AE780" s="18"/>
      <c r="AF780" s="18"/>
      <c r="AG780" s="18"/>
      <c r="AH780" s="19"/>
      <c r="AI780" s="19"/>
      <c r="AJ780" s="19"/>
    </row>
    <row r="781" spans="2:36" s="13" customFormat="1" hidden="1">
      <c r="B781" s="211">
        <f>B779-1</f>
        <v>2023</v>
      </c>
      <c r="C781" s="70" t="s">
        <v>24</v>
      </c>
      <c r="D781" s="58"/>
      <c r="E781" s="59"/>
      <c r="F781" s="59"/>
      <c r="G781" s="59"/>
      <c r="H781" s="59"/>
      <c r="I781" s="60"/>
      <c r="J781" s="59"/>
      <c r="K781" s="59"/>
      <c r="L781" s="59"/>
      <c r="M781" s="59"/>
      <c r="N781" s="59"/>
      <c r="O781" s="61"/>
      <c r="P781" s="62"/>
      <c r="Q781" s="63">
        <f t="shared" si="332"/>
        <v>0</v>
      </c>
      <c r="T781" s="13" t="b">
        <f t="shared" si="331"/>
        <v>0</v>
      </c>
      <c r="U781" s="13" t="b">
        <f>AND(B781&lt;=ReportingYear,B781&gt;=BaselineYear)</f>
        <v>0</v>
      </c>
      <c r="W781" s="14" t="b">
        <f t="shared" si="329"/>
        <v>0</v>
      </c>
      <c r="AB781" s="14"/>
      <c r="AC781" s="18"/>
      <c r="AD781" s="14"/>
      <c r="AE781" s="18"/>
      <c r="AF781" s="18"/>
      <c r="AG781" s="18"/>
      <c r="AH781" s="19"/>
      <c r="AI781" s="19"/>
      <c r="AJ781" s="19"/>
    </row>
    <row r="782" spans="2:36" s="13" customFormat="1" ht="16" hidden="1" thickBot="1">
      <c r="B782" s="212"/>
      <c r="C782" s="76" t="s">
        <v>25</v>
      </c>
      <c r="D782" s="65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7"/>
      <c r="P782" s="68"/>
      <c r="Q782" s="69">
        <f t="shared" si="332"/>
        <v>0</v>
      </c>
      <c r="S782" s="13" t="b">
        <f>S780</f>
        <v>1</v>
      </c>
      <c r="T782" s="13" t="b">
        <f t="shared" si="331"/>
        <v>0</v>
      </c>
      <c r="U782" s="13" t="b">
        <f>U781</f>
        <v>0</v>
      </c>
      <c r="W782" s="14" t="b">
        <f t="shared" si="329"/>
        <v>0</v>
      </c>
      <c r="AB782" s="14"/>
      <c r="AC782" s="18"/>
      <c r="AD782" s="14"/>
      <c r="AE782" s="18"/>
      <c r="AF782" s="18"/>
      <c r="AG782" s="18"/>
      <c r="AH782" s="19"/>
      <c r="AI782" s="19"/>
      <c r="AJ782" s="19"/>
    </row>
    <row r="783" spans="2:36" s="13" customFormat="1" hidden="1">
      <c r="B783" s="211">
        <f>B781-1</f>
        <v>2022</v>
      </c>
      <c r="C783" s="70" t="s">
        <v>24</v>
      </c>
      <c r="D783" s="71"/>
      <c r="E783" s="72"/>
      <c r="F783" s="72"/>
      <c r="G783" s="72"/>
      <c r="H783" s="72"/>
      <c r="I783" s="73"/>
      <c r="J783" s="72"/>
      <c r="K783" s="72"/>
      <c r="L783" s="72"/>
      <c r="M783" s="72"/>
      <c r="N783" s="72"/>
      <c r="O783" s="74"/>
      <c r="P783" s="62"/>
      <c r="Q783" s="75">
        <f t="shared" si="332"/>
        <v>0</v>
      </c>
      <c r="T783" s="13" t="b">
        <f t="shared" si="331"/>
        <v>0</v>
      </c>
      <c r="U783" s="13" t="b">
        <f>AND(B783&lt;=ReportingYear,B783&gt;=BaselineYear)</f>
        <v>0</v>
      </c>
      <c r="W783" s="14" t="b">
        <f t="shared" si="329"/>
        <v>0</v>
      </c>
      <c r="AB783" s="14"/>
      <c r="AC783" s="18"/>
      <c r="AD783" s="14"/>
      <c r="AE783" s="18"/>
      <c r="AF783" s="18"/>
      <c r="AG783" s="18"/>
      <c r="AH783" s="19"/>
      <c r="AI783" s="19"/>
      <c r="AJ783" s="19"/>
    </row>
    <row r="784" spans="2:36" s="13" customFormat="1" ht="16" hidden="1" thickBot="1">
      <c r="B784" s="212"/>
      <c r="C784" s="76" t="s">
        <v>25</v>
      </c>
      <c r="D784" s="77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9"/>
      <c r="P784" s="80"/>
      <c r="Q784" s="81">
        <f t="shared" si="332"/>
        <v>0</v>
      </c>
      <c r="S784" s="13" t="b">
        <f>S782</f>
        <v>1</v>
      </c>
      <c r="T784" s="13" t="b">
        <f t="shared" si="331"/>
        <v>0</v>
      </c>
      <c r="U784" s="13" t="b">
        <f>U783</f>
        <v>0</v>
      </c>
      <c r="W784" s="14" t="b">
        <f t="shared" si="329"/>
        <v>0</v>
      </c>
      <c r="AB784" s="14"/>
      <c r="AC784" s="18"/>
      <c r="AD784" s="14"/>
      <c r="AE784" s="18"/>
      <c r="AF784" s="18"/>
      <c r="AG784" s="18"/>
      <c r="AH784" s="19"/>
      <c r="AI784" s="19"/>
      <c r="AJ784" s="19"/>
    </row>
    <row r="785" spans="2:36" s="13" customFormat="1" hidden="1">
      <c r="B785" s="211">
        <f>B783-1</f>
        <v>2021</v>
      </c>
      <c r="C785" s="70" t="s">
        <v>24</v>
      </c>
      <c r="D785" s="58"/>
      <c r="E785" s="59"/>
      <c r="F785" s="59"/>
      <c r="G785" s="59"/>
      <c r="H785" s="59"/>
      <c r="I785" s="60"/>
      <c r="J785" s="59"/>
      <c r="K785" s="59"/>
      <c r="L785" s="59"/>
      <c r="M785" s="59"/>
      <c r="N785" s="59"/>
      <c r="O785" s="61"/>
      <c r="P785" s="62"/>
      <c r="Q785" s="63">
        <f t="shared" si="332"/>
        <v>0</v>
      </c>
      <c r="T785" s="13" t="b">
        <f t="shared" si="331"/>
        <v>0</v>
      </c>
      <c r="U785" s="13" t="b">
        <f>AND(B785&lt;=ReportingYear,B785&gt;=BaselineYear)</f>
        <v>0</v>
      </c>
      <c r="W785" s="14" t="b">
        <f t="shared" si="329"/>
        <v>0</v>
      </c>
      <c r="AB785" s="14"/>
      <c r="AC785" s="18"/>
      <c r="AD785" s="14"/>
      <c r="AE785" s="18"/>
      <c r="AF785" s="18"/>
      <c r="AG785" s="18"/>
      <c r="AH785" s="19"/>
      <c r="AI785" s="19"/>
      <c r="AJ785" s="19"/>
    </row>
    <row r="786" spans="2:36" s="13" customFormat="1" ht="16" hidden="1" thickBot="1">
      <c r="B786" s="212"/>
      <c r="C786" s="76" t="s">
        <v>25</v>
      </c>
      <c r="D786" s="65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7"/>
      <c r="P786" s="68"/>
      <c r="Q786" s="69">
        <f t="shared" si="332"/>
        <v>0</v>
      </c>
      <c r="S786" s="13" t="b">
        <f>S784</f>
        <v>1</v>
      </c>
      <c r="T786" s="13" t="b">
        <f t="shared" si="331"/>
        <v>0</v>
      </c>
      <c r="U786" s="13" t="b">
        <f>U785</f>
        <v>0</v>
      </c>
      <c r="W786" s="14" t="b">
        <f t="shared" si="329"/>
        <v>0</v>
      </c>
      <c r="AB786" s="14"/>
      <c r="AC786" s="18"/>
      <c r="AD786" s="14"/>
      <c r="AE786" s="18"/>
      <c r="AF786" s="18"/>
      <c r="AG786" s="18"/>
      <c r="AH786" s="19"/>
      <c r="AI786" s="19"/>
      <c r="AJ786" s="19"/>
    </row>
    <row r="787" spans="2:36" s="13" customFormat="1" hidden="1">
      <c r="B787" s="211">
        <f>B785-1</f>
        <v>2020</v>
      </c>
      <c r="C787" s="70" t="s">
        <v>24</v>
      </c>
      <c r="D787" s="71"/>
      <c r="E787" s="72"/>
      <c r="F787" s="72"/>
      <c r="G787" s="72"/>
      <c r="H787" s="72"/>
      <c r="I787" s="73"/>
      <c r="J787" s="72"/>
      <c r="K787" s="72"/>
      <c r="L787" s="72"/>
      <c r="M787" s="72"/>
      <c r="N787" s="72"/>
      <c r="O787" s="74"/>
      <c r="P787" s="62"/>
      <c r="Q787" s="75">
        <f t="shared" si="332"/>
        <v>0</v>
      </c>
      <c r="T787" s="13" t="b">
        <f t="shared" si="331"/>
        <v>0</v>
      </c>
      <c r="U787" s="13" t="b">
        <f>AND(B787&lt;=ReportingYear,B787&gt;=BaselineYear)</f>
        <v>0</v>
      </c>
      <c r="W787" s="14" t="b">
        <f t="shared" si="329"/>
        <v>0</v>
      </c>
      <c r="AB787" s="14"/>
      <c r="AC787" s="18"/>
      <c r="AD787" s="14"/>
      <c r="AE787" s="18"/>
      <c r="AF787" s="18"/>
      <c r="AG787" s="18"/>
      <c r="AH787" s="19"/>
      <c r="AI787" s="19"/>
      <c r="AJ787" s="19"/>
    </row>
    <row r="788" spans="2:36" s="13" customFormat="1" ht="16" hidden="1" thickBot="1">
      <c r="B788" s="212"/>
      <c r="C788" s="76" t="s">
        <v>25</v>
      </c>
      <c r="D788" s="77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9"/>
      <c r="P788" s="80"/>
      <c r="Q788" s="81">
        <f t="shared" si="332"/>
        <v>0</v>
      </c>
      <c r="S788" s="13" t="b">
        <f>S786</f>
        <v>1</v>
      </c>
      <c r="T788" s="13" t="b">
        <f t="shared" si="331"/>
        <v>0</v>
      </c>
      <c r="U788" s="13" t="b">
        <f>U787</f>
        <v>0</v>
      </c>
      <c r="W788" s="14" t="b">
        <f t="shared" si="329"/>
        <v>0</v>
      </c>
      <c r="AB788" s="14"/>
      <c r="AC788" s="18"/>
      <c r="AD788" s="14"/>
      <c r="AE788" s="18"/>
      <c r="AF788" s="18"/>
      <c r="AG788" s="18"/>
      <c r="AH788" s="19"/>
      <c r="AI788" s="19"/>
      <c r="AJ788" s="19"/>
    </row>
    <row r="789" spans="2:36" s="13" customFormat="1" ht="16" hidden="1" thickBot="1">
      <c r="B789" s="213">
        <f>B787-1</f>
        <v>2019</v>
      </c>
      <c r="C789" s="70" t="s">
        <v>24</v>
      </c>
      <c r="D789" s="58"/>
      <c r="E789" s="59"/>
      <c r="F789" s="59"/>
      <c r="G789" s="59"/>
      <c r="H789" s="59"/>
      <c r="I789" s="60"/>
      <c r="J789" s="59"/>
      <c r="K789" s="59"/>
      <c r="L789" s="59"/>
      <c r="M789" s="59"/>
      <c r="N789" s="59"/>
      <c r="O789" s="61"/>
      <c r="P789" s="62"/>
      <c r="Q789" s="63">
        <f t="shared" si="332"/>
        <v>0</v>
      </c>
      <c r="T789" s="13" t="b">
        <f t="shared" si="331"/>
        <v>0</v>
      </c>
      <c r="U789" s="13" t="b">
        <f>AND(B789&lt;=ReportingYear,B789&gt;=BaselineYear)</f>
        <v>0</v>
      </c>
      <c r="W789" s="14" t="b">
        <f t="shared" si="329"/>
        <v>0</v>
      </c>
      <c r="AB789" s="14"/>
      <c r="AC789" s="18"/>
      <c r="AD789" s="14"/>
      <c r="AE789" s="18"/>
      <c r="AF789" s="18"/>
      <c r="AG789" s="18"/>
      <c r="AH789" s="19"/>
      <c r="AI789" s="19"/>
      <c r="AJ789" s="19"/>
    </row>
    <row r="790" spans="2:36" s="13" customFormat="1" ht="16" hidden="1" thickBot="1">
      <c r="B790" s="213"/>
      <c r="C790" s="76" t="s">
        <v>25</v>
      </c>
      <c r="D790" s="65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7"/>
      <c r="P790" s="68"/>
      <c r="Q790" s="69">
        <f t="shared" si="332"/>
        <v>0</v>
      </c>
      <c r="S790" s="13" t="b">
        <f>S788</f>
        <v>1</v>
      </c>
      <c r="T790" s="13" t="b">
        <f t="shared" si="331"/>
        <v>0</v>
      </c>
      <c r="U790" s="13" t="b">
        <f>U789</f>
        <v>0</v>
      </c>
      <c r="W790" s="14" t="b">
        <f t="shared" si="329"/>
        <v>0</v>
      </c>
      <c r="AB790" s="14"/>
      <c r="AC790" s="18"/>
      <c r="AD790" s="14"/>
      <c r="AE790" s="18"/>
      <c r="AF790" s="18"/>
      <c r="AG790" s="18"/>
      <c r="AH790" s="19"/>
      <c r="AI790" s="19"/>
      <c r="AJ790" s="19"/>
    </row>
    <row r="791" spans="2:36" s="13" customFormat="1" ht="16" hidden="1" thickBot="1">
      <c r="B791" s="213">
        <f>B789-1</f>
        <v>2018</v>
      </c>
      <c r="C791" s="70" t="s">
        <v>24</v>
      </c>
      <c r="D791" s="71"/>
      <c r="E791" s="72"/>
      <c r="F791" s="72"/>
      <c r="G791" s="72"/>
      <c r="H791" s="72"/>
      <c r="I791" s="73"/>
      <c r="J791" s="72"/>
      <c r="K791" s="72"/>
      <c r="L791" s="72"/>
      <c r="M791" s="72"/>
      <c r="N791" s="72"/>
      <c r="O791" s="74"/>
      <c r="P791" s="62"/>
      <c r="Q791" s="75">
        <f t="shared" si="332"/>
        <v>0</v>
      </c>
      <c r="T791" s="13" t="b">
        <f t="shared" si="331"/>
        <v>0</v>
      </c>
      <c r="U791" s="13" t="b">
        <f>AND(B791&lt;=ReportingYear,B791&gt;=BaselineYear)</f>
        <v>0</v>
      </c>
      <c r="W791" s="14" t="b">
        <f t="shared" si="329"/>
        <v>0</v>
      </c>
      <c r="AB791" s="14"/>
      <c r="AC791" s="18"/>
      <c r="AD791" s="14"/>
      <c r="AE791" s="18"/>
      <c r="AF791" s="18"/>
      <c r="AG791" s="18"/>
      <c r="AH791" s="19"/>
      <c r="AI791" s="19"/>
      <c r="AJ791" s="19"/>
    </row>
    <row r="792" spans="2:36" s="13" customFormat="1" ht="16" hidden="1" thickBot="1">
      <c r="B792" s="213"/>
      <c r="C792" s="76" t="s">
        <v>25</v>
      </c>
      <c r="D792" s="77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9"/>
      <c r="P792" s="80"/>
      <c r="Q792" s="81">
        <f t="shared" si="332"/>
        <v>0</v>
      </c>
      <c r="S792" s="13" t="b">
        <f>S790</f>
        <v>1</v>
      </c>
      <c r="T792" s="13" t="b">
        <f t="shared" si="331"/>
        <v>0</v>
      </c>
      <c r="U792" s="13" t="b">
        <f>U791</f>
        <v>0</v>
      </c>
      <c r="W792" s="14" t="b">
        <f t="shared" si="329"/>
        <v>0</v>
      </c>
      <c r="AB792" s="14"/>
      <c r="AC792" s="18"/>
      <c r="AD792" s="14"/>
      <c r="AE792" s="18"/>
      <c r="AF792" s="18"/>
      <c r="AG792" s="18"/>
      <c r="AH792" s="19"/>
      <c r="AI792" s="19"/>
      <c r="AJ792" s="19"/>
    </row>
    <row r="793" spans="2:36" s="13" customFormat="1" ht="16" hidden="1" thickBot="1">
      <c r="B793" s="213">
        <f>B791-1</f>
        <v>2017</v>
      </c>
      <c r="C793" s="70" t="s">
        <v>24</v>
      </c>
      <c r="D793" s="58"/>
      <c r="E793" s="59"/>
      <c r="F793" s="59"/>
      <c r="G793" s="59"/>
      <c r="H793" s="59"/>
      <c r="I793" s="60"/>
      <c r="J793" s="59"/>
      <c r="K793" s="59"/>
      <c r="L793" s="59"/>
      <c r="M793" s="59"/>
      <c r="N793" s="59"/>
      <c r="O793" s="61"/>
      <c r="P793" s="62"/>
      <c r="Q793" s="63">
        <f t="shared" si="332"/>
        <v>0</v>
      </c>
      <c r="T793" s="13" t="b">
        <f t="shared" si="331"/>
        <v>0</v>
      </c>
      <c r="U793" s="13" t="b">
        <f>AND(B793&lt;=ReportingYear,B793&gt;=BaselineYear)</f>
        <v>1</v>
      </c>
      <c r="W793" s="14" t="b">
        <f t="shared" si="329"/>
        <v>0</v>
      </c>
      <c r="AB793" s="14"/>
      <c r="AC793" s="18"/>
      <c r="AD793" s="14"/>
      <c r="AE793" s="18"/>
      <c r="AF793" s="18"/>
      <c r="AG793" s="18"/>
      <c r="AH793" s="19"/>
      <c r="AI793" s="19"/>
      <c r="AJ793" s="19"/>
    </row>
    <row r="794" spans="2:36" s="13" customFormat="1" ht="16" hidden="1" thickBot="1">
      <c r="B794" s="213"/>
      <c r="C794" s="76" t="s">
        <v>25</v>
      </c>
      <c r="D794" s="65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7"/>
      <c r="P794" s="68"/>
      <c r="Q794" s="69">
        <f t="shared" si="332"/>
        <v>0</v>
      </c>
      <c r="S794" s="13" t="b">
        <f>S792</f>
        <v>1</v>
      </c>
      <c r="T794" s="13" t="b">
        <f t="shared" si="331"/>
        <v>0</v>
      </c>
      <c r="U794" s="13" t="b">
        <f>U793</f>
        <v>1</v>
      </c>
      <c r="W794" s="14" t="b">
        <f t="shared" si="329"/>
        <v>0</v>
      </c>
      <c r="AB794" s="14"/>
      <c r="AC794" s="18"/>
      <c r="AD794" s="14"/>
      <c r="AE794" s="18"/>
      <c r="AF794" s="18"/>
      <c r="AG794" s="18"/>
      <c r="AH794" s="19"/>
      <c r="AI794" s="19"/>
      <c r="AJ794" s="19"/>
    </row>
    <row r="795" spans="2:36" s="13" customFormat="1" ht="16" hidden="1" thickBot="1">
      <c r="B795" s="213">
        <f>B793-1</f>
        <v>2016</v>
      </c>
      <c r="C795" s="70" t="s">
        <v>24</v>
      </c>
      <c r="D795" s="71"/>
      <c r="E795" s="72"/>
      <c r="F795" s="72"/>
      <c r="G795" s="72"/>
      <c r="H795" s="72"/>
      <c r="I795" s="73"/>
      <c r="J795" s="72"/>
      <c r="K795" s="72"/>
      <c r="L795" s="72"/>
      <c r="M795" s="72"/>
      <c r="N795" s="72"/>
      <c r="O795" s="74"/>
      <c r="P795" s="62"/>
      <c r="Q795" s="75">
        <f t="shared" si="332"/>
        <v>0</v>
      </c>
      <c r="T795" s="13" t="b">
        <f t="shared" si="331"/>
        <v>0</v>
      </c>
      <c r="U795" s="13" t="b">
        <f>AND(B795&lt;=ReportingYear,B795&gt;=BaselineYear)</f>
        <v>1</v>
      </c>
      <c r="W795" s="14" t="b">
        <f t="shared" si="329"/>
        <v>0</v>
      </c>
      <c r="AB795" s="14"/>
      <c r="AC795" s="18"/>
      <c r="AD795" s="14"/>
      <c r="AE795" s="18"/>
      <c r="AF795" s="18"/>
      <c r="AG795" s="18"/>
      <c r="AH795" s="19"/>
      <c r="AI795" s="19"/>
      <c r="AJ795" s="19"/>
    </row>
    <row r="796" spans="2:36" s="13" customFormat="1" ht="16" hidden="1" thickBot="1">
      <c r="B796" s="213"/>
      <c r="C796" s="76" t="s">
        <v>25</v>
      </c>
      <c r="D796" s="77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9"/>
      <c r="P796" s="80"/>
      <c r="Q796" s="81">
        <f t="shared" si="332"/>
        <v>0</v>
      </c>
      <c r="S796" s="13" t="b">
        <f>S794</f>
        <v>1</v>
      </c>
      <c r="T796" s="13" t="b">
        <f t="shared" si="331"/>
        <v>0</v>
      </c>
      <c r="U796" s="13" t="b">
        <f>U795</f>
        <v>1</v>
      </c>
      <c r="W796" s="14" t="b">
        <f t="shared" si="329"/>
        <v>0</v>
      </c>
      <c r="AB796" s="14"/>
      <c r="AC796" s="18"/>
      <c r="AD796" s="14"/>
      <c r="AE796" s="18"/>
      <c r="AF796" s="18"/>
      <c r="AG796" s="18"/>
      <c r="AH796" s="19"/>
      <c r="AI796" s="19"/>
      <c r="AJ796" s="19"/>
    </row>
    <row r="797" spans="2:36" s="13" customFormat="1" hidden="1">
      <c r="B797" s="211">
        <f>B795-1</f>
        <v>2015</v>
      </c>
      <c r="C797" s="70" t="s">
        <v>24</v>
      </c>
      <c r="D797" s="58"/>
      <c r="E797" s="59"/>
      <c r="F797" s="59"/>
      <c r="G797" s="59"/>
      <c r="H797" s="59"/>
      <c r="I797" s="60"/>
      <c r="J797" s="59"/>
      <c r="K797" s="59"/>
      <c r="L797" s="59"/>
      <c r="M797" s="59"/>
      <c r="N797" s="59"/>
      <c r="O797" s="61"/>
      <c r="P797" s="62"/>
      <c r="Q797" s="63">
        <f t="shared" si="332"/>
        <v>0</v>
      </c>
      <c r="T797" s="13" t="b">
        <f t="shared" si="331"/>
        <v>0</v>
      </c>
      <c r="U797" s="13" t="b">
        <f>AND(B797&lt;=ReportingYear,B797&gt;=BaselineYear)</f>
        <v>1</v>
      </c>
      <c r="W797" s="14" t="b">
        <f t="shared" si="329"/>
        <v>0</v>
      </c>
      <c r="AB797" s="14"/>
      <c r="AC797" s="18"/>
      <c r="AD797" s="14"/>
      <c r="AE797" s="18"/>
      <c r="AF797" s="18"/>
      <c r="AG797" s="18"/>
      <c r="AH797" s="19"/>
      <c r="AI797" s="19"/>
      <c r="AJ797" s="19"/>
    </row>
    <row r="798" spans="2:36" s="13" customFormat="1" ht="16" hidden="1" thickBot="1">
      <c r="B798" s="216"/>
      <c r="C798" s="76" t="s">
        <v>25</v>
      </c>
      <c r="D798" s="65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7"/>
      <c r="P798" s="68"/>
      <c r="Q798" s="69">
        <f t="shared" si="332"/>
        <v>0</v>
      </c>
      <c r="S798" s="13" t="b">
        <f>S796</f>
        <v>1</v>
      </c>
      <c r="T798" s="13" t="b">
        <f t="shared" si="331"/>
        <v>0</v>
      </c>
      <c r="U798" s="13" t="b">
        <f>U797</f>
        <v>1</v>
      </c>
      <c r="W798" s="14" t="b">
        <f t="shared" si="329"/>
        <v>0</v>
      </c>
      <c r="AB798" s="14"/>
      <c r="AC798" s="18"/>
      <c r="AD798" s="14"/>
      <c r="AE798" s="18"/>
      <c r="AF798" s="18"/>
      <c r="AG798" s="18"/>
      <c r="AH798" s="19"/>
      <c r="AI798" s="19"/>
      <c r="AJ798" s="19"/>
    </row>
    <row r="799" spans="2:36" s="13" customFormat="1" hidden="1">
      <c r="B799" s="217">
        <f>B797-1</f>
        <v>2014</v>
      </c>
      <c r="C799" s="70" t="s">
        <v>24</v>
      </c>
      <c r="D799" s="71"/>
      <c r="E799" s="72"/>
      <c r="F799" s="72"/>
      <c r="G799" s="72"/>
      <c r="H799" s="72"/>
      <c r="I799" s="73"/>
      <c r="J799" s="72"/>
      <c r="K799" s="72"/>
      <c r="L799" s="72"/>
      <c r="M799" s="72"/>
      <c r="N799" s="72"/>
      <c r="O799" s="74"/>
      <c r="P799" s="62"/>
      <c r="Q799" s="75">
        <f t="shared" si="332"/>
        <v>0</v>
      </c>
      <c r="T799" s="13" t="b">
        <f t="shared" si="331"/>
        <v>0</v>
      </c>
      <c r="U799" s="13" t="b">
        <f>AND(B799&lt;=ReportingYear,B799&gt;=BaselineYear)</f>
        <v>1</v>
      </c>
      <c r="W799" s="14" t="b">
        <f t="shared" si="329"/>
        <v>0</v>
      </c>
      <c r="AB799" s="14"/>
      <c r="AC799" s="18"/>
      <c r="AD799" s="14"/>
      <c r="AE799" s="18"/>
      <c r="AF799" s="18"/>
      <c r="AG799" s="18"/>
      <c r="AH799" s="19"/>
      <c r="AI799" s="19"/>
      <c r="AJ799" s="19"/>
    </row>
    <row r="800" spans="2:36" s="13" customFormat="1" ht="16" hidden="1" thickBot="1">
      <c r="B800" s="218"/>
      <c r="C800" s="76" t="s">
        <v>25</v>
      </c>
      <c r="D800" s="77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9"/>
      <c r="P800" s="80"/>
      <c r="Q800" s="81">
        <f t="shared" si="332"/>
        <v>0</v>
      </c>
      <c r="S800" s="13" t="b">
        <f>S798</f>
        <v>1</v>
      </c>
      <c r="T800" s="13" t="b">
        <f t="shared" si="331"/>
        <v>0</v>
      </c>
      <c r="U800" s="13" t="b">
        <f>U799</f>
        <v>1</v>
      </c>
      <c r="W800" s="14" t="b">
        <f t="shared" si="329"/>
        <v>0</v>
      </c>
      <c r="AB800" s="14"/>
      <c r="AC800" s="18"/>
      <c r="AD800" s="14"/>
      <c r="AE800" s="18"/>
      <c r="AF800" s="18"/>
      <c r="AG800" s="18"/>
      <c r="AH800" s="19"/>
      <c r="AI800" s="19"/>
      <c r="AJ800" s="19"/>
    </row>
    <row r="801" spans="2:36" s="13" customFormat="1" hidden="1">
      <c r="B801" s="211">
        <f>B799-1</f>
        <v>2013</v>
      </c>
      <c r="C801" s="70" t="s">
        <v>24</v>
      </c>
      <c r="D801" s="58"/>
      <c r="E801" s="59"/>
      <c r="F801" s="59"/>
      <c r="G801" s="59"/>
      <c r="H801" s="59"/>
      <c r="I801" s="60"/>
      <c r="J801" s="59"/>
      <c r="K801" s="59"/>
      <c r="L801" s="59"/>
      <c r="M801" s="59"/>
      <c r="N801" s="59"/>
      <c r="O801" s="61"/>
      <c r="P801" s="62"/>
      <c r="Q801" s="63">
        <f t="shared" si="332"/>
        <v>0</v>
      </c>
      <c r="T801" s="13" t="b">
        <f t="shared" si="331"/>
        <v>0</v>
      </c>
      <c r="U801" s="13" t="b">
        <f>AND(B801&lt;=ReportingYear,B801&gt;=BaselineYear)</f>
        <v>0</v>
      </c>
      <c r="W801" s="14" t="b">
        <f t="shared" si="329"/>
        <v>0</v>
      </c>
      <c r="AB801" s="14"/>
      <c r="AC801" s="18"/>
      <c r="AD801" s="14"/>
      <c r="AE801" s="18"/>
      <c r="AF801" s="18"/>
      <c r="AG801" s="18"/>
      <c r="AH801" s="19"/>
      <c r="AI801" s="19"/>
      <c r="AJ801" s="19"/>
    </row>
    <row r="802" spans="2:36" s="13" customFormat="1" ht="16" hidden="1" thickBot="1">
      <c r="B802" s="212"/>
      <c r="C802" s="76" t="s">
        <v>25</v>
      </c>
      <c r="D802" s="65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7"/>
      <c r="P802" s="68"/>
      <c r="Q802" s="69">
        <f t="shared" si="332"/>
        <v>0</v>
      </c>
      <c r="S802" s="13" t="b">
        <f>S800</f>
        <v>1</v>
      </c>
      <c r="T802" s="13" t="b">
        <f t="shared" si="331"/>
        <v>0</v>
      </c>
      <c r="U802" s="13" t="b">
        <f>U801</f>
        <v>0</v>
      </c>
      <c r="W802" s="14" t="b">
        <f t="shared" si="329"/>
        <v>0</v>
      </c>
      <c r="AB802" s="14"/>
      <c r="AC802" s="18"/>
      <c r="AD802" s="14"/>
      <c r="AE802" s="18"/>
      <c r="AF802" s="18"/>
      <c r="AG802" s="18"/>
      <c r="AH802" s="19"/>
      <c r="AI802" s="19"/>
      <c r="AJ802" s="19"/>
    </row>
    <row r="803" spans="2:36" s="13" customFormat="1" hidden="1">
      <c r="B803" s="211">
        <f>B801-1</f>
        <v>2012</v>
      </c>
      <c r="C803" s="70" t="s">
        <v>24</v>
      </c>
      <c r="D803" s="71"/>
      <c r="E803" s="72"/>
      <c r="F803" s="72"/>
      <c r="G803" s="72"/>
      <c r="H803" s="72"/>
      <c r="I803" s="73"/>
      <c r="J803" s="72"/>
      <c r="K803" s="72"/>
      <c r="L803" s="72"/>
      <c r="M803" s="72"/>
      <c r="N803" s="72"/>
      <c r="O803" s="74"/>
      <c r="P803" s="62"/>
      <c r="Q803" s="75">
        <f t="shared" si="332"/>
        <v>0</v>
      </c>
      <c r="T803" s="13" t="b">
        <f t="shared" si="331"/>
        <v>0</v>
      </c>
      <c r="U803" s="13" t="b">
        <f>AND(B803&lt;=ReportingYear,B803&gt;=BaselineYear)</f>
        <v>0</v>
      </c>
      <c r="W803" s="14" t="b">
        <f t="shared" si="329"/>
        <v>0</v>
      </c>
      <c r="AB803" s="14"/>
      <c r="AC803" s="18"/>
      <c r="AD803" s="14"/>
      <c r="AE803" s="18"/>
      <c r="AF803" s="18"/>
      <c r="AG803" s="18"/>
      <c r="AH803" s="19"/>
      <c r="AI803" s="19"/>
      <c r="AJ803" s="19"/>
    </row>
    <row r="804" spans="2:36" s="13" customFormat="1" ht="16" hidden="1" thickBot="1">
      <c r="B804" s="212"/>
      <c r="C804" s="76" t="s">
        <v>25</v>
      </c>
      <c r="D804" s="77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9"/>
      <c r="P804" s="80"/>
      <c r="Q804" s="81">
        <f t="shared" si="332"/>
        <v>0</v>
      </c>
      <c r="S804" s="13" t="b">
        <f>S802</f>
        <v>1</v>
      </c>
      <c r="T804" s="13" t="b">
        <f t="shared" si="331"/>
        <v>0</v>
      </c>
      <c r="U804" s="13" t="b">
        <f>U803</f>
        <v>0</v>
      </c>
      <c r="W804" s="14" t="b">
        <f t="shared" si="329"/>
        <v>0</v>
      </c>
      <c r="AB804" s="14"/>
      <c r="AC804" s="18"/>
      <c r="AD804" s="14"/>
      <c r="AE804" s="18"/>
      <c r="AF804" s="18"/>
      <c r="AG804" s="18"/>
      <c r="AH804" s="19"/>
      <c r="AI804" s="19"/>
      <c r="AJ804" s="19"/>
    </row>
    <row r="805" spans="2:36" s="13" customFormat="1" hidden="1">
      <c r="B805" s="211">
        <f>B803-1</f>
        <v>2011</v>
      </c>
      <c r="C805" s="70" t="s">
        <v>24</v>
      </c>
      <c r="D805" s="58"/>
      <c r="E805" s="59"/>
      <c r="F805" s="59"/>
      <c r="G805" s="59"/>
      <c r="H805" s="59"/>
      <c r="I805" s="60"/>
      <c r="J805" s="59"/>
      <c r="K805" s="59"/>
      <c r="L805" s="59"/>
      <c r="M805" s="59"/>
      <c r="N805" s="59"/>
      <c r="O805" s="61"/>
      <c r="P805" s="62"/>
      <c r="Q805" s="63">
        <f t="shared" si="332"/>
        <v>0</v>
      </c>
      <c r="T805" s="13" t="b">
        <f t="shared" si="331"/>
        <v>0</v>
      </c>
      <c r="U805" s="13" t="b">
        <f>AND(B805&lt;=ReportingYear,B805&gt;=BaselineYear)</f>
        <v>0</v>
      </c>
      <c r="W805" s="14" t="b">
        <f t="shared" si="329"/>
        <v>0</v>
      </c>
      <c r="AB805" s="14"/>
      <c r="AC805" s="18"/>
      <c r="AD805" s="14"/>
      <c r="AE805" s="18"/>
      <c r="AF805" s="18"/>
      <c r="AG805" s="18"/>
      <c r="AH805" s="19"/>
      <c r="AI805" s="19"/>
      <c r="AJ805" s="19"/>
    </row>
    <row r="806" spans="2:36" s="13" customFormat="1" ht="16" hidden="1" thickBot="1">
      <c r="B806" s="212"/>
      <c r="C806" s="76" t="s">
        <v>25</v>
      </c>
      <c r="D806" s="65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7"/>
      <c r="P806" s="68"/>
      <c r="Q806" s="69">
        <f t="shared" si="332"/>
        <v>0</v>
      </c>
      <c r="S806" s="13" t="b">
        <f>S804</f>
        <v>1</v>
      </c>
      <c r="T806" s="13" t="b">
        <f t="shared" si="331"/>
        <v>0</v>
      </c>
      <c r="U806" s="13" t="b">
        <f>U805</f>
        <v>0</v>
      </c>
      <c r="W806" s="14" t="b">
        <f t="shared" si="329"/>
        <v>0</v>
      </c>
      <c r="AB806" s="14"/>
      <c r="AC806" s="18"/>
      <c r="AD806" s="14"/>
      <c r="AE806" s="18"/>
      <c r="AF806" s="18"/>
      <c r="AG806" s="18"/>
      <c r="AH806" s="19"/>
      <c r="AI806" s="19"/>
      <c r="AJ806" s="19"/>
    </row>
    <row r="807" spans="2:36" s="13" customFormat="1" hidden="1">
      <c r="B807" s="211">
        <f>B805-1</f>
        <v>2010</v>
      </c>
      <c r="C807" s="70" t="s">
        <v>24</v>
      </c>
      <c r="D807" s="71"/>
      <c r="E807" s="72"/>
      <c r="F807" s="72"/>
      <c r="G807" s="72"/>
      <c r="H807" s="72"/>
      <c r="I807" s="73"/>
      <c r="J807" s="72"/>
      <c r="K807" s="72"/>
      <c r="L807" s="72"/>
      <c r="M807" s="72"/>
      <c r="N807" s="72"/>
      <c r="O807" s="74"/>
      <c r="P807" s="62"/>
      <c r="Q807" s="75">
        <f t="shared" si="332"/>
        <v>0</v>
      </c>
      <c r="T807" s="13" t="b">
        <f t="shared" si="331"/>
        <v>0</v>
      </c>
      <c r="U807" s="13" t="b">
        <f>AND(B807&lt;=ReportingYear,B807&gt;=BaselineYear)</f>
        <v>0</v>
      </c>
      <c r="W807" s="14" t="b">
        <f t="shared" si="329"/>
        <v>0</v>
      </c>
      <c r="AB807" s="14"/>
      <c r="AC807" s="18"/>
      <c r="AD807" s="14"/>
      <c r="AE807" s="18"/>
      <c r="AF807" s="18"/>
      <c r="AG807" s="18"/>
      <c r="AH807" s="19"/>
      <c r="AI807" s="19"/>
      <c r="AJ807" s="19"/>
    </row>
    <row r="808" spans="2:36" s="13" customFormat="1" ht="16" hidden="1" thickBot="1">
      <c r="B808" s="212"/>
      <c r="C808" s="76" t="s">
        <v>25</v>
      </c>
      <c r="D808" s="77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9"/>
      <c r="P808" s="80"/>
      <c r="Q808" s="81">
        <f t="shared" si="332"/>
        <v>0</v>
      </c>
      <c r="S808" s="13" t="b">
        <f>S806</f>
        <v>1</v>
      </c>
      <c r="T808" s="13" t="b">
        <f t="shared" si="331"/>
        <v>0</v>
      </c>
      <c r="U808" s="13" t="b">
        <f>U807</f>
        <v>0</v>
      </c>
      <c r="W808" s="14" t="b">
        <f t="shared" si="329"/>
        <v>0</v>
      </c>
      <c r="AB808" s="14"/>
      <c r="AC808" s="18"/>
      <c r="AD808" s="14"/>
      <c r="AE808" s="18"/>
      <c r="AF808" s="18"/>
      <c r="AG808" s="18"/>
      <c r="AH808" s="19"/>
      <c r="AI808" s="19"/>
      <c r="AJ808" s="19"/>
    </row>
    <row r="809" spans="2:36" s="13" customFormat="1" ht="16" hidden="1" thickBot="1">
      <c r="B809" s="213">
        <f>B807-1</f>
        <v>2009</v>
      </c>
      <c r="C809" s="70" t="s">
        <v>24</v>
      </c>
      <c r="D809" s="58"/>
      <c r="E809" s="59"/>
      <c r="F809" s="59"/>
      <c r="G809" s="59"/>
      <c r="H809" s="59"/>
      <c r="I809" s="60"/>
      <c r="J809" s="59"/>
      <c r="K809" s="59"/>
      <c r="L809" s="59"/>
      <c r="M809" s="59"/>
      <c r="N809" s="59"/>
      <c r="O809" s="61"/>
      <c r="P809" s="62"/>
      <c r="Q809" s="63">
        <f t="shared" si="332"/>
        <v>0</v>
      </c>
      <c r="T809" s="13" t="b">
        <f t="shared" si="331"/>
        <v>0</v>
      </c>
      <c r="U809" s="13" t="b">
        <f>AND(B809&lt;=ReportingYear,B809&gt;=BaselineYear)</f>
        <v>0</v>
      </c>
      <c r="W809" s="14" t="b">
        <f t="shared" si="329"/>
        <v>0</v>
      </c>
      <c r="AB809" s="14"/>
      <c r="AC809" s="18"/>
      <c r="AD809" s="14"/>
      <c r="AE809" s="18"/>
      <c r="AF809" s="18"/>
      <c r="AG809" s="18"/>
      <c r="AH809" s="19"/>
      <c r="AI809" s="19"/>
      <c r="AJ809" s="19"/>
    </row>
    <row r="810" spans="2:36" s="13" customFormat="1" ht="16" hidden="1" thickBot="1">
      <c r="B810" s="213"/>
      <c r="C810" s="76" t="s">
        <v>25</v>
      </c>
      <c r="D810" s="65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7"/>
      <c r="P810" s="68"/>
      <c r="Q810" s="69">
        <f t="shared" si="332"/>
        <v>0</v>
      </c>
      <c r="S810" s="13" t="b">
        <f>S808</f>
        <v>1</v>
      </c>
      <c r="T810" s="13" t="b">
        <f t="shared" si="331"/>
        <v>0</v>
      </c>
      <c r="U810" s="13" t="b">
        <f>U809</f>
        <v>0</v>
      </c>
      <c r="W810" s="14" t="b">
        <f t="shared" si="329"/>
        <v>0</v>
      </c>
      <c r="AB810" s="14"/>
      <c r="AC810" s="18"/>
      <c r="AD810" s="14"/>
      <c r="AE810" s="18"/>
      <c r="AF810" s="18"/>
      <c r="AG810" s="18"/>
      <c r="AH810" s="19"/>
      <c r="AI810" s="19"/>
      <c r="AJ810" s="19"/>
    </row>
    <row r="811" spans="2:36" s="13" customFormat="1" ht="16" hidden="1" thickBot="1">
      <c r="B811" s="213">
        <f>B809-1</f>
        <v>2008</v>
      </c>
      <c r="C811" s="70" t="s">
        <v>24</v>
      </c>
      <c r="D811" s="71"/>
      <c r="E811" s="72"/>
      <c r="F811" s="72"/>
      <c r="G811" s="72"/>
      <c r="H811" s="72"/>
      <c r="I811" s="73"/>
      <c r="J811" s="72"/>
      <c r="K811" s="72"/>
      <c r="L811" s="72"/>
      <c r="M811" s="72"/>
      <c r="N811" s="72"/>
      <c r="O811" s="74"/>
      <c r="P811" s="62"/>
      <c r="Q811" s="75">
        <f t="shared" si="332"/>
        <v>0</v>
      </c>
      <c r="T811" s="13" t="b">
        <f t="shared" si="331"/>
        <v>0</v>
      </c>
      <c r="U811" s="13" t="b">
        <f>AND(B811&lt;=ReportingYear,B811&gt;=BaselineYear)</f>
        <v>0</v>
      </c>
      <c r="W811" s="14" t="b">
        <f t="shared" si="329"/>
        <v>0</v>
      </c>
      <c r="AB811" s="14"/>
      <c r="AC811" s="18"/>
      <c r="AD811" s="14"/>
      <c r="AE811" s="18"/>
      <c r="AF811" s="18"/>
      <c r="AG811" s="18"/>
      <c r="AH811" s="19"/>
      <c r="AI811" s="19"/>
      <c r="AJ811" s="19"/>
    </row>
    <row r="812" spans="2:36" s="13" customFormat="1" ht="16" hidden="1" thickBot="1">
      <c r="B812" s="213"/>
      <c r="C812" s="76" t="s">
        <v>25</v>
      </c>
      <c r="D812" s="77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9"/>
      <c r="P812" s="80"/>
      <c r="Q812" s="81">
        <f t="shared" si="332"/>
        <v>0</v>
      </c>
      <c r="S812" s="13" t="b">
        <f>S810</f>
        <v>1</v>
      </c>
      <c r="T812" s="13" t="b">
        <f t="shared" si="331"/>
        <v>0</v>
      </c>
      <c r="U812" s="13" t="b">
        <f>U811</f>
        <v>0</v>
      </c>
      <c r="W812" s="14" t="b">
        <f t="shared" si="329"/>
        <v>0</v>
      </c>
      <c r="AB812" s="14"/>
      <c r="AC812" s="18"/>
      <c r="AD812" s="14"/>
      <c r="AE812" s="18"/>
      <c r="AF812" s="18"/>
      <c r="AG812" s="18"/>
      <c r="AH812" s="19"/>
      <c r="AI812" s="19"/>
      <c r="AJ812" s="19"/>
    </row>
    <row r="813" spans="2:36" s="13" customFormat="1" ht="16" hidden="1" thickBot="1">
      <c r="B813" s="213">
        <f>B811-1</f>
        <v>2007</v>
      </c>
      <c r="C813" s="70" t="s">
        <v>24</v>
      </c>
      <c r="D813" s="58"/>
      <c r="E813" s="59"/>
      <c r="F813" s="59"/>
      <c r="G813" s="59"/>
      <c r="H813" s="59"/>
      <c r="I813" s="60"/>
      <c r="J813" s="59"/>
      <c r="K813" s="59"/>
      <c r="L813" s="59"/>
      <c r="M813" s="59"/>
      <c r="N813" s="59"/>
      <c r="O813" s="61"/>
      <c r="P813" s="62"/>
      <c r="Q813" s="63">
        <f t="shared" si="332"/>
        <v>0</v>
      </c>
      <c r="T813" s="13" t="b">
        <f t="shared" si="331"/>
        <v>0</v>
      </c>
      <c r="U813" s="13" t="b">
        <f>AND(B813&lt;=ReportingYear,B813&gt;=BaselineYear)</f>
        <v>0</v>
      </c>
      <c r="W813" s="14" t="b">
        <f t="shared" si="329"/>
        <v>0</v>
      </c>
      <c r="AB813" s="14"/>
      <c r="AC813" s="18"/>
      <c r="AD813" s="14"/>
      <c r="AE813" s="18"/>
      <c r="AF813" s="18"/>
      <c r="AG813" s="18"/>
      <c r="AH813" s="19"/>
      <c r="AI813" s="19"/>
      <c r="AJ813" s="19"/>
    </row>
    <row r="814" spans="2:36" s="13" customFormat="1" ht="16" hidden="1" thickBot="1">
      <c r="B814" s="213"/>
      <c r="C814" s="76" t="s">
        <v>25</v>
      </c>
      <c r="D814" s="65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7"/>
      <c r="P814" s="68"/>
      <c r="Q814" s="69">
        <f t="shared" si="332"/>
        <v>0</v>
      </c>
      <c r="S814" s="13" t="b">
        <f>S812</f>
        <v>1</v>
      </c>
      <c r="T814" s="13" t="b">
        <f t="shared" si="331"/>
        <v>0</v>
      </c>
      <c r="U814" s="13" t="b">
        <f>U813</f>
        <v>0</v>
      </c>
      <c r="W814" s="14" t="b">
        <f t="shared" si="329"/>
        <v>0</v>
      </c>
      <c r="AB814" s="14"/>
      <c r="AC814" s="18"/>
      <c r="AD814" s="14"/>
      <c r="AE814" s="18"/>
      <c r="AF814" s="18"/>
      <c r="AG814" s="18"/>
      <c r="AH814" s="19"/>
      <c r="AI814" s="19"/>
      <c r="AJ814" s="19"/>
    </row>
    <row r="815" spans="2:36" s="13" customFormat="1" ht="16" hidden="1" thickBot="1">
      <c r="B815" s="213">
        <f>B813-1</f>
        <v>2006</v>
      </c>
      <c r="C815" s="70" t="s">
        <v>24</v>
      </c>
      <c r="D815" s="71"/>
      <c r="E815" s="72"/>
      <c r="F815" s="72"/>
      <c r="G815" s="72"/>
      <c r="H815" s="72"/>
      <c r="I815" s="73"/>
      <c r="J815" s="72"/>
      <c r="K815" s="72"/>
      <c r="L815" s="72"/>
      <c r="M815" s="72"/>
      <c r="N815" s="72"/>
      <c r="O815" s="74"/>
      <c r="P815" s="62"/>
      <c r="Q815" s="75">
        <f t="shared" si="332"/>
        <v>0</v>
      </c>
      <c r="T815" s="13" t="b">
        <f t="shared" si="331"/>
        <v>0</v>
      </c>
      <c r="U815" s="13" t="b">
        <f>AND(B815&lt;=ReportingYear,B815&gt;=BaselineYear)</f>
        <v>0</v>
      </c>
      <c r="W815" s="14" t="b">
        <f t="shared" si="329"/>
        <v>0</v>
      </c>
      <c r="AB815" s="14"/>
      <c r="AC815" s="18"/>
      <c r="AD815" s="14"/>
      <c r="AE815" s="18"/>
      <c r="AF815" s="18"/>
      <c r="AG815" s="18"/>
      <c r="AH815" s="19"/>
      <c r="AI815" s="19"/>
      <c r="AJ815" s="19"/>
    </row>
    <row r="816" spans="2:36" s="13" customFormat="1" ht="16" hidden="1" thickBot="1">
      <c r="B816" s="213"/>
      <c r="C816" s="76" t="s">
        <v>25</v>
      </c>
      <c r="D816" s="77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9"/>
      <c r="P816" s="80"/>
      <c r="Q816" s="81">
        <f t="shared" si="332"/>
        <v>0</v>
      </c>
      <c r="S816" s="13" t="b">
        <f>S814</f>
        <v>1</v>
      </c>
      <c r="T816" s="13" t="b">
        <f t="shared" si="331"/>
        <v>0</v>
      </c>
      <c r="U816" s="13" t="b">
        <f>U815</f>
        <v>0</v>
      </c>
      <c r="W816" s="14" t="b">
        <f t="shared" si="329"/>
        <v>0</v>
      </c>
      <c r="AB816" s="14"/>
      <c r="AC816" s="18"/>
      <c r="AD816" s="14"/>
      <c r="AE816" s="18"/>
      <c r="AF816" s="18"/>
      <c r="AG816" s="18"/>
      <c r="AH816" s="19"/>
      <c r="AI816" s="19"/>
      <c r="AJ816" s="19"/>
    </row>
    <row r="817" spans="2:36" s="13" customFormat="1" hidden="1">
      <c r="B817" s="211">
        <f>B815-1</f>
        <v>2005</v>
      </c>
      <c r="C817" s="70" t="s">
        <v>24</v>
      </c>
      <c r="D817" s="58"/>
      <c r="E817" s="59"/>
      <c r="F817" s="59"/>
      <c r="G817" s="59"/>
      <c r="H817" s="59"/>
      <c r="I817" s="60"/>
      <c r="J817" s="59"/>
      <c r="K817" s="59"/>
      <c r="L817" s="59"/>
      <c r="M817" s="59"/>
      <c r="N817" s="59"/>
      <c r="O817" s="61"/>
      <c r="P817" s="62"/>
      <c r="Q817" s="63">
        <f t="shared" si="332"/>
        <v>0</v>
      </c>
      <c r="T817" s="13" t="b">
        <f t="shared" si="331"/>
        <v>0</v>
      </c>
      <c r="U817" s="13" t="b">
        <f>AND(B817&lt;=ReportingYear,B817&gt;=BaselineYear)</f>
        <v>0</v>
      </c>
      <c r="W817" s="14" t="b">
        <f t="shared" si="329"/>
        <v>0</v>
      </c>
      <c r="AB817" s="14"/>
      <c r="AC817" s="18"/>
      <c r="AD817" s="14"/>
      <c r="AE817" s="18"/>
      <c r="AF817" s="18"/>
      <c r="AG817" s="18"/>
      <c r="AH817" s="19"/>
      <c r="AI817" s="19"/>
      <c r="AJ817" s="19"/>
    </row>
    <row r="818" spans="2:36" s="13" customFormat="1" ht="16" hidden="1" thickBot="1">
      <c r="B818" s="216"/>
      <c r="C818" s="76" t="s">
        <v>25</v>
      </c>
      <c r="D818" s="65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7"/>
      <c r="P818" s="68"/>
      <c r="Q818" s="69">
        <f t="shared" si="332"/>
        <v>0</v>
      </c>
      <c r="S818" s="13" t="b">
        <f>S816</f>
        <v>1</v>
      </c>
      <c r="T818" s="13" t="b">
        <f t="shared" si="331"/>
        <v>0</v>
      </c>
      <c r="U818" s="13" t="b">
        <f>U817</f>
        <v>0</v>
      </c>
      <c r="W818" s="14" t="b">
        <f t="shared" si="329"/>
        <v>0</v>
      </c>
      <c r="AB818" s="14"/>
      <c r="AC818" s="18"/>
      <c r="AD818" s="14"/>
      <c r="AE818" s="18"/>
      <c r="AF818" s="18"/>
      <c r="AG818" s="18"/>
      <c r="AH818" s="19"/>
      <c r="AI818" s="19"/>
      <c r="AJ818" s="19"/>
    </row>
    <row r="819" spans="2:36" s="13" customFormat="1" ht="16" hidden="1" thickBot="1">
      <c r="B819" s="82"/>
      <c r="T819" s="13" t="b">
        <f>T790</f>
        <v>0</v>
      </c>
      <c r="W819" s="14" t="b">
        <f t="shared" si="329"/>
        <v>0</v>
      </c>
      <c r="AB819" s="14"/>
      <c r="AC819" s="18"/>
      <c r="AD819" s="14"/>
      <c r="AE819" s="18"/>
      <c r="AF819" s="18"/>
      <c r="AG819" s="18"/>
      <c r="AH819" s="19"/>
      <c r="AI819" s="19"/>
      <c r="AJ819" s="19"/>
    </row>
    <row r="820" spans="2:36" s="13" customFormat="1" ht="15.75" hidden="1" customHeight="1" thickBot="1">
      <c r="B820" s="219" t="s">
        <v>26</v>
      </c>
      <c r="C820" s="83">
        <f>B769</f>
        <v>2029</v>
      </c>
      <c r="D820" s="84" t="str">
        <f t="shared" ref="D820:O820" si="333">IF(D770&lt;&gt;0,D769/D770,"")</f>
        <v/>
      </c>
      <c r="E820" s="84" t="str">
        <f t="shared" si="333"/>
        <v/>
      </c>
      <c r="F820" s="84" t="str">
        <f t="shared" si="333"/>
        <v/>
      </c>
      <c r="G820" s="84" t="str">
        <f t="shared" si="333"/>
        <v/>
      </c>
      <c r="H820" s="84" t="str">
        <f t="shared" si="333"/>
        <v/>
      </c>
      <c r="I820" s="84" t="str">
        <f t="shared" si="333"/>
        <v/>
      </c>
      <c r="J820" s="84" t="str">
        <f t="shared" si="333"/>
        <v/>
      </c>
      <c r="K820" s="84" t="str">
        <f t="shared" si="333"/>
        <v/>
      </c>
      <c r="L820" s="84" t="str">
        <f t="shared" si="333"/>
        <v/>
      </c>
      <c r="M820" s="84" t="str">
        <f t="shared" si="333"/>
        <v/>
      </c>
      <c r="N820" s="84" t="str">
        <f t="shared" si="333"/>
        <v/>
      </c>
      <c r="O820" s="85" t="str">
        <f t="shared" si="333"/>
        <v/>
      </c>
      <c r="Q820" s="86" t="str">
        <f>IF(Q770&lt;&gt;0,Q769/Q770,"")</f>
        <v/>
      </c>
      <c r="S820" s="13" t="b">
        <f>S798</f>
        <v>1</v>
      </c>
      <c r="T820" s="13" t="b">
        <f>T819</f>
        <v>0</v>
      </c>
      <c r="U820" s="13" t="b">
        <f t="shared" ref="U820:U844" si="334">AND(C820&lt;=ReportingYear,C820&gt;=BaselineYear)</f>
        <v>0</v>
      </c>
      <c r="V820" s="13" t="b">
        <f>UnitCostStatus</f>
        <v>0</v>
      </c>
      <c r="W820" s="14" t="b">
        <f t="shared" si="329"/>
        <v>0</v>
      </c>
      <c r="AB820" s="14"/>
      <c r="AC820" s="18"/>
      <c r="AD820" s="14"/>
      <c r="AE820" s="18"/>
      <c r="AF820" s="18"/>
      <c r="AG820" s="18"/>
      <c r="AH820" s="19"/>
      <c r="AI820" s="19"/>
      <c r="AJ820" s="19"/>
    </row>
    <row r="821" spans="2:36" s="13" customFormat="1" ht="16" hidden="1" thickBot="1">
      <c r="B821" s="219"/>
      <c r="C821" s="83">
        <f>C820-1</f>
        <v>2028</v>
      </c>
      <c r="D821" s="84" t="str">
        <f t="shared" ref="D821:O821" si="335">IF(D772&lt;&gt;0,D771/D772,"")</f>
        <v/>
      </c>
      <c r="E821" s="84" t="str">
        <f t="shared" si="335"/>
        <v/>
      </c>
      <c r="F821" s="84" t="str">
        <f t="shared" si="335"/>
        <v/>
      </c>
      <c r="G821" s="84" t="str">
        <f t="shared" si="335"/>
        <v/>
      </c>
      <c r="H821" s="84" t="str">
        <f t="shared" si="335"/>
        <v/>
      </c>
      <c r="I821" s="84" t="str">
        <f t="shared" si="335"/>
        <v/>
      </c>
      <c r="J821" s="84" t="str">
        <f t="shared" si="335"/>
        <v/>
      </c>
      <c r="K821" s="84" t="str">
        <f t="shared" si="335"/>
        <v/>
      </c>
      <c r="L821" s="84" t="str">
        <f t="shared" si="335"/>
        <v/>
      </c>
      <c r="M821" s="84" t="str">
        <f t="shared" si="335"/>
        <v/>
      </c>
      <c r="N821" s="84" t="str">
        <f t="shared" si="335"/>
        <v/>
      </c>
      <c r="O821" s="85" t="str">
        <f t="shared" si="335"/>
        <v/>
      </c>
      <c r="Q821" s="86" t="str">
        <f>IF(Q772&lt;&gt;0,Q771/Q772,"")</f>
        <v/>
      </c>
      <c r="S821" s="13" t="b">
        <f t="shared" ref="S821:T836" si="336">S820</f>
        <v>1</v>
      </c>
      <c r="T821" s="13" t="b">
        <f t="shared" si="331"/>
        <v>0</v>
      </c>
      <c r="U821" s="13" t="b">
        <f t="shared" si="334"/>
        <v>0</v>
      </c>
      <c r="V821" s="13" t="b">
        <f>V820</f>
        <v>0</v>
      </c>
      <c r="W821" s="14" t="b">
        <f t="shared" si="329"/>
        <v>0</v>
      </c>
      <c r="AB821" s="14"/>
      <c r="AC821" s="18"/>
      <c r="AD821" s="14"/>
      <c r="AE821" s="18"/>
      <c r="AF821" s="18"/>
      <c r="AG821" s="18"/>
      <c r="AH821" s="19"/>
      <c r="AI821" s="19"/>
      <c r="AJ821" s="19"/>
    </row>
    <row r="822" spans="2:36" s="13" customFormat="1" ht="16" hidden="1" thickBot="1">
      <c r="B822" s="219"/>
      <c r="C822" s="83">
        <f t="shared" ref="C822:C844" si="337">C821-1</f>
        <v>2027</v>
      </c>
      <c r="D822" s="84" t="str">
        <f t="shared" ref="D822:O822" si="338">IF(D774&lt;&gt;0,D773/D774,"")</f>
        <v/>
      </c>
      <c r="E822" s="84" t="str">
        <f t="shared" si="338"/>
        <v/>
      </c>
      <c r="F822" s="84" t="str">
        <f t="shared" si="338"/>
        <v/>
      </c>
      <c r="G822" s="84" t="str">
        <f t="shared" si="338"/>
        <v/>
      </c>
      <c r="H822" s="84" t="str">
        <f t="shared" si="338"/>
        <v/>
      </c>
      <c r="I822" s="84" t="str">
        <f t="shared" si="338"/>
        <v/>
      </c>
      <c r="J822" s="84" t="str">
        <f t="shared" si="338"/>
        <v/>
      </c>
      <c r="K822" s="84" t="str">
        <f t="shared" si="338"/>
        <v/>
      </c>
      <c r="L822" s="84" t="str">
        <f t="shared" si="338"/>
        <v/>
      </c>
      <c r="M822" s="84" t="str">
        <f t="shared" si="338"/>
        <v/>
      </c>
      <c r="N822" s="84" t="str">
        <f t="shared" si="338"/>
        <v/>
      </c>
      <c r="O822" s="85" t="str">
        <f t="shared" si="338"/>
        <v/>
      </c>
      <c r="Q822" s="86" t="str">
        <f>IF(Q774&lt;&gt;0,Q773/Q774,"")</f>
        <v/>
      </c>
      <c r="S822" s="13" t="b">
        <f t="shared" si="336"/>
        <v>1</v>
      </c>
      <c r="T822" s="13" t="b">
        <f t="shared" si="331"/>
        <v>0</v>
      </c>
      <c r="U822" s="13" t="b">
        <f t="shared" si="334"/>
        <v>0</v>
      </c>
      <c r="V822" s="13" t="b">
        <f>V821</f>
        <v>0</v>
      </c>
      <c r="W822" s="14" t="b">
        <f t="shared" si="329"/>
        <v>0</v>
      </c>
      <c r="AB822" s="14"/>
      <c r="AC822" s="18"/>
      <c r="AD822" s="14"/>
      <c r="AE822" s="18"/>
      <c r="AF822" s="18"/>
      <c r="AG822" s="18"/>
      <c r="AH822" s="19"/>
      <c r="AI822" s="19"/>
      <c r="AJ822" s="19"/>
    </row>
    <row r="823" spans="2:36" s="13" customFormat="1" ht="16" hidden="1" thickBot="1">
      <c r="B823" s="219"/>
      <c r="C823" s="83">
        <f t="shared" si="337"/>
        <v>2026</v>
      </c>
      <c r="D823" s="84" t="str">
        <f t="shared" ref="D823:O823" si="339">IF(D776&lt;&gt;0,D775/D776,"")</f>
        <v/>
      </c>
      <c r="E823" s="84" t="str">
        <f t="shared" si="339"/>
        <v/>
      </c>
      <c r="F823" s="84" t="str">
        <f t="shared" si="339"/>
        <v/>
      </c>
      <c r="G823" s="84" t="str">
        <f t="shared" si="339"/>
        <v/>
      </c>
      <c r="H823" s="84" t="str">
        <f t="shared" si="339"/>
        <v/>
      </c>
      <c r="I823" s="84" t="str">
        <f t="shared" si="339"/>
        <v/>
      </c>
      <c r="J823" s="84" t="str">
        <f t="shared" si="339"/>
        <v/>
      </c>
      <c r="K823" s="84" t="str">
        <f t="shared" si="339"/>
        <v/>
      </c>
      <c r="L823" s="84" t="str">
        <f t="shared" si="339"/>
        <v/>
      </c>
      <c r="M823" s="84" t="str">
        <f t="shared" si="339"/>
        <v/>
      </c>
      <c r="N823" s="84" t="str">
        <f t="shared" si="339"/>
        <v/>
      </c>
      <c r="O823" s="85" t="str">
        <f t="shared" si="339"/>
        <v/>
      </c>
      <c r="Q823" s="86" t="str">
        <f>IF(Q776&lt;&gt;0,Q775/Q776,"")</f>
        <v/>
      </c>
      <c r="S823" s="13" t="b">
        <f t="shared" si="336"/>
        <v>1</v>
      </c>
      <c r="T823" s="13" t="b">
        <f t="shared" si="331"/>
        <v>0</v>
      </c>
      <c r="U823" s="13" t="b">
        <f t="shared" si="334"/>
        <v>0</v>
      </c>
      <c r="V823" s="13" t="b">
        <f t="shared" ref="V823:V844" si="340">V822</f>
        <v>0</v>
      </c>
      <c r="W823" s="14" t="b">
        <f t="shared" si="329"/>
        <v>0</v>
      </c>
      <c r="AB823" s="14"/>
      <c r="AC823" s="18"/>
      <c r="AD823" s="14"/>
      <c r="AE823" s="18"/>
      <c r="AF823" s="18"/>
      <c r="AG823" s="18"/>
      <c r="AH823" s="19"/>
      <c r="AI823" s="19"/>
      <c r="AJ823" s="19"/>
    </row>
    <row r="824" spans="2:36" s="13" customFormat="1" ht="16" hidden="1" thickBot="1">
      <c r="B824" s="219"/>
      <c r="C824" s="83">
        <f t="shared" si="337"/>
        <v>2025</v>
      </c>
      <c r="D824" s="84" t="str">
        <f t="shared" ref="D824:O824" si="341">IF(D778&lt;&gt;0,D777/D778,"")</f>
        <v/>
      </c>
      <c r="E824" s="84" t="str">
        <f t="shared" si="341"/>
        <v/>
      </c>
      <c r="F824" s="84" t="str">
        <f t="shared" si="341"/>
        <v/>
      </c>
      <c r="G824" s="84" t="str">
        <f t="shared" si="341"/>
        <v/>
      </c>
      <c r="H824" s="84" t="str">
        <f t="shared" si="341"/>
        <v/>
      </c>
      <c r="I824" s="84" t="str">
        <f t="shared" si="341"/>
        <v/>
      </c>
      <c r="J824" s="84" t="str">
        <f t="shared" si="341"/>
        <v/>
      </c>
      <c r="K824" s="84" t="str">
        <f t="shared" si="341"/>
        <v/>
      </c>
      <c r="L824" s="84" t="str">
        <f t="shared" si="341"/>
        <v/>
      </c>
      <c r="M824" s="84" t="str">
        <f t="shared" si="341"/>
        <v/>
      </c>
      <c r="N824" s="84" t="str">
        <f t="shared" si="341"/>
        <v/>
      </c>
      <c r="O824" s="85" t="str">
        <f t="shared" si="341"/>
        <v/>
      </c>
      <c r="Q824" s="86" t="str">
        <f>IF(Q778&lt;&gt;0,Q777/Q778,"")</f>
        <v/>
      </c>
      <c r="S824" s="13" t="b">
        <f t="shared" si="336"/>
        <v>1</v>
      </c>
      <c r="T824" s="13" t="b">
        <f t="shared" si="331"/>
        <v>0</v>
      </c>
      <c r="U824" s="13" t="b">
        <f t="shared" si="334"/>
        <v>0</v>
      </c>
      <c r="V824" s="13" t="b">
        <f t="shared" si="340"/>
        <v>0</v>
      </c>
      <c r="W824" s="14" t="b">
        <f t="shared" si="329"/>
        <v>0</v>
      </c>
      <c r="AB824" s="14"/>
      <c r="AC824" s="18"/>
      <c r="AD824" s="14"/>
      <c r="AE824" s="18"/>
      <c r="AF824" s="18"/>
      <c r="AG824" s="18"/>
      <c r="AH824" s="19"/>
      <c r="AI824" s="19"/>
      <c r="AJ824" s="19"/>
    </row>
    <row r="825" spans="2:36" s="13" customFormat="1" ht="16" hidden="1" thickBot="1">
      <c r="B825" s="219"/>
      <c r="C825" s="83">
        <f t="shared" si="337"/>
        <v>2024</v>
      </c>
      <c r="D825" s="84" t="str">
        <f t="shared" ref="D825:O825" si="342">IF(D780&lt;&gt;0,D779/D780,"")</f>
        <v/>
      </c>
      <c r="E825" s="84" t="str">
        <f t="shared" si="342"/>
        <v/>
      </c>
      <c r="F825" s="84" t="str">
        <f t="shared" si="342"/>
        <v/>
      </c>
      <c r="G825" s="84" t="str">
        <f t="shared" si="342"/>
        <v/>
      </c>
      <c r="H825" s="84" t="str">
        <f t="shared" si="342"/>
        <v/>
      </c>
      <c r="I825" s="84" t="str">
        <f t="shared" si="342"/>
        <v/>
      </c>
      <c r="J825" s="84" t="str">
        <f t="shared" si="342"/>
        <v/>
      </c>
      <c r="K825" s="84" t="str">
        <f t="shared" si="342"/>
        <v/>
      </c>
      <c r="L825" s="84" t="str">
        <f t="shared" si="342"/>
        <v/>
      </c>
      <c r="M825" s="84" t="str">
        <f t="shared" si="342"/>
        <v/>
      </c>
      <c r="N825" s="84" t="str">
        <f t="shared" si="342"/>
        <v/>
      </c>
      <c r="O825" s="85" t="str">
        <f t="shared" si="342"/>
        <v/>
      </c>
      <c r="Q825" s="86" t="str">
        <f>IF(Q780&lt;&gt;0,Q779/Q780,"")</f>
        <v/>
      </c>
      <c r="S825" s="13" t="b">
        <f t="shared" si="336"/>
        <v>1</v>
      </c>
      <c r="T825" s="13" t="b">
        <f t="shared" si="331"/>
        <v>0</v>
      </c>
      <c r="U825" s="13" t="b">
        <f t="shared" si="334"/>
        <v>0</v>
      </c>
      <c r="V825" s="13" t="b">
        <f t="shared" si="340"/>
        <v>0</v>
      </c>
      <c r="W825" s="14" t="b">
        <f t="shared" si="329"/>
        <v>0</v>
      </c>
      <c r="AB825" s="14"/>
      <c r="AC825" s="18"/>
      <c r="AD825" s="14"/>
      <c r="AE825" s="18"/>
      <c r="AF825" s="18"/>
      <c r="AG825" s="18"/>
      <c r="AH825" s="19"/>
      <c r="AI825" s="19"/>
      <c r="AJ825" s="19"/>
    </row>
    <row r="826" spans="2:36" s="13" customFormat="1" ht="16" hidden="1" thickBot="1">
      <c r="B826" s="219"/>
      <c r="C826" s="83">
        <f t="shared" si="337"/>
        <v>2023</v>
      </c>
      <c r="D826" s="84" t="str">
        <f t="shared" ref="D826:O826" si="343">IF(D782&lt;&gt;0,D781/D782,"")</f>
        <v/>
      </c>
      <c r="E826" s="84" t="str">
        <f t="shared" si="343"/>
        <v/>
      </c>
      <c r="F826" s="84" t="str">
        <f t="shared" si="343"/>
        <v/>
      </c>
      <c r="G826" s="84" t="str">
        <f t="shared" si="343"/>
        <v/>
      </c>
      <c r="H826" s="84" t="str">
        <f t="shared" si="343"/>
        <v/>
      </c>
      <c r="I826" s="84" t="str">
        <f t="shared" si="343"/>
        <v/>
      </c>
      <c r="J826" s="84" t="str">
        <f t="shared" si="343"/>
        <v/>
      </c>
      <c r="K826" s="84" t="str">
        <f t="shared" si="343"/>
        <v/>
      </c>
      <c r="L826" s="84" t="str">
        <f t="shared" si="343"/>
        <v/>
      </c>
      <c r="M826" s="84" t="str">
        <f t="shared" si="343"/>
        <v/>
      </c>
      <c r="N826" s="84" t="str">
        <f t="shared" si="343"/>
        <v/>
      </c>
      <c r="O826" s="85" t="str">
        <f t="shared" si="343"/>
        <v/>
      </c>
      <c r="Q826" s="86" t="str">
        <f>IF(Q782&lt;&gt;0,Q781/Q782,"")</f>
        <v/>
      </c>
      <c r="S826" s="13" t="b">
        <f t="shared" si="336"/>
        <v>1</v>
      </c>
      <c r="T826" s="13" t="b">
        <f t="shared" si="331"/>
        <v>0</v>
      </c>
      <c r="U826" s="13" t="b">
        <f t="shared" si="334"/>
        <v>0</v>
      </c>
      <c r="V826" s="13" t="b">
        <f t="shared" si="340"/>
        <v>0</v>
      </c>
      <c r="W826" s="14" t="b">
        <f t="shared" si="329"/>
        <v>0</v>
      </c>
      <c r="AB826" s="14"/>
      <c r="AC826" s="18"/>
      <c r="AD826" s="14"/>
      <c r="AE826" s="18"/>
      <c r="AF826" s="18"/>
      <c r="AG826" s="18"/>
      <c r="AH826" s="19"/>
      <c r="AI826" s="19"/>
      <c r="AJ826" s="19"/>
    </row>
    <row r="827" spans="2:36" s="13" customFormat="1" ht="16" hidden="1" thickBot="1">
      <c r="B827" s="219"/>
      <c r="C827" s="83">
        <f t="shared" si="337"/>
        <v>2022</v>
      </c>
      <c r="D827" s="84" t="str">
        <f t="shared" ref="D827:O827" si="344">IF(D784&lt;&gt;0,D783/D784,"")</f>
        <v/>
      </c>
      <c r="E827" s="84" t="str">
        <f t="shared" si="344"/>
        <v/>
      </c>
      <c r="F827" s="84" t="str">
        <f t="shared" si="344"/>
        <v/>
      </c>
      <c r="G827" s="84" t="str">
        <f t="shared" si="344"/>
        <v/>
      </c>
      <c r="H827" s="84" t="str">
        <f t="shared" si="344"/>
        <v/>
      </c>
      <c r="I827" s="84" t="str">
        <f t="shared" si="344"/>
        <v/>
      </c>
      <c r="J827" s="84" t="str">
        <f t="shared" si="344"/>
        <v/>
      </c>
      <c r="K827" s="84" t="str">
        <f t="shared" si="344"/>
        <v/>
      </c>
      <c r="L827" s="84" t="str">
        <f t="shared" si="344"/>
        <v/>
      </c>
      <c r="M827" s="84" t="str">
        <f t="shared" si="344"/>
        <v/>
      </c>
      <c r="N827" s="84" t="str">
        <f t="shared" si="344"/>
        <v/>
      </c>
      <c r="O827" s="85" t="str">
        <f t="shared" si="344"/>
        <v/>
      </c>
      <c r="Q827" s="86" t="str">
        <f>IF(Q784&lt;&gt;0,Q783/Q784,"")</f>
        <v/>
      </c>
      <c r="S827" s="13" t="b">
        <f t="shared" si="336"/>
        <v>1</v>
      </c>
      <c r="T827" s="13" t="b">
        <f t="shared" si="331"/>
        <v>0</v>
      </c>
      <c r="U827" s="13" t="b">
        <f t="shared" si="334"/>
        <v>0</v>
      </c>
      <c r="V827" s="13" t="b">
        <f t="shared" si="340"/>
        <v>0</v>
      </c>
      <c r="W827" s="14" t="b">
        <f t="shared" si="329"/>
        <v>0</v>
      </c>
      <c r="AB827" s="14"/>
      <c r="AC827" s="18"/>
      <c r="AD827" s="14"/>
      <c r="AE827" s="18"/>
      <c r="AF827" s="18"/>
      <c r="AG827" s="18"/>
      <c r="AH827" s="19"/>
      <c r="AI827" s="19"/>
      <c r="AJ827" s="19"/>
    </row>
    <row r="828" spans="2:36" s="13" customFormat="1" ht="16" hidden="1" thickBot="1">
      <c r="B828" s="219"/>
      <c r="C828" s="83">
        <f t="shared" si="337"/>
        <v>2021</v>
      </c>
      <c r="D828" s="84" t="str">
        <f t="shared" ref="D828:O828" si="345">IF(D786&lt;&gt;0,D785/D786,"")</f>
        <v/>
      </c>
      <c r="E828" s="84" t="str">
        <f t="shared" si="345"/>
        <v/>
      </c>
      <c r="F828" s="84" t="str">
        <f t="shared" si="345"/>
        <v/>
      </c>
      <c r="G828" s="84" t="str">
        <f t="shared" si="345"/>
        <v/>
      </c>
      <c r="H828" s="84" t="str">
        <f t="shared" si="345"/>
        <v/>
      </c>
      <c r="I828" s="84" t="str">
        <f t="shared" si="345"/>
        <v/>
      </c>
      <c r="J828" s="84" t="str">
        <f t="shared" si="345"/>
        <v/>
      </c>
      <c r="K828" s="84" t="str">
        <f t="shared" si="345"/>
        <v/>
      </c>
      <c r="L828" s="84" t="str">
        <f t="shared" si="345"/>
        <v/>
      </c>
      <c r="M828" s="84" t="str">
        <f t="shared" si="345"/>
        <v/>
      </c>
      <c r="N828" s="84" t="str">
        <f t="shared" si="345"/>
        <v/>
      </c>
      <c r="O828" s="85" t="str">
        <f t="shared" si="345"/>
        <v/>
      </c>
      <c r="Q828" s="86" t="str">
        <f>IF(Q786&lt;&gt;0,Q785/Q786,"")</f>
        <v/>
      </c>
      <c r="S828" s="13" t="b">
        <f t="shared" si="336"/>
        <v>1</v>
      </c>
      <c r="T828" s="13" t="b">
        <f t="shared" si="331"/>
        <v>0</v>
      </c>
      <c r="U828" s="13" t="b">
        <f t="shared" si="334"/>
        <v>0</v>
      </c>
      <c r="V828" s="13" t="b">
        <f t="shared" si="340"/>
        <v>0</v>
      </c>
      <c r="W828" s="14" t="b">
        <f t="shared" si="329"/>
        <v>0</v>
      </c>
      <c r="AB828" s="14"/>
      <c r="AC828" s="18"/>
      <c r="AD828" s="14"/>
      <c r="AE828" s="18"/>
      <c r="AF828" s="18"/>
      <c r="AG828" s="18"/>
      <c r="AH828" s="19"/>
      <c r="AI828" s="19"/>
      <c r="AJ828" s="19"/>
    </row>
    <row r="829" spans="2:36" s="13" customFormat="1" ht="16" hidden="1" thickBot="1">
      <c r="B829" s="219"/>
      <c r="C829" s="83">
        <f t="shared" si="337"/>
        <v>2020</v>
      </c>
      <c r="D829" s="84" t="str">
        <f t="shared" ref="D829:O829" si="346">IF(D788&lt;&gt;0,D787/D788,"")</f>
        <v/>
      </c>
      <c r="E829" s="84" t="str">
        <f t="shared" si="346"/>
        <v/>
      </c>
      <c r="F829" s="84" t="str">
        <f t="shared" si="346"/>
        <v/>
      </c>
      <c r="G829" s="84" t="str">
        <f t="shared" si="346"/>
        <v/>
      </c>
      <c r="H829" s="84" t="str">
        <f t="shared" si="346"/>
        <v/>
      </c>
      <c r="I829" s="84" t="str">
        <f t="shared" si="346"/>
        <v/>
      </c>
      <c r="J829" s="84" t="str">
        <f t="shared" si="346"/>
        <v/>
      </c>
      <c r="K829" s="84" t="str">
        <f t="shared" si="346"/>
        <v/>
      </c>
      <c r="L829" s="84" t="str">
        <f t="shared" si="346"/>
        <v/>
      </c>
      <c r="M829" s="84" t="str">
        <f t="shared" si="346"/>
        <v/>
      </c>
      <c r="N829" s="84" t="str">
        <f t="shared" si="346"/>
        <v/>
      </c>
      <c r="O829" s="85" t="str">
        <f t="shared" si="346"/>
        <v/>
      </c>
      <c r="P829" s="87"/>
      <c r="Q829" s="86" t="str">
        <f>IF(Q788&lt;&gt;0,Q787/Q788,"")</f>
        <v/>
      </c>
      <c r="S829" s="13" t="b">
        <f t="shared" si="336"/>
        <v>1</v>
      </c>
      <c r="T829" s="13" t="b">
        <f t="shared" si="331"/>
        <v>0</v>
      </c>
      <c r="U829" s="13" t="b">
        <f t="shared" si="334"/>
        <v>0</v>
      </c>
      <c r="V829" s="13" t="b">
        <f t="shared" si="340"/>
        <v>0</v>
      </c>
      <c r="W829" s="14" t="b">
        <f t="shared" si="329"/>
        <v>0</v>
      </c>
      <c r="AB829" s="14"/>
      <c r="AC829" s="18"/>
      <c r="AD829" s="14"/>
      <c r="AE829" s="18"/>
      <c r="AF829" s="18"/>
      <c r="AG829" s="18"/>
      <c r="AH829" s="19"/>
      <c r="AI829" s="19"/>
      <c r="AJ829" s="19"/>
    </row>
    <row r="830" spans="2:36" s="13" customFormat="1" ht="16" hidden="1" thickBot="1">
      <c r="B830" s="219"/>
      <c r="C830" s="83">
        <f t="shared" si="337"/>
        <v>2019</v>
      </c>
      <c r="D830" s="84" t="str">
        <f t="shared" ref="D830:O830" si="347">IF(D790&lt;&gt;0,D789/D790,"")</f>
        <v/>
      </c>
      <c r="E830" s="84" t="str">
        <f t="shared" si="347"/>
        <v/>
      </c>
      <c r="F830" s="84" t="str">
        <f t="shared" si="347"/>
        <v/>
      </c>
      <c r="G830" s="84" t="str">
        <f t="shared" si="347"/>
        <v/>
      </c>
      <c r="H830" s="84" t="str">
        <f t="shared" si="347"/>
        <v/>
      </c>
      <c r="I830" s="84" t="str">
        <f t="shared" si="347"/>
        <v/>
      </c>
      <c r="J830" s="84" t="str">
        <f t="shared" si="347"/>
        <v/>
      </c>
      <c r="K830" s="84" t="str">
        <f t="shared" si="347"/>
        <v/>
      </c>
      <c r="L830" s="84" t="str">
        <f t="shared" si="347"/>
        <v/>
      </c>
      <c r="M830" s="84" t="str">
        <f t="shared" si="347"/>
        <v/>
      </c>
      <c r="N830" s="84" t="str">
        <f t="shared" si="347"/>
        <v/>
      </c>
      <c r="O830" s="85" t="str">
        <f t="shared" si="347"/>
        <v/>
      </c>
      <c r="Q830" s="86" t="str">
        <f>IF(Q790&lt;&gt;0,Q789/Q790,"")</f>
        <v/>
      </c>
      <c r="S830" s="13" t="b">
        <f t="shared" si="336"/>
        <v>1</v>
      </c>
      <c r="T830" s="13" t="b">
        <f t="shared" si="331"/>
        <v>0</v>
      </c>
      <c r="U830" s="13" t="b">
        <f t="shared" si="334"/>
        <v>0</v>
      </c>
      <c r="V830" s="13" t="b">
        <f t="shared" si="340"/>
        <v>0</v>
      </c>
      <c r="W830" s="14" t="b">
        <f t="shared" si="329"/>
        <v>0</v>
      </c>
      <c r="AB830" s="14"/>
      <c r="AC830" s="18"/>
      <c r="AD830" s="14"/>
      <c r="AE830" s="18"/>
      <c r="AF830" s="18"/>
      <c r="AG830" s="18"/>
      <c r="AH830" s="19"/>
      <c r="AI830" s="19"/>
      <c r="AJ830" s="19"/>
    </row>
    <row r="831" spans="2:36" s="13" customFormat="1" ht="16" hidden="1" thickBot="1">
      <c r="B831" s="219"/>
      <c r="C831" s="83">
        <f t="shared" si="337"/>
        <v>2018</v>
      </c>
      <c r="D831" s="84" t="str">
        <f t="shared" ref="D831:O831" si="348">IF(D792&lt;&gt;0,D791/D792,"")</f>
        <v/>
      </c>
      <c r="E831" s="84" t="str">
        <f t="shared" si="348"/>
        <v/>
      </c>
      <c r="F831" s="84" t="str">
        <f t="shared" si="348"/>
        <v/>
      </c>
      <c r="G831" s="84" t="str">
        <f t="shared" si="348"/>
        <v/>
      </c>
      <c r="H831" s="84" t="str">
        <f t="shared" si="348"/>
        <v/>
      </c>
      <c r="I831" s="84" t="str">
        <f t="shared" si="348"/>
        <v/>
      </c>
      <c r="J831" s="84" t="str">
        <f t="shared" si="348"/>
        <v/>
      </c>
      <c r="K831" s="84" t="str">
        <f t="shared" si="348"/>
        <v/>
      </c>
      <c r="L831" s="84" t="str">
        <f t="shared" si="348"/>
        <v/>
      </c>
      <c r="M831" s="84" t="str">
        <f t="shared" si="348"/>
        <v/>
      </c>
      <c r="N831" s="84" t="str">
        <f t="shared" si="348"/>
        <v/>
      </c>
      <c r="O831" s="85" t="str">
        <f t="shared" si="348"/>
        <v/>
      </c>
      <c r="Q831" s="86" t="str">
        <f>IF(Q792&lt;&gt;0,Q791/Q792,"")</f>
        <v/>
      </c>
      <c r="S831" s="13" t="b">
        <f t="shared" si="336"/>
        <v>1</v>
      </c>
      <c r="T831" s="13" t="b">
        <f t="shared" si="331"/>
        <v>0</v>
      </c>
      <c r="U831" s="13" t="b">
        <f t="shared" si="334"/>
        <v>0</v>
      </c>
      <c r="V831" s="13" t="b">
        <f t="shared" si="340"/>
        <v>0</v>
      </c>
      <c r="W831" s="14" t="b">
        <f t="shared" si="329"/>
        <v>0</v>
      </c>
      <c r="AB831" s="14"/>
      <c r="AC831" s="18"/>
      <c r="AD831" s="14"/>
      <c r="AE831" s="18"/>
      <c r="AF831" s="18"/>
      <c r="AG831" s="18"/>
      <c r="AH831" s="19"/>
      <c r="AI831" s="19"/>
      <c r="AJ831" s="19"/>
    </row>
    <row r="832" spans="2:36" s="13" customFormat="1" ht="16" hidden="1" thickBot="1">
      <c r="B832" s="219"/>
      <c r="C832" s="83">
        <f t="shared" si="337"/>
        <v>2017</v>
      </c>
      <c r="D832" s="84" t="str">
        <f t="shared" ref="D832:O832" si="349">IF(D794&lt;&gt;0,D793/D794,"")</f>
        <v/>
      </c>
      <c r="E832" s="84" t="str">
        <f t="shared" si="349"/>
        <v/>
      </c>
      <c r="F832" s="84" t="str">
        <f t="shared" si="349"/>
        <v/>
      </c>
      <c r="G832" s="84" t="str">
        <f t="shared" si="349"/>
        <v/>
      </c>
      <c r="H832" s="84" t="str">
        <f t="shared" si="349"/>
        <v/>
      </c>
      <c r="I832" s="84" t="str">
        <f t="shared" si="349"/>
        <v/>
      </c>
      <c r="J832" s="84" t="str">
        <f t="shared" si="349"/>
        <v/>
      </c>
      <c r="K832" s="84" t="str">
        <f t="shared" si="349"/>
        <v/>
      </c>
      <c r="L832" s="84" t="str">
        <f t="shared" si="349"/>
        <v/>
      </c>
      <c r="M832" s="84" t="str">
        <f t="shared" si="349"/>
        <v/>
      </c>
      <c r="N832" s="84" t="str">
        <f t="shared" si="349"/>
        <v/>
      </c>
      <c r="O832" s="85" t="str">
        <f t="shared" si="349"/>
        <v/>
      </c>
      <c r="Q832" s="86" t="str">
        <f>IF(Q794&lt;&gt;0,Q793/Q794,"")</f>
        <v/>
      </c>
      <c r="S832" s="13" t="b">
        <f t="shared" si="336"/>
        <v>1</v>
      </c>
      <c r="T832" s="13" t="b">
        <f t="shared" si="336"/>
        <v>0</v>
      </c>
      <c r="U832" s="13" t="b">
        <f t="shared" si="334"/>
        <v>1</v>
      </c>
      <c r="V832" s="13" t="b">
        <f t="shared" si="340"/>
        <v>0</v>
      </c>
      <c r="W832" s="14" t="b">
        <f t="shared" si="329"/>
        <v>0</v>
      </c>
      <c r="AB832" s="14"/>
      <c r="AC832" s="18"/>
      <c r="AD832" s="14"/>
      <c r="AE832" s="18"/>
      <c r="AF832" s="18"/>
      <c r="AG832" s="18"/>
      <c r="AH832" s="19"/>
      <c r="AI832" s="19"/>
      <c r="AJ832" s="19"/>
    </row>
    <row r="833" spans="1:36" s="13" customFormat="1" ht="16" hidden="1" thickBot="1">
      <c r="B833" s="219"/>
      <c r="C833" s="83">
        <f t="shared" si="337"/>
        <v>2016</v>
      </c>
      <c r="D833" s="84" t="str">
        <f t="shared" ref="D833:O833" si="350">IF(D796&lt;&gt;0,D795/D796,"")</f>
        <v/>
      </c>
      <c r="E833" s="84" t="str">
        <f t="shared" si="350"/>
        <v/>
      </c>
      <c r="F833" s="84" t="str">
        <f t="shared" si="350"/>
        <v/>
      </c>
      <c r="G833" s="84" t="str">
        <f t="shared" si="350"/>
        <v/>
      </c>
      <c r="H833" s="84" t="str">
        <f t="shared" si="350"/>
        <v/>
      </c>
      <c r="I833" s="84" t="str">
        <f t="shared" si="350"/>
        <v/>
      </c>
      <c r="J833" s="84" t="str">
        <f t="shared" si="350"/>
        <v/>
      </c>
      <c r="K833" s="84" t="str">
        <f t="shared" si="350"/>
        <v/>
      </c>
      <c r="L833" s="84" t="str">
        <f t="shared" si="350"/>
        <v/>
      </c>
      <c r="M833" s="84" t="str">
        <f t="shared" si="350"/>
        <v/>
      </c>
      <c r="N833" s="84" t="str">
        <f t="shared" si="350"/>
        <v/>
      </c>
      <c r="O833" s="85" t="str">
        <f t="shared" si="350"/>
        <v/>
      </c>
      <c r="P833" s="87"/>
      <c r="Q833" s="86" t="str">
        <f>IF(Q796&lt;&gt;0,Q795/Q796,"")</f>
        <v/>
      </c>
      <c r="S833" s="13" t="b">
        <f t="shared" si="336"/>
        <v>1</v>
      </c>
      <c r="T833" s="13" t="b">
        <f t="shared" si="336"/>
        <v>0</v>
      </c>
      <c r="U833" s="13" t="b">
        <f t="shared" si="334"/>
        <v>1</v>
      </c>
      <c r="V833" s="13" t="b">
        <f t="shared" si="340"/>
        <v>0</v>
      </c>
      <c r="W833" s="14" t="b">
        <f t="shared" si="329"/>
        <v>0</v>
      </c>
      <c r="AB833" s="14"/>
      <c r="AC833" s="18"/>
      <c r="AD833" s="14"/>
      <c r="AE833" s="18"/>
      <c r="AF833" s="18"/>
      <c r="AG833" s="18"/>
      <c r="AH833" s="19"/>
      <c r="AI833" s="19"/>
      <c r="AJ833" s="19"/>
    </row>
    <row r="834" spans="1:36" s="13" customFormat="1" ht="16" hidden="1" thickBot="1">
      <c r="B834" s="219"/>
      <c r="C834" s="83">
        <f t="shared" si="337"/>
        <v>2015</v>
      </c>
      <c r="D834" s="84" t="str">
        <f t="shared" ref="D834:O834" si="351">IF(D798&lt;&gt;0,D797/D798,"")</f>
        <v/>
      </c>
      <c r="E834" s="84" t="str">
        <f t="shared" si="351"/>
        <v/>
      </c>
      <c r="F834" s="84" t="str">
        <f t="shared" si="351"/>
        <v/>
      </c>
      <c r="G834" s="84" t="str">
        <f t="shared" si="351"/>
        <v/>
      </c>
      <c r="H834" s="84" t="str">
        <f t="shared" si="351"/>
        <v/>
      </c>
      <c r="I834" s="84" t="str">
        <f t="shared" si="351"/>
        <v/>
      </c>
      <c r="J834" s="84" t="str">
        <f t="shared" si="351"/>
        <v/>
      </c>
      <c r="K834" s="84" t="str">
        <f t="shared" si="351"/>
        <v/>
      </c>
      <c r="L834" s="84" t="str">
        <f t="shared" si="351"/>
        <v/>
      </c>
      <c r="M834" s="84" t="str">
        <f t="shared" si="351"/>
        <v/>
      </c>
      <c r="N834" s="84" t="str">
        <f t="shared" si="351"/>
        <v/>
      </c>
      <c r="O834" s="84" t="str">
        <f t="shared" si="351"/>
        <v/>
      </c>
      <c r="Q834" s="84" t="str">
        <f>IF(Q798&lt;&gt;0,Q797/Q798,"")</f>
        <v/>
      </c>
      <c r="S834" s="13" t="b">
        <f t="shared" si="336"/>
        <v>1</v>
      </c>
      <c r="T834" s="13" t="b">
        <f t="shared" si="336"/>
        <v>0</v>
      </c>
      <c r="U834" s="13" t="b">
        <f t="shared" si="334"/>
        <v>1</v>
      </c>
      <c r="V834" s="13" t="b">
        <f t="shared" si="340"/>
        <v>0</v>
      </c>
      <c r="W834" s="14" t="b">
        <f t="shared" si="329"/>
        <v>0</v>
      </c>
      <c r="AB834" s="14"/>
      <c r="AC834" s="18"/>
      <c r="AD834" s="14"/>
      <c r="AE834" s="18"/>
      <c r="AF834" s="18"/>
      <c r="AG834" s="18"/>
      <c r="AH834" s="19"/>
      <c r="AI834" s="19"/>
      <c r="AJ834" s="19"/>
    </row>
    <row r="835" spans="1:36" s="13" customFormat="1" ht="16" hidden="1" thickBot="1">
      <c r="B835" s="219"/>
      <c r="C835" s="83">
        <f t="shared" si="337"/>
        <v>2014</v>
      </c>
      <c r="D835" s="84" t="str">
        <f>IF(D800&lt;&gt;0,D799/D800,"")</f>
        <v/>
      </c>
      <c r="E835" s="84" t="str">
        <f t="shared" ref="E835:O835" si="352">IF(E800&lt;&gt;0,E799/E800,"")</f>
        <v/>
      </c>
      <c r="F835" s="84" t="str">
        <f t="shared" si="352"/>
        <v/>
      </c>
      <c r="G835" s="84" t="str">
        <f t="shared" si="352"/>
        <v/>
      </c>
      <c r="H835" s="84" t="str">
        <f t="shared" si="352"/>
        <v/>
      </c>
      <c r="I835" s="84" t="str">
        <f t="shared" si="352"/>
        <v/>
      </c>
      <c r="J835" s="84" t="str">
        <f t="shared" si="352"/>
        <v/>
      </c>
      <c r="K835" s="84" t="str">
        <f t="shared" si="352"/>
        <v/>
      </c>
      <c r="L835" s="84" t="str">
        <f t="shared" si="352"/>
        <v/>
      </c>
      <c r="M835" s="84" t="str">
        <f t="shared" si="352"/>
        <v/>
      </c>
      <c r="N835" s="84" t="str">
        <f t="shared" si="352"/>
        <v/>
      </c>
      <c r="O835" s="84" t="str">
        <f t="shared" si="352"/>
        <v/>
      </c>
      <c r="Q835" s="84" t="str">
        <f>IF(Q800&lt;&gt;0,Q799/Q800,"")</f>
        <v/>
      </c>
      <c r="S835" s="13" t="b">
        <f t="shared" si="336"/>
        <v>1</v>
      </c>
      <c r="T835" s="13" t="b">
        <f t="shared" si="336"/>
        <v>0</v>
      </c>
      <c r="U835" s="13" t="b">
        <f t="shared" si="334"/>
        <v>1</v>
      </c>
      <c r="V835" s="13" t="b">
        <f t="shared" si="340"/>
        <v>0</v>
      </c>
      <c r="W835" s="14" t="b">
        <f t="shared" si="329"/>
        <v>0</v>
      </c>
      <c r="AB835" s="14"/>
      <c r="AC835" s="18"/>
      <c r="AD835" s="14"/>
      <c r="AE835" s="18"/>
      <c r="AF835" s="18"/>
      <c r="AG835" s="18"/>
      <c r="AH835" s="19"/>
      <c r="AI835" s="19"/>
      <c r="AJ835" s="19"/>
    </row>
    <row r="836" spans="1:36" s="13" customFormat="1" ht="16" hidden="1" thickBot="1">
      <c r="B836" s="219"/>
      <c r="C836" s="83">
        <f t="shared" si="337"/>
        <v>2013</v>
      </c>
      <c r="D836" s="84" t="str">
        <f>IF(D802&lt;&gt;0,D801/D802,"")</f>
        <v/>
      </c>
      <c r="E836" s="84" t="str">
        <f t="shared" ref="E836:O836" si="353">IF(E802&lt;&gt;0,E801/E802,"")</f>
        <v/>
      </c>
      <c r="F836" s="84" t="str">
        <f t="shared" si="353"/>
        <v/>
      </c>
      <c r="G836" s="84" t="str">
        <f t="shared" si="353"/>
        <v/>
      </c>
      <c r="H836" s="84" t="str">
        <f t="shared" si="353"/>
        <v/>
      </c>
      <c r="I836" s="84" t="str">
        <f t="shared" si="353"/>
        <v/>
      </c>
      <c r="J836" s="84" t="str">
        <f t="shared" si="353"/>
        <v/>
      </c>
      <c r="K836" s="84" t="str">
        <f t="shared" si="353"/>
        <v/>
      </c>
      <c r="L836" s="84" t="str">
        <f t="shared" si="353"/>
        <v/>
      </c>
      <c r="M836" s="84" t="str">
        <f t="shared" si="353"/>
        <v/>
      </c>
      <c r="N836" s="84" t="str">
        <f t="shared" si="353"/>
        <v/>
      </c>
      <c r="O836" s="84" t="str">
        <f t="shared" si="353"/>
        <v/>
      </c>
      <c r="Q836" s="84" t="str">
        <f>IF(Q802&lt;&gt;0,Q801/Q802,"")</f>
        <v/>
      </c>
      <c r="S836" s="13" t="b">
        <f t="shared" si="336"/>
        <v>1</v>
      </c>
      <c r="T836" s="13" t="b">
        <f t="shared" si="336"/>
        <v>0</v>
      </c>
      <c r="U836" s="13" t="b">
        <f t="shared" si="334"/>
        <v>0</v>
      </c>
      <c r="V836" s="13" t="b">
        <f t="shared" si="340"/>
        <v>0</v>
      </c>
      <c r="W836" s="14" t="b">
        <f t="shared" si="329"/>
        <v>0</v>
      </c>
      <c r="AB836" s="14"/>
      <c r="AC836" s="18"/>
      <c r="AD836" s="14"/>
      <c r="AE836" s="18"/>
      <c r="AF836" s="18"/>
      <c r="AG836" s="18"/>
      <c r="AH836" s="19"/>
      <c r="AI836" s="19"/>
      <c r="AJ836" s="19"/>
    </row>
    <row r="837" spans="1:36" s="13" customFormat="1" ht="16" hidden="1" thickBot="1">
      <c r="B837" s="219"/>
      <c r="C837" s="83">
        <f t="shared" si="337"/>
        <v>2012</v>
      </c>
      <c r="D837" s="84" t="str">
        <f>IF(D804&lt;&gt;0,D803/D804,"")</f>
        <v/>
      </c>
      <c r="E837" s="84" t="str">
        <f t="shared" ref="E837:O837" si="354">IF(E804&lt;&gt;0,E803/E804,"")</f>
        <v/>
      </c>
      <c r="F837" s="84" t="str">
        <f t="shared" si="354"/>
        <v/>
      </c>
      <c r="G837" s="84" t="str">
        <f t="shared" si="354"/>
        <v/>
      </c>
      <c r="H837" s="84" t="str">
        <f t="shared" si="354"/>
        <v/>
      </c>
      <c r="I837" s="84" t="str">
        <f t="shared" si="354"/>
        <v/>
      </c>
      <c r="J837" s="84" t="str">
        <f t="shared" si="354"/>
        <v/>
      </c>
      <c r="K837" s="84" t="str">
        <f t="shared" si="354"/>
        <v/>
      </c>
      <c r="L837" s="84" t="str">
        <f t="shared" si="354"/>
        <v/>
      </c>
      <c r="M837" s="84" t="str">
        <f t="shared" si="354"/>
        <v/>
      </c>
      <c r="N837" s="84" t="str">
        <f t="shared" si="354"/>
        <v/>
      </c>
      <c r="O837" s="84" t="str">
        <f t="shared" si="354"/>
        <v/>
      </c>
      <c r="Q837" s="84" t="str">
        <f>IF(Q804&lt;&gt;0,Q803/Q804,"")</f>
        <v/>
      </c>
      <c r="S837" s="13" t="b">
        <f t="shared" ref="S837:T844" si="355">S836</f>
        <v>1</v>
      </c>
      <c r="T837" s="13" t="b">
        <f t="shared" si="355"/>
        <v>0</v>
      </c>
      <c r="U837" s="13" t="b">
        <f t="shared" si="334"/>
        <v>0</v>
      </c>
      <c r="V837" s="13" t="b">
        <f t="shared" si="340"/>
        <v>0</v>
      </c>
      <c r="W837" s="14" t="b">
        <f t="shared" si="329"/>
        <v>0</v>
      </c>
      <c r="AB837" s="14"/>
      <c r="AC837" s="18"/>
      <c r="AD837" s="14"/>
      <c r="AE837" s="18"/>
      <c r="AF837" s="18"/>
      <c r="AG837" s="18"/>
      <c r="AH837" s="19"/>
      <c r="AI837" s="19"/>
      <c r="AJ837" s="19"/>
    </row>
    <row r="838" spans="1:36" s="13" customFormat="1" ht="16" hidden="1" thickBot="1">
      <c r="B838" s="219"/>
      <c r="C838" s="83">
        <f t="shared" si="337"/>
        <v>2011</v>
      </c>
      <c r="D838" s="84" t="str">
        <f>IF(D806&lt;&gt;0,D805/D806,"")</f>
        <v/>
      </c>
      <c r="E838" s="84" t="str">
        <f t="shared" ref="E838:O838" si="356">IF(E806&lt;&gt;0,E805/E806,"")</f>
        <v/>
      </c>
      <c r="F838" s="84" t="str">
        <f t="shared" si="356"/>
        <v/>
      </c>
      <c r="G838" s="84" t="str">
        <f t="shared" si="356"/>
        <v/>
      </c>
      <c r="H838" s="84" t="str">
        <f t="shared" si="356"/>
        <v/>
      </c>
      <c r="I838" s="84" t="str">
        <f t="shared" si="356"/>
        <v/>
      </c>
      <c r="J838" s="84" t="str">
        <f t="shared" si="356"/>
        <v/>
      </c>
      <c r="K838" s="84" t="str">
        <f t="shared" si="356"/>
        <v/>
      </c>
      <c r="L838" s="84" t="str">
        <f t="shared" si="356"/>
        <v/>
      </c>
      <c r="M838" s="84" t="str">
        <f t="shared" si="356"/>
        <v/>
      </c>
      <c r="N838" s="84" t="str">
        <f t="shared" si="356"/>
        <v/>
      </c>
      <c r="O838" s="84" t="str">
        <f t="shared" si="356"/>
        <v/>
      </c>
      <c r="Q838" s="84" t="str">
        <f>IF(Q806&lt;&gt;0,Q805/Q806,"")</f>
        <v/>
      </c>
      <c r="S838" s="13" t="b">
        <f t="shared" si="355"/>
        <v>1</v>
      </c>
      <c r="T838" s="13" t="b">
        <f t="shared" si="355"/>
        <v>0</v>
      </c>
      <c r="U838" s="13" t="b">
        <f t="shared" si="334"/>
        <v>0</v>
      </c>
      <c r="V838" s="13" t="b">
        <f t="shared" si="340"/>
        <v>0</v>
      </c>
      <c r="W838" s="14" t="b">
        <f t="shared" si="329"/>
        <v>0</v>
      </c>
      <c r="AB838" s="14"/>
      <c r="AC838" s="18"/>
      <c r="AD838" s="14"/>
      <c r="AE838" s="18"/>
      <c r="AF838" s="18"/>
      <c r="AG838" s="18"/>
      <c r="AH838" s="19"/>
      <c r="AI838" s="19"/>
      <c r="AJ838" s="19"/>
    </row>
    <row r="839" spans="1:36" s="13" customFormat="1" ht="16" hidden="1" thickBot="1">
      <c r="B839" s="219"/>
      <c r="C839" s="83">
        <f t="shared" si="337"/>
        <v>2010</v>
      </c>
      <c r="D839" s="84" t="str">
        <f>IF(D808&lt;&gt;0,D807/D808,"")</f>
        <v/>
      </c>
      <c r="E839" s="84" t="str">
        <f t="shared" ref="E839:O839" si="357">IF(E808&lt;&gt;0,E807/E808,"")</f>
        <v/>
      </c>
      <c r="F839" s="84" t="str">
        <f t="shared" si="357"/>
        <v/>
      </c>
      <c r="G839" s="84" t="str">
        <f t="shared" si="357"/>
        <v/>
      </c>
      <c r="H839" s="84" t="str">
        <f t="shared" si="357"/>
        <v/>
      </c>
      <c r="I839" s="84" t="str">
        <f t="shared" si="357"/>
        <v/>
      </c>
      <c r="J839" s="84" t="str">
        <f t="shared" si="357"/>
        <v/>
      </c>
      <c r="K839" s="84" t="str">
        <f t="shared" si="357"/>
        <v/>
      </c>
      <c r="L839" s="84" t="str">
        <f t="shared" si="357"/>
        <v/>
      </c>
      <c r="M839" s="84" t="str">
        <f t="shared" si="357"/>
        <v/>
      </c>
      <c r="N839" s="84" t="str">
        <f t="shared" si="357"/>
        <v/>
      </c>
      <c r="O839" s="84" t="str">
        <f t="shared" si="357"/>
        <v/>
      </c>
      <c r="P839" s="87"/>
      <c r="Q839" s="84" t="str">
        <f>IF(Q808&lt;&gt;0,Q807/Q808,"")</f>
        <v/>
      </c>
      <c r="S839" s="13" t="b">
        <f t="shared" si="355"/>
        <v>1</v>
      </c>
      <c r="T839" s="13" t="b">
        <f t="shared" si="355"/>
        <v>0</v>
      </c>
      <c r="U839" s="13" t="b">
        <f t="shared" si="334"/>
        <v>0</v>
      </c>
      <c r="V839" s="13" t="b">
        <f t="shared" si="340"/>
        <v>0</v>
      </c>
      <c r="W839" s="14" t="b">
        <f t="shared" si="329"/>
        <v>0</v>
      </c>
      <c r="AB839" s="14"/>
      <c r="AC839" s="18"/>
      <c r="AD839" s="14"/>
      <c r="AE839" s="18"/>
      <c r="AF839" s="18"/>
      <c r="AG839" s="18"/>
      <c r="AH839" s="19"/>
      <c r="AI839" s="19"/>
      <c r="AJ839" s="19"/>
    </row>
    <row r="840" spans="1:36" s="13" customFormat="1" ht="16" hidden="1" thickBot="1">
      <c r="B840" s="219"/>
      <c r="C840" s="83">
        <f t="shared" si="337"/>
        <v>2009</v>
      </c>
      <c r="D840" s="84" t="str">
        <f>IF(D810&lt;&gt;0,D809/D810,"")</f>
        <v/>
      </c>
      <c r="E840" s="84" t="str">
        <f t="shared" ref="E840:O840" si="358">IF(E810&lt;&gt;0,E809/E810,"")</f>
        <v/>
      </c>
      <c r="F840" s="84" t="str">
        <f t="shared" si="358"/>
        <v/>
      </c>
      <c r="G840" s="84" t="str">
        <f t="shared" si="358"/>
        <v/>
      </c>
      <c r="H840" s="84" t="str">
        <f t="shared" si="358"/>
        <v/>
      </c>
      <c r="I840" s="84" t="str">
        <f t="shared" si="358"/>
        <v/>
      </c>
      <c r="J840" s="84" t="str">
        <f t="shared" si="358"/>
        <v/>
      </c>
      <c r="K840" s="84" t="str">
        <f t="shared" si="358"/>
        <v/>
      </c>
      <c r="L840" s="84" t="str">
        <f t="shared" si="358"/>
        <v/>
      </c>
      <c r="M840" s="84" t="str">
        <f t="shared" si="358"/>
        <v/>
      </c>
      <c r="N840" s="84" t="str">
        <f t="shared" si="358"/>
        <v/>
      </c>
      <c r="O840" s="84" t="str">
        <f t="shared" si="358"/>
        <v/>
      </c>
      <c r="Q840" s="84" t="str">
        <f>IF(Q810&lt;&gt;0,Q809/Q810,"")</f>
        <v/>
      </c>
      <c r="S840" s="13" t="b">
        <f t="shared" si="355"/>
        <v>1</v>
      </c>
      <c r="T840" s="13" t="b">
        <f t="shared" si="355"/>
        <v>0</v>
      </c>
      <c r="U840" s="13" t="b">
        <f t="shared" si="334"/>
        <v>0</v>
      </c>
      <c r="V840" s="13" t="b">
        <f t="shared" si="340"/>
        <v>0</v>
      </c>
      <c r="W840" s="14" t="b">
        <f t="shared" si="329"/>
        <v>0</v>
      </c>
      <c r="AB840" s="14"/>
      <c r="AC840" s="18"/>
      <c r="AD840" s="14"/>
      <c r="AE840" s="18"/>
      <c r="AF840" s="18"/>
      <c r="AG840" s="18"/>
      <c r="AH840" s="19"/>
      <c r="AI840" s="19"/>
      <c r="AJ840" s="19"/>
    </row>
    <row r="841" spans="1:36" s="13" customFormat="1" ht="16" hidden="1" thickBot="1">
      <c r="B841" s="219"/>
      <c r="C841" s="83">
        <f t="shared" si="337"/>
        <v>2008</v>
      </c>
      <c r="D841" s="84" t="str">
        <f>IF(D812&lt;&gt;0,D811/D812,"")</f>
        <v/>
      </c>
      <c r="E841" s="84" t="str">
        <f t="shared" ref="E841:O841" si="359">IF(E812&lt;&gt;0,E811/E812,"")</f>
        <v/>
      </c>
      <c r="F841" s="84" t="str">
        <f t="shared" si="359"/>
        <v/>
      </c>
      <c r="G841" s="84" t="str">
        <f t="shared" si="359"/>
        <v/>
      </c>
      <c r="H841" s="84" t="str">
        <f t="shared" si="359"/>
        <v/>
      </c>
      <c r="I841" s="84" t="str">
        <f t="shared" si="359"/>
        <v/>
      </c>
      <c r="J841" s="84" t="str">
        <f t="shared" si="359"/>
        <v/>
      </c>
      <c r="K841" s="84" t="str">
        <f t="shared" si="359"/>
        <v/>
      </c>
      <c r="L841" s="84" t="str">
        <f t="shared" si="359"/>
        <v/>
      </c>
      <c r="M841" s="84" t="str">
        <f t="shared" si="359"/>
        <v/>
      </c>
      <c r="N841" s="84" t="str">
        <f t="shared" si="359"/>
        <v/>
      </c>
      <c r="O841" s="84" t="str">
        <f t="shared" si="359"/>
        <v/>
      </c>
      <c r="Q841" s="84" t="str">
        <f>IF(Q812&lt;&gt;0,Q811/Q812,"")</f>
        <v/>
      </c>
      <c r="S841" s="13" t="b">
        <f t="shared" si="355"/>
        <v>1</v>
      </c>
      <c r="T841" s="13" t="b">
        <f t="shared" si="355"/>
        <v>0</v>
      </c>
      <c r="U841" s="13" t="b">
        <f t="shared" si="334"/>
        <v>0</v>
      </c>
      <c r="V841" s="13" t="b">
        <f t="shared" si="340"/>
        <v>0</v>
      </c>
      <c r="W841" s="14" t="b">
        <f t="shared" si="329"/>
        <v>0</v>
      </c>
      <c r="AB841" s="14"/>
      <c r="AC841" s="18"/>
      <c r="AD841" s="14"/>
      <c r="AE841" s="18"/>
      <c r="AF841" s="18"/>
      <c r="AG841" s="18"/>
      <c r="AH841" s="19"/>
      <c r="AI841" s="19"/>
      <c r="AJ841" s="19"/>
    </row>
    <row r="842" spans="1:36" s="13" customFormat="1" ht="16" hidden="1" thickBot="1">
      <c r="B842" s="219"/>
      <c r="C842" s="83">
        <f t="shared" si="337"/>
        <v>2007</v>
      </c>
      <c r="D842" s="84" t="str">
        <f>IF(D814&lt;&gt;0,D813/D814,"")</f>
        <v/>
      </c>
      <c r="E842" s="84" t="str">
        <f t="shared" ref="E842:O842" si="360">IF(E814&lt;&gt;0,E813/E814,"")</f>
        <v/>
      </c>
      <c r="F842" s="84" t="str">
        <f t="shared" si="360"/>
        <v/>
      </c>
      <c r="G842" s="84" t="str">
        <f t="shared" si="360"/>
        <v/>
      </c>
      <c r="H842" s="84" t="str">
        <f t="shared" si="360"/>
        <v/>
      </c>
      <c r="I842" s="84" t="str">
        <f t="shared" si="360"/>
        <v/>
      </c>
      <c r="J842" s="84" t="str">
        <f t="shared" si="360"/>
        <v/>
      </c>
      <c r="K842" s="84" t="str">
        <f t="shared" si="360"/>
        <v/>
      </c>
      <c r="L842" s="84" t="str">
        <f t="shared" si="360"/>
        <v/>
      </c>
      <c r="M842" s="84" t="str">
        <f t="shared" si="360"/>
        <v/>
      </c>
      <c r="N842" s="84" t="str">
        <f t="shared" si="360"/>
        <v/>
      </c>
      <c r="O842" s="84" t="str">
        <f t="shared" si="360"/>
        <v/>
      </c>
      <c r="Q842" s="84" t="str">
        <f>IF(Q814&lt;&gt;0,Q813/Q814,"")</f>
        <v/>
      </c>
      <c r="S842" s="13" t="b">
        <f t="shared" si="355"/>
        <v>1</v>
      </c>
      <c r="T842" s="13" t="b">
        <f t="shared" si="355"/>
        <v>0</v>
      </c>
      <c r="U842" s="13" t="b">
        <f t="shared" si="334"/>
        <v>0</v>
      </c>
      <c r="V842" s="13" t="b">
        <f t="shared" si="340"/>
        <v>0</v>
      </c>
      <c r="W842" s="14" t="b">
        <f t="shared" si="329"/>
        <v>0</v>
      </c>
      <c r="AB842" s="14"/>
      <c r="AC842" s="18"/>
      <c r="AD842" s="14"/>
      <c r="AE842" s="18"/>
      <c r="AF842" s="18"/>
      <c r="AG842" s="18"/>
      <c r="AH842" s="19"/>
      <c r="AI842" s="19"/>
      <c r="AJ842" s="19"/>
    </row>
    <row r="843" spans="1:36" s="13" customFormat="1" ht="16" hidden="1" thickBot="1">
      <c r="B843" s="219"/>
      <c r="C843" s="83">
        <f t="shared" si="337"/>
        <v>2006</v>
      </c>
      <c r="D843" s="84" t="str">
        <f>IF(D816&lt;&gt;0,D815/D816,"")</f>
        <v/>
      </c>
      <c r="E843" s="84" t="str">
        <f t="shared" ref="E843:O843" si="361">IF(E816&lt;&gt;0,E815/E816,"")</f>
        <v/>
      </c>
      <c r="F843" s="84" t="str">
        <f t="shared" si="361"/>
        <v/>
      </c>
      <c r="G843" s="84" t="str">
        <f t="shared" si="361"/>
        <v/>
      </c>
      <c r="H843" s="84" t="str">
        <f t="shared" si="361"/>
        <v/>
      </c>
      <c r="I843" s="84" t="str">
        <f t="shared" si="361"/>
        <v/>
      </c>
      <c r="J843" s="84" t="str">
        <f t="shared" si="361"/>
        <v/>
      </c>
      <c r="K843" s="84" t="str">
        <f t="shared" si="361"/>
        <v/>
      </c>
      <c r="L843" s="84" t="str">
        <f t="shared" si="361"/>
        <v/>
      </c>
      <c r="M843" s="84" t="str">
        <f t="shared" si="361"/>
        <v/>
      </c>
      <c r="N843" s="84" t="str">
        <f t="shared" si="361"/>
        <v/>
      </c>
      <c r="O843" s="84" t="str">
        <f t="shared" si="361"/>
        <v/>
      </c>
      <c r="P843" s="87"/>
      <c r="Q843" s="84" t="str">
        <f>IF(Q816&lt;&gt;0,Q815/Q816,"")</f>
        <v/>
      </c>
      <c r="S843" s="13" t="b">
        <f t="shared" si="355"/>
        <v>1</v>
      </c>
      <c r="T843" s="13" t="b">
        <f t="shared" si="355"/>
        <v>0</v>
      </c>
      <c r="U843" s="13" t="b">
        <f t="shared" si="334"/>
        <v>0</v>
      </c>
      <c r="V843" s="13" t="b">
        <f t="shared" si="340"/>
        <v>0</v>
      </c>
      <c r="W843" s="14" t="b">
        <f t="shared" si="329"/>
        <v>0</v>
      </c>
      <c r="AB843" s="14"/>
      <c r="AC843" s="18"/>
      <c r="AD843" s="14"/>
      <c r="AE843" s="18"/>
      <c r="AF843" s="18"/>
      <c r="AG843" s="18"/>
      <c r="AH843" s="19"/>
      <c r="AI843" s="19"/>
      <c r="AJ843" s="19"/>
    </row>
    <row r="844" spans="1:36" s="13" customFormat="1" ht="16" hidden="1" thickBot="1">
      <c r="B844" s="219"/>
      <c r="C844" s="83">
        <f t="shared" si="337"/>
        <v>2005</v>
      </c>
      <c r="D844" s="84" t="str">
        <f>IF(D818&lt;&gt;0,D817/D818,"")</f>
        <v/>
      </c>
      <c r="E844" s="84" t="str">
        <f t="shared" ref="E844:O844" si="362">IF(E818&lt;&gt;0,E817/E818,"")</f>
        <v/>
      </c>
      <c r="F844" s="84" t="str">
        <f t="shared" si="362"/>
        <v/>
      </c>
      <c r="G844" s="84" t="str">
        <f t="shared" si="362"/>
        <v/>
      </c>
      <c r="H844" s="84" t="str">
        <f t="shared" si="362"/>
        <v/>
      </c>
      <c r="I844" s="84" t="str">
        <f t="shared" si="362"/>
        <v/>
      </c>
      <c r="J844" s="84" t="str">
        <f t="shared" si="362"/>
        <v/>
      </c>
      <c r="K844" s="84" t="str">
        <f t="shared" si="362"/>
        <v/>
      </c>
      <c r="L844" s="84" t="str">
        <f t="shared" si="362"/>
        <v/>
      </c>
      <c r="M844" s="84" t="str">
        <f t="shared" si="362"/>
        <v/>
      </c>
      <c r="N844" s="84" t="str">
        <f t="shared" si="362"/>
        <v/>
      </c>
      <c r="O844" s="84" t="str">
        <f t="shared" si="362"/>
        <v/>
      </c>
      <c r="Q844" s="84" t="str">
        <f>IF(Q818&lt;&gt;0,Q817/Q818,"")</f>
        <v/>
      </c>
      <c r="S844" s="13" t="b">
        <f t="shared" si="355"/>
        <v>1</v>
      </c>
      <c r="T844" s="13" t="b">
        <f t="shared" si="355"/>
        <v>0</v>
      </c>
      <c r="U844" s="13" t="b">
        <f t="shared" si="334"/>
        <v>0</v>
      </c>
      <c r="V844" s="13" t="b">
        <f t="shared" si="340"/>
        <v>0</v>
      </c>
      <c r="W844" s="14" t="b">
        <f t="shared" si="329"/>
        <v>0</v>
      </c>
      <c r="AB844" s="14"/>
      <c r="AC844" s="18"/>
      <c r="AD844" s="14"/>
      <c r="AE844" s="18"/>
      <c r="AF844" s="18"/>
      <c r="AG844" s="18"/>
      <c r="AH844" s="19"/>
      <c r="AI844" s="19"/>
      <c r="AJ844" s="19"/>
    </row>
    <row r="845" spans="1:36" s="13" customFormat="1" hidden="1">
      <c r="S845" s="13" t="b">
        <f>S830</f>
        <v>1</v>
      </c>
      <c r="T845" s="13" t="b">
        <f>T830</f>
        <v>0</v>
      </c>
      <c r="V845" s="13" t="b">
        <f>V830</f>
        <v>0</v>
      </c>
      <c r="W845" s="14" t="b">
        <f t="shared" si="329"/>
        <v>0</v>
      </c>
      <c r="AB845" s="14"/>
      <c r="AC845" s="18"/>
      <c r="AD845" s="14"/>
      <c r="AE845" s="18"/>
      <c r="AF845" s="18"/>
      <c r="AG845" s="18"/>
      <c r="AH845" s="19"/>
      <c r="AI845" s="19"/>
      <c r="AJ845" s="19"/>
    </row>
    <row r="846" spans="1:36" s="13" customFormat="1" hidden="1">
      <c r="T846" s="13" t="b">
        <f>T845</f>
        <v>0</v>
      </c>
      <c r="W846" s="14" t="b">
        <f t="shared" si="329"/>
        <v>0</v>
      </c>
      <c r="AB846" s="14"/>
      <c r="AC846" s="18"/>
      <c r="AD846" s="14"/>
      <c r="AE846" s="18"/>
      <c r="AF846" s="18"/>
      <c r="AG846" s="18"/>
      <c r="AH846" s="19"/>
      <c r="AI846" s="19"/>
      <c r="AJ846" s="19"/>
    </row>
    <row r="847" spans="1:36" s="13" customFormat="1" ht="16" hidden="1" thickBot="1">
      <c r="B847" s="206" t="s">
        <v>19</v>
      </c>
      <c r="C847" s="206"/>
      <c r="D847" s="206"/>
      <c r="E847" s="206"/>
      <c r="F847" s="41" t="s">
        <v>20</v>
      </c>
      <c r="G847" s="42" t="s">
        <v>21</v>
      </c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T847" s="13" t="b">
        <f>VLOOKUP(B848,$T$5:$U$24,2,)</f>
        <v>0</v>
      </c>
      <c r="W847" s="14" t="b">
        <f>AND(S847:V847)</f>
        <v>0</v>
      </c>
      <c r="AB847" s="14"/>
      <c r="AC847" s="18"/>
      <c r="AD847" s="14"/>
      <c r="AE847" s="18"/>
      <c r="AF847" s="18"/>
      <c r="AG847" s="18"/>
      <c r="AH847" s="19"/>
      <c r="AI847" s="19"/>
      <c r="AJ847" s="19"/>
    </row>
    <row r="848" spans="1:36" s="13" customFormat="1" ht="32.25" hidden="1" customHeight="1" thickTop="1" thickBot="1">
      <c r="A848" s="44" t="s">
        <v>22</v>
      </c>
      <c r="B848" s="45">
        <f>B766+1</f>
        <v>11</v>
      </c>
      <c r="C848" s="207" t="str">
        <f>VLOOKUP(B848,$B$5:$F$24,2,)</f>
        <v/>
      </c>
      <c r="D848" s="208"/>
      <c r="E848" s="209"/>
      <c r="F848" s="46" t="str">
        <f>VLOOKUP(B848,$B$5:$G$24,5,)</f>
        <v/>
      </c>
      <c r="G848" s="223" t="str">
        <f>VLOOKUP(B848,$B$5:$G$24,6,)</f>
        <v/>
      </c>
      <c r="H848" s="223"/>
      <c r="I848" s="223"/>
      <c r="J848" s="223"/>
      <c r="K848" s="223"/>
      <c r="L848" s="223"/>
      <c r="M848" s="223"/>
      <c r="N848" s="223"/>
      <c r="O848" s="223"/>
      <c r="P848" s="223"/>
      <c r="Q848" s="223"/>
      <c r="T848" s="13" t="b">
        <f>T847</f>
        <v>0</v>
      </c>
      <c r="W848" s="14" t="b">
        <f t="shared" ref="W848:W928" si="363">AND(S848:V848)</f>
        <v>0</v>
      </c>
      <c r="AB848" s="14"/>
      <c r="AC848" s="18"/>
      <c r="AD848" s="14"/>
      <c r="AE848" s="18"/>
      <c r="AF848" s="18"/>
      <c r="AG848" s="18"/>
      <c r="AH848" s="19"/>
      <c r="AI848" s="19"/>
      <c r="AJ848" s="19"/>
    </row>
    <row r="849" spans="2:36" s="13" customFormat="1" hidden="1">
      <c r="T849" s="13" t="b">
        <f>T848</f>
        <v>0</v>
      </c>
      <c r="W849" s="14" t="b">
        <f t="shared" si="363"/>
        <v>0</v>
      </c>
      <c r="AB849" s="14"/>
      <c r="AC849" s="18"/>
      <c r="AD849" s="14"/>
      <c r="AE849" s="18"/>
      <c r="AF849" s="18"/>
      <c r="AG849" s="18"/>
      <c r="AH849" s="19"/>
      <c r="AI849" s="19"/>
      <c r="AJ849" s="19"/>
    </row>
    <row r="850" spans="2:36" s="13" customFormat="1" ht="16" hidden="1" thickBot="1">
      <c r="B850" s="53"/>
      <c r="C850" s="53"/>
      <c r="D850" s="54" t="str">
        <f>D768</f>
        <v>Jan</v>
      </c>
      <c r="E850" s="54" t="str">
        <f t="shared" ref="E850:O850" si="364">E768</f>
        <v>Feb</v>
      </c>
      <c r="F850" s="54" t="str">
        <f t="shared" si="364"/>
        <v>Mar</v>
      </c>
      <c r="G850" s="54" t="str">
        <f t="shared" si="364"/>
        <v>Apr</v>
      </c>
      <c r="H850" s="54" t="str">
        <f t="shared" si="364"/>
        <v>May</v>
      </c>
      <c r="I850" s="54" t="str">
        <f t="shared" si="364"/>
        <v>Jun</v>
      </c>
      <c r="J850" s="54" t="str">
        <f t="shared" si="364"/>
        <v>Jul</v>
      </c>
      <c r="K850" s="54" t="str">
        <f t="shared" si="364"/>
        <v>Aug</v>
      </c>
      <c r="L850" s="54" t="str">
        <f t="shared" si="364"/>
        <v>Sep</v>
      </c>
      <c r="M850" s="54" t="str">
        <f t="shared" si="364"/>
        <v>Oct</v>
      </c>
      <c r="N850" s="54" t="str">
        <f t="shared" si="364"/>
        <v>Nov</v>
      </c>
      <c r="O850" s="54" t="str">
        <f t="shared" si="364"/>
        <v>Dec</v>
      </c>
      <c r="P850" s="55"/>
      <c r="Q850" s="56" t="s">
        <v>23</v>
      </c>
      <c r="T850" s="13" t="b">
        <f t="shared" ref="T850:T913" si="365">T849</f>
        <v>0</v>
      </c>
      <c r="W850" s="14" t="b">
        <f t="shared" si="363"/>
        <v>0</v>
      </c>
      <c r="AB850" s="14"/>
      <c r="AC850" s="18"/>
      <c r="AD850" s="14"/>
      <c r="AE850" s="18"/>
      <c r="AF850" s="18"/>
      <c r="AG850" s="18"/>
      <c r="AH850" s="19"/>
      <c r="AI850" s="19"/>
      <c r="AJ850" s="19"/>
    </row>
    <row r="851" spans="2:36" s="13" customFormat="1" hidden="1">
      <c r="B851" s="214">
        <f>FinalYear</f>
        <v>2029</v>
      </c>
      <c r="C851" s="57" t="s">
        <v>24</v>
      </c>
      <c r="D851" s="58"/>
      <c r="E851" s="59"/>
      <c r="F851" s="59"/>
      <c r="G851" s="59"/>
      <c r="H851" s="59"/>
      <c r="I851" s="60"/>
      <c r="J851" s="59"/>
      <c r="K851" s="59"/>
      <c r="L851" s="59"/>
      <c r="M851" s="59"/>
      <c r="N851" s="59"/>
      <c r="O851" s="61"/>
      <c r="P851" s="62"/>
      <c r="Q851" s="63">
        <f t="shared" ref="Q851:Q900" si="366">SUM(D851:O851)</f>
        <v>0</v>
      </c>
      <c r="T851" s="13" t="b">
        <f t="shared" si="365"/>
        <v>0</v>
      </c>
      <c r="U851" s="13" t="b">
        <f>AND(B851&lt;=ReportingYear,B851&gt;=BaselineYear)</f>
        <v>0</v>
      </c>
      <c r="W851" s="14" t="b">
        <f t="shared" si="363"/>
        <v>0</v>
      </c>
      <c r="AB851" s="14"/>
      <c r="AC851" s="18"/>
      <c r="AD851" s="14"/>
      <c r="AE851" s="18"/>
      <c r="AF851" s="18"/>
      <c r="AG851" s="18"/>
      <c r="AH851" s="19"/>
      <c r="AI851" s="19"/>
      <c r="AJ851" s="19"/>
    </row>
    <row r="852" spans="2:36" s="13" customFormat="1" ht="16" hidden="1" thickBot="1">
      <c r="B852" s="215"/>
      <c r="C852" s="64" t="s">
        <v>25</v>
      </c>
      <c r="D852" s="65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7"/>
      <c r="P852" s="68"/>
      <c r="Q852" s="69">
        <f t="shared" si="366"/>
        <v>0</v>
      </c>
      <c r="S852" s="13" t="b">
        <f>IF(F848="none",FALSE,TRUE)</f>
        <v>1</v>
      </c>
      <c r="T852" s="13" t="b">
        <f t="shared" si="365"/>
        <v>0</v>
      </c>
      <c r="U852" s="13" t="b">
        <f>U851</f>
        <v>0</v>
      </c>
      <c r="W852" s="14" t="b">
        <f t="shared" si="363"/>
        <v>0</v>
      </c>
      <c r="AB852" s="14"/>
      <c r="AC852" s="18"/>
      <c r="AD852" s="14"/>
      <c r="AE852" s="18"/>
      <c r="AF852" s="18"/>
      <c r="AG852" s="18"/>
      <c r="AH852" s="19"/>
      <c r="AI852" s="19"/>
      <c r="AJ852" s="19"/>
    </row>
    <row r="853" spans="2:36" s="13" customFormat="1" hidden="1">
      <c r="B853" s="211">
        <f>B851-1</f>
        <v>2028</v>
      </c>
      <c r="C853" s="70" t="s">
        <v>24</v>
      </c>
      <c r="D853" s="71"/>
      <c r="E853" s="72"/>
      <c r="F853" s="72"/>
      <c r="G853" s="72"/>
      <c r="H853" s="72"/>
      <c r="I853" s="73"/>
      <c r="J853" s="72"/>
      <c r="K853" s="72"/>
      <c r="L853" s="72"/>
      <c r="M853" s="72"/>
      <c r="N853" s="72"/>
      <c r="O853" s="74"/>
      <c r="P853" s="62"/>
      <c r="Q853" s="75">
        <f t="shared" si="366"/>
        <v>0</v>
      </c>
      <c r="T853" s="13" t="b">
        <f t="shared" si="365"/>
        <v>0</v>
      </c>
      <c r="U853" s="13" t="b">
        <f>AND(B853&lt;=ReportingYear,B853&gt;=BaselineYear)</f>
        <v>0</v>
      </c>
      <c r="W853" s="14" t="b">
        <f t="shared" si="363"/>
        <v>0</v>
      </c>
      <c r="AB853" s="14"/>
      <c r="AC853" s="18"/>
      <c r="AD853" s="14"/>
      <c r="AE853" s="18"/>
      <c r="AF853" s="18"/>
      <c r="AG853" s="18"/>
      <c r="AH853" s="19"/>
      <c r="AI853" s="19"/>
      <c r="AJ853" s="19"/>
    </row>
    <row r="854" spans="2:36" s="13" customFormat="1" ht="16" hidden="1" thickBot="1">
      <c r="B854" s="212"/>
      <c r="C854" s="76" t="s">
        <v>25</v>
      </c>
      <c r="D854" s="77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9"/>
      <c r="P854" s="80"/>
      <c r="Q854" s="81">
        <f t="shared" si="366"/>
        <v>0</v>
      </c>
      <c r="S854" s="13" t="b">
        <f>S852</f>
        <v>1</v>
      </c>
      <c r="T854" s="13" t="b">
        <f t="shared" si="365"/>
        <v>0</v>
      </c>
      <c r="U854" s="13" t="b">
        <f>U853</f>
        <v>0</v>
      </c>
      <c r="W854" s="14" t="b">
        <f t="shared" si="363"/>
        <v>0</v>
      </c>
      <c r="AB854" s="14"/>
      <c r="AC854" s="18"/>
      <c r="AD854" s="14"/>
      <c r="AE854" s="18"/>
      <c r="AF854" s="18"/>
      <c r="AG854" s="18"/>
      <c r="AH854" s="19"/>
      <c r="AI854" s="19"/>
      <c r="AJ854" s="19"/>
    </row>
    <row r="855" spans="2:36" s="13" customFormat="1" hidden="1">
      <c r="B855" s="211">
        <f>B853-1</f>
        <v>2027</v>
      </c>
      <c r="C855" s="70" t="s">
        <v>24</v>
      </c>
      <c r="D855" s="58"/>
      <c r="E855" s="59"/>
      <c r="F855" s="59"/>
      <c r="G855" s="59"/>
      <c r="H855" s="59"/>
      <c r="I855" s="60"/>
      <c r="J855" s="59"/>
      <c r="K855" s="59"/>
      <c r="L855" s="59"/>
      <c r="M855" s="59"/>
      <c r="N855" s="59"/>
      <c r="O855" s="61"/>
      <c r="P855" s="62"/>
      <c r="Q855" s="63">
        <f t="shared" si="366"/>
        <v>0</v>
      </c>
      <c r="T855" s="13" t="b">
        <f t="shared" si="365"/>
        <v>0</v>
      </c>
      <c r="U855" s="13" t="b">
        <f>AND(B855&lt;=ReportingYear,B855&gt;=BaselineYear)</f>
        <v>0</v>
      </c>
      <c r="W855" s="14" t="b">
        <f t="shared" si="363"/>
        <v>0</v>
      </c>
      <c r="AB855" s="14"/>
      <c r="AC855" s="18"/>
      <c r="AD855" s="14"/>
      <c r="AE855" s="18"/>
      <c r="AF855" s="18"/>
      <c r="AG855" s="18"/>
      <c r="AH855" s="19"/>
      <c r="AI855" s="19"/>
      <c r="AJ855" s="19"/>
    </row>
    <row r="856" spans="2:36" s="13" customFormat="1" ht="16" hidden="1" thickBot="1">
      <c r="B856" s="212"/>
      <c r="C856" s="76" t="s">
        <v>25</v>
      </c>
      <c r="D856" s="65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7"/>
      <c r="P856" s="68"/>
      <c r="Q856" s="69">
        <f t="shared" si="366"/>
        <v>0</v>
      </c>
      <c r="S856" s="13" t="b">
        <f>S854</f>
        <v>1</v>
      </c>
      <c r="T856" s="13" t="b">
        <f t="shared" si="365"/>
        <v>0</v>
      </c>
      <c r="U856" s="13" t="b">
        <f>U855</f>
        <v>0</v>
      </c>
      <c r="W856" s="14" t="b">
        <f t="shared" si="363"/>
        <v>0</v>
      </c>
      <c r="AB856" s="14"/>
      <c r="AC856" s="18"/>
      <c r="AD856" s="14"/>
      <c r="AE856" s="18"/>
      <c r="AF856" s="18"/>
      <c r="AG856" s="18"/>
      <c r="AH856" s="19"/>
      <c r="AI856" s="19"/>
      <c r="AJ856" s="19"/>
    </row>
    <row r="857" spans="2:36" s="13" customFormat="1" hidden="1">
      <c r="B857" s="211">
        <f>B855-1</f>
        <v>2026</v>
      </c>
      <c r="C857" s="70" t="s">
        <v>24</v>
      </c>
      <c r="D857" s="71"/>
      <c r="E857" s="72"/>
      <c r="F857" s="72"/>
      <c r="G857" s="72"/>
      <c r="H857" s="72"/>
      <c r="I857" s="73"/>
      <c r="J857" s="72"/>
      <c r="K857" s="72"/>
      <c r="L857" s="72"/>
      <c r="M857" s="72"/>
      <c r="N857" s="72"/>
      <c r="O857" s="74"/>
      <c r="P857" s="62"/>
      <c r="Q857" s="75">
        <f t="shared" si="366"/>
        <v>0</v>
      </c>
      <c r="T857" s="13" t="b">
        <f t="shared" si="365"/>
        <v>0</v>
      </c>
      <c r="U857" s="13" t="b">
        <f>AND(B857&lt;=ReportingYear,B857&gt;=BaselineYear)</f>
        <v>0</v>
      </c>
      <c r="W857" s="14" t="b">
        <f t="shared" si="363"/>
        <v>0</v>
      </c>
      <c r="AB857" s="14"/>
      <c r="AC857" s="18"/>
      <c r="AD857" s="14"/>
      <c r="AE857" s="18"/>
      <c r="AF857" s="18"/>
      <c r="AG857" s="18"/>
      <c r="AH857" s="19"/>
      <c r="AI857" s="19"/>
      <c r="AJ857" s="19"/>
    </row>
    <row r="858" spans="2:36" s="13" customFormat="1" ht="16" hidden="1" thickBot="1">
      <c r="B858" s="212"/>
      <c r="C858" s="76" t="s">
        <v>25</v>
      </c>
      <c r="D858" s="77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9"/>
      <c r="P858" s="80"/>
      <c r="Q858" s="81">
        <f t="shared" si="366"/>
        <v>0</v>
      </c>
      <c r="S858" s="13" t="b">
        <f>S856</f>
        <v>1</v>
      </c>
      <c r="T858" s="13" t="b">
        <f t="shared" si="365"/>
        <v>0</v>
      </c>
      <c r="U858" s="13" t="b">
        <f>U857</f>
        <v>0</v>
      </c>
      <c r="W858" s="14" t="b">
        <f t="shared" si="363"/>
        <v>0</v>
      </c>
      <c r="AB858" s="14"/>
      <c r="AC858" s="18"/>
      <c r="AD858" s="14"/>
      <c r="AE858" s="18"/>
      <c r="AF858" s="18"/>
      <c r="AG858" s="18"/>
      <c r="AH858" s="19"/>
      <c r="AI858" s="19"/>
      <c r="AJ858" s="19"/>
    </row>
    <row r="859" spans="2:36" s="13" customFormat="1" hidden="1">
      <c r="B859" s="211">
        <f>B857-1</f>
        <v>2025</v>
      </c>
      <c r="C859" s="70" t="s">
        <v>24</v>
      </c>
      <c r="D859" s="58"/>
      <c r="E859" s="59"/>
      <c r="F859" s="59"/>
      <c r="G859" s="59"/>
      <c r="H859" s="59"/>
      <c r="I859" s="60"/>
      <c r="J859" s="59"/>
      <c r="K859" s="59"/>
      <c r="L859" s="59"/>
      <c r="M859" s="59"/>
      <c r="N859" s="59"/>
      <c r="O859" s="61"/>
      <c r="P859" s="62"/>
      <c r="Q859" s="63">
        <f t="shared" si="366"/>
        <v>0</v>
      </c>
      <c r="T859" s="13" t="b">
        <f t="shared" si="365"/>
        <v>0</v>
      </c>
      <c r="U859" s="13" t="b">
        <f>AND(B859&lt;=ReportingYear,B859&gt;=BaselineYear)</f>
        <v>0</v>
      </c>
      <c r="W859" s="14" t="b">
        <f t="shared" si="363"/>
        <v>0</v>
      </c>
      <c r="AB859" s="14"/>
      <c r="AC859" s="18"/>
      <c r="AD859" s="14"/>
      <c r="AE859" s="18"/>
      <c r="AF859" s="18"/>
      <c r="AG859" s="18"/>
      <c r="AH859" s="19"/>
      <c r="AI859" s="19"/>
      <c r="AJ859" s="19"/>
    </row>
    <row r="860" spans="2:36" s="13" customFormat="1" ht="16" hidden="1" thickBot="1">
      <c r="B860" s="212"/>
      <c r="C860" s="76" t="s">
        <v>25</v>
      </c>
      <c r="D860" s="65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7"/>
      <c r="P860" s="68"/>
      <c r="Q860" s="69">
        <f t="shared" si="366"/>
        <v>0</v>
      </c>
      <c r="S860" s="13" t="b">
        <f>S858</f>
        <v>1</v>
      </c>
      <c r="T860" s="13" t="b">
        <f t="shared" si="365"/>
        <v>0</v>
      </c>
      <c r="U860" s="13" t="b">
        <f>U859</f>
        <v>0</v>
      </c>
      <c r="W860" s="14" t="b">
        <f t="shared" si="363"/>
        <v>0</v>
      </c>
      <c r="AB860" s="14"/>
      <c r="AC860" s="18"/>
      <c r="AD860" s="14"/>
      <c r="AE860" s="18"/>
      <c r="AF860" s="18"/>
      <c r="AG860" s="18"/>
      <c r="AH860" s="19"/>
      <c r="AI860" s="19"/>
      <c r="AJ860" s="19"/>
    </row>
    <row r="861" spans="2:36" s="13" customFormat="1" hidden="1">
      <c r="B861" s="211">
        <f>B859-1</f>
        <v>2024</v>
      </c>
      <c r="C861" s="70" t="s">
        <v>24</v>
      </c>
      <c r="D861" s="71"/>
      <c r="E861" s="72"/>
      <c r="F861" s="72"/>
      <c r="G861" s="72"/>
      <c r="H861" s="72"/>
      <c r="I861" s="73"/>
      <c r="J861" s="72"/>
      <c r="K861" s="72"/>
      <c r="L861" s="72"/>
      <c r="M861" s="72"/>
      <c r="N861" s="72"/>
      <c r="O861" s="74"/>
      <c r="P861" s="62"/>
      <c r="Q861" s="75">
        <f t="shared" si="366"/>
        <v>0</v>
      </c>
      <c r="T861" s="13" t="b">
        <f t="shared" si="365"/>
        <v>0</v>
      </c>
      <c r="U861" s="13" t="b">
        <f>AND(B861&lt;=ReportingYear,B861&gt;=BaselineYear)</f>
        <v>0</v>
      </c>
      <c r="W861" s="14" t="b">
        <f t="shared" si="363"/>
        <v>0</v>
      </c>
      <c r="AB861" s="14"/>
      <c r="AC861" s="18"/>
      <c r="AD861" s="14"/>
      <c r="AE861" s="18"/>
      <c r="AF861" s="18"/>
      <c r="AG861" s="18"/>
      <c r="AH861" s="19"/>
      <c r="AI861" s="19"/>
      <c r="AJ861" s="19"/>
    </row>
    <row r="862" spans="2:36" s="13" customFormat="1" ht="16" hidden="1" thickBot="1">
      <c r="B862" s="212"/>
      <c r="C862" s="76" t="s">
        <v>25</v>
      </c>
      <c r="D862" s="77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9"/>
      <c r="P862" s="80"/>
      <c r="Q862" s="81">
        <f t="shared" si="366"/>
        <v>0</v>
      </c>
      <c r="S862" s="13" t="b">
        <f>S860</f>
        <v>1</v>
      </c>
      <c r="T862" s="13" t="b">
        <f t="shared" si="365"/>
        <v>0</v>
      </c>
      <c r="U862" s="13" t="b">
        <f>U861</f>
        <v>0</v>
      </c>
      <c r="W862" s="14" t="b">
        <f t="shared" si="363"/>
        <v>0</v>
      </c>
      <c r="AB862" s="14"/>
      <c r="AC862" s="18"/>
      <c r="AD862" s="14"/>
      <c r="AE862" s="18"/>
      <c r="AF862" s="18"/>
      <c r="AG862" s="18"/>
      <c r="AH862" s="19"/>
      <c r="AI862" s="19"/>
      <c r="AJ862" s="19"/>
    </row>
    <row r="863" spans="2:36" s="13" customFormat="1" hidden="1">
      <c r="B863" s="211">
        <f>B861-1</f>
        <v>2023</v>
      </c>
      <c r="C863" s="70" t="s">
        <v>24</v>
      </c>
      <c r="D863" s="58"/>
      <c r="E863" s="59"/>
      <c r="F863" s="59"/>
      <c r="G863" s="59"/>
      <c r="H863" s="59"/>
      <c r="I863" s="60"/>
      <c r="J863" s="59"/>
      <c r="K863" s="59"/>
      <c r="L863" s="59"/>
      <c r="M863" s="59"/>
      <c r="N863" s="59"/>
      <c r="O863" s="61"/>
      <c r="P863" s="62"/>
      <c r="Q863" s="63">
        <f t="shared" si="366"/>
        <v>0</v>
      </c>
      <c r="T863" s="13" t="b">
        <f t="shared" si="365"/>
        <v>0</v>
      </c>
      <c r="U863" s="13" t="b">
        <f>AND(B863&lt;=ReportingYear,B863&gt;=BaselineYear)</f>
        <v>0</v>
      </c>
      <c r="W863" s="14" t="b">
        <f t="shared" si="363"/>
        <v>0</v>
      </c>
      <c r="AB863" s="14"/>
      <c r="AC863" s="18"/>
      <c r="AD863" s="14"/>
      <c r="AE863" s="18"/>
      <c r="AF863" s="18"/>
      <c r="AG863" s="18"/>
      <c r="AH863" s="19"/>
      <c r="AI863" s="19"/>
      <c r="AJ863" s="19"/>
    </row>
    <row r="864" spans="2:36" s="13" customFormat="1" ht="16" hidden="1" thickBot="1">
      <c r="B864" s="212"/>
      <c r="C864" s="76" t="s">
        <v>25</v>
      </c>
      <c r="D864" s="65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7"/>
      <c r="P864" s="68"/>
      <c r="Q864" s="69">
        <f t="shared" si="366"/>
        <v>0</v>
      </c>
      <c r="S864" s="13" t="b">
        <f>S862</f>
        <v>1</v>
      </c>
      <c r="T864" s="13" t="b">
        <f t="shared" si="365"/>
        <v>0</v>
      </c>
      <c r="U864" s="13" t="b">
        <f>U863</f>
        <v>0</v>
      </c>
      <c r="W864" s="14" t="b">
        <f t="shared" si="363"/>
        <v>0</v>
      </c>
      <c r="AB864" s="14"/>
      <c r="AC864" s="18"/>
      <c r="AD864" s="14"/>
      <c r="AE864" s="18"/>
      <c r="AF864" s="18"/>
      <c r="AG864" s="18"/>
      <c r="AH864" s="19"/>
      <c r="AI864" s="19"/>
      <c r="AJ864" s="19"/>
    </row>
    <row r="865" spans="2:36" s="13" customFormat="1" hidden="1">
      <c r="B865" s="211">
        <f>B863-1</f>
        <v>2022</v>
      </c>
      <c r="C865" s="70" t="s">
        <v>24</v>
      </c>
      <c r="D865" s="71"/>
      <c r="E865" s="72"/>
      <c r="F865" s="72"/>
      <c r="G865" s="72"/>
      <c r="H865" s="72"/>
      <c r="I865" s="73"/>
      <c r="J865" s="72"/>
      <c r="K865" s="72"/>
      <c r="L865" s="72"/>
      <c r="M865" s="72"/>
      <c r="N865" s="72"/>
      <c r="O865" s="74"/>
      <c r="P865" s="62"/>
      <c r="Q865" s="75">
        <f t="shared" si="366"/>
        <v>0</v>
      </c>
      <c r="T865" s="13" t="b">
        <f t="shared" si="365"/>
        <v>0</v>
      </c>
      <c r="U865" s="13" t="b">
        <f>AND(B865&lt;=ReportingYear,B865&gt;=BaselineYear)</f>
        <v>0</v>
      </c>
      <c r="W865" s="14" t="b">
        <f t="shared" si="363"/>
        <v>0</v>
      </c>
      <c r="AB865" s="14"/>
      <c r="AC865" s="18"/>
      <c r="AD865" s="14"/>
      <c r="AE865" s="18"/>
      <c r="AF865" s="18"/>
      <c r="AG865" s="18"/>
      <c r="AH865" s="19"/>
      <c r="AI865" s="19"/>
      <c r="AJ865" s="19"/>
    </row>
    <row r="866" spans="2:36" s="13" customFormat="1" ht="16" hidden="1" thickBot="1">
      <c r="B866" s="212"/>
      <c r="C866" s="76" t="s">
        <v>25</v>
      </c>
      <c r="D866" s="77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9"/>
      <c r="P866" s="80"/>
      <c r="Q866" s="81">
        <f t="shared" si="366"/>
        <v>0</v>
      </c>
      <c r="S866" s="13" t="b">
        <f>S864</f>
        <v>1</v>
      </c>
      <c r="T866" s="13" t="b">
        <f t="shared" si="365"/>
        <v>0</v>
      </c>
      <c r="U866" s="13" t="b">
        <f>U865</f>
        <v>0</v>
      </c>
      <c r="W866" s="14" t="b">
        <f t="shared" si="363"/>
        <v>0</v>
      </c>
      <c r="AB866" s="14"/>
      <c r="AC866" s="18"/>
      <c r="AD866" s="14"/>
      <c r="AE866" s="18"/>
      <c r="AF866" s="18"/>
      <c r="AG866" s="18"/>
      <c r="AH866" s="19"/>
      <c r="AI866" s="19"/>
      <c r="AJ866" s="19"/>
    </row>
    <row r="867" spans="2:36" s="13" customFormat="1" hidden="1">
      <c r="B867" s="211">
        <f>B865-1</f>
        <v>2021</v>
      </c>
      <c r="C867" s="70" t="s">
        <v>24</v>
      </c>
      <c r="D867" s="58"/>
      <c r="E867" s="59"/>
      <c r="F867" s="59"/>
      <c r="G867" s="59"/>
      <c r="H867" s="59"/>
      <c r="I867" s="60"/>
      <c r="J867" s="59"/>
      <c r="K867" s="59"/>
      <c r="L867" s="59"/>
      <c r="M867" s="59"/>
      <c r="N867" s="59"/>
      <c r="O867" s="61"/>
      <c r="P867" s="62"/>
      <c r="Q867" s="63">
        <f t="shared" si="366"/>
        <v>0</v>
      </c>
      <c r="T867" s="13" t="b">
        <f t="shared" si="365"/>
        <v>0</v>
      </c>
      <c r="U867" s="13" t="b">
        <f>AND(B867&lt;=ReportingYear,B867&gt;=BaselineYear)</f>
        <v>0</v>
      </c>
      <c r="W867" s="14" t="b">
        <f t="shared" si="363"/>
        <v>0</v>
      </c>
      <c r="AB867" s="14"/>
      <c r="AC867" s="18"/>
      <c r="AD867" s="14"/>
      <c r="AE867" s="18"/>
      <c r="AF867" s="18"/>
      <c r="AG867" s="18"/>
      <c r="AH867" s="19"/>
      <c r="AI867" s="19"/>
      <c r="AJ867" s="19"/>
    </row>
    <row r="868" spans="2:36" s="13" customFormat="1" ht="16" hidden="1" thickBot="1">
      <c r="B868" s="212"/>
      <c r="C868" s="76" t="s">
        <v>25</v>
      </c>
      <c r="D868" s="65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7"/>
      <c r="P868" s="68"/>
      <c r="Q868" s="69">
        <f t="shared" si="366"/>
        <v>0</v>
      </c>
      <c r="S868" s="13" t="b">
        <f>S866</f>
        <v>1</v>
      </c>
      <c r="T868" s="13" t="b">
        <f t="shared" si="365"/>
        <v>0</v>
      </c>
      <c r="U868" s="13" t="b">
        <f>U867</f>
        <v>0</v>
      </c>
      <c r="W868" s="14" t="b">
        <f t="shared" si="363"/>
        <v>0</v>
      </c>
      <c r="AB868" s="14"/>
      <c r="AC868" s="18"/>
      <c r="AD868" s="14"/>
      <c r="AE868" s="18"/>
      <c r="AF868" s="18"/>
      <c r="AG868" s="18"/>
      <c r="AH868" s="19"/>
      <c r="AI868" s="19"/>
      <c r="AJ868" s="19"/>
    </row>
    <row r="869" spans="2:36" s="13" customFormat="1" hidden="1">
      <c r="B869" s="211">
        <f>B867-1</f>
        <v>2020</v>
      </c>
      <c r="C869" s="70" t="s">
        <v>24</v>
      </c>
      <c r="D869" s="71"/>
      <c r="E869" s="72"/>
      <c r="F869" s="72"/>
      <c r="G869" s="72"/>
      <c r="H869" s="72"/>
      <c r="I869" s="73"/>
      <c r="J869" s="72"/>
      <c r="K869" s="72"/>
      <c r="L869" s="72"/>
      <c r="M869" s="72"/>
      <c r="N869" s="72"/>
      <c r="O869" s="74"/>
      <c r="P869" s="62"/>
      <c r="Q869" s="75">
        <f t="shared" si="366"/>
        <v>0</v>
      </c>
      <c r="T869" s="13" t="b">
        <f t="shared" si="365"/>
        <v>0</v>
      </c>
      <c r="U869" s="13" t="b">
        <f>AND(B869&lt;=ReportingYear,B869&gt;=BaselineYear)</f>
        <v>0</v>
      </c>
      <c r="W869" s="14" t="b">
        <f t="shared" si="363"/>
        <v>0</v>
      </c>
      <c r="AB869" s="14"/>
      <c r="AC869" s="18"/>
      <c r="AD869" s="14"/>
      <c r="AE869" s="18"/>
      <c r="AF869" s="18"/>
      <c r="AG869" s="18"/>
      <c r="AH869" s="19"/>
      <c r="AI869" s="19"/>
      <c r="AJ869" s="19"/>
    </row>
    <row r="870" spans="2:36" s="13" customFormat="1" ht="16" hidden="1" thickBot="1">
      <c r="B870" s="212"/>
      <c r="C870" s="76" t="s">
        <v>25</v>
      </c>
      <c r="D870" s="77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9"/>
      <c r="P870" s="80"/>
      <c r="Q870" s="81">
        <f t="shared" si="366"/>
        <v>0</v>
      </c>
      <c r="S870" s="13" t="b">
        <f>S868</f>
        <v>1</v>
      </c>
      <c r="T870" s="13" t="b">
        <f t="shared" si="365"/>
        <v>0</v>
      </c>
      <c r="U870" s="13" t="b">
        <f>U869</f>
        <v>0</v>
      </c>
      <c r="W870" s="14" t="b">
        <f t="shared" si="363"/>
        <v>0</v>
      </c>
      <c r="AB870" s="14"/>
      <c r="AC870" s="18"/>
      <c r="AD870" s="14"/>
      <c r="AE870" s="18"/>
      <c r="AF870" s="18"/>
      <c r="AG870" s="18"/>
      <c r="AH870" s="19"/>
      <c r="AI870" s="19"/>
      <c r="AJ870" s="19"/>
    </row>
    <row r="871" spans="2:36" s="13" customFormat="1" ht="16" hidden="1" thickBot="1">
      <c r="B871" s="213">
        <f>B869-1</f>
        <v>2019</v>
      </c>
      <c r="C871" s="70" t="s">
        <v>24</v>
      </c>
      <c r="D871" s="58"/>
      <c r="E871" s="59"/>
      <c r="F871" s="59"/>
      <c r="G871" s="59"/>
      <c r="H871" s="59"/>
      <c r="I871" s="60"/>
      <c r="J871" s="59"/>
      <c r="K871" s="59"/>
      <c r="L871" s="59"/>
      <c r="M871" s="59"/>
      <c r="N871" s="59"/>
      <c r="O871" s="61"/>
      <c r="P871" s="62"/>
      <c r="Q871" s="63">
        <f t="shared" si="366"/>
        <v>0</v>
      </c>
      <c r="T871" s="13" t="b">
        <f t="shared" si="365"/>
        <v>0</v>
      </c>
      <c r="U871" s="13" t="b">
        <f>AND(B871&lt;=ReportingYear,B871&gt;=BaselineYear)</f>
        <v>0</v>
      </c>
      <c r="W871" s="14" t="b">
        <f t="shared" si="363"/>
        <v>0</v>
      </c>
      <c r="AB871" s="14"/>
      <c r="AC871" s="18"/>
      <c r="AD871" s="14"/>
      <c r="AE871" s="18"/>
      <c r="AF871" s="18"/>
      <c r="AG871" s="18"/>
      <c r="AH871" s="19"/>
      <c r="AI871" s="19"/>
      <c r="AJ871" s="19"/>
    </row>
    <row r="872" spans="2:36" s="13" customFormat="1" ht="16" hidden="1" thickBot="1">
      <c r="B872" s="213"/>
      <c r="C872" s="76" t="s">
        <v>25</v>
      </c>
      <c r="D872" s="65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7"/>
      <c r="P872" s="68"/>
      <c r="Q872" s="69">
        <f t="shared" si="366"/>
        <v>0</v>
      </c>
      <c r="S872" s="13" t="b">
        <f>S870</f>
        <v>1</v>
      </c>
      <c r="T872" s="13" t="b">
        <f t="shared" si="365"/>
        <v>0</v>
      </c>
      <c r="U872" s="13" t="b">
        <f>U871</f>
        <v>0</v>
      </c>
      <c r="W872" s="14" t="b">
        <f t="shared" si="363"/>
        <v>0</v>
      </c>
      <c r="AB872" s="14"/>
      <c r="AC872" s="18"/>
      <c r="AD872" s="14"/>
      <c r="AE872" s="18"/>
      <c r="AF872" s="18"/>
      <c r="AG872" s="18"/>
      <c r="AH872" s="19"/>
      <c r="AI872" s="19"/>
      <c r="AJ872" s="19"/>
    </row>
    <row r="873" spans="2:36" s="13" customFormat="1" ht="16" hidden="1" thickBot="1">
      <c r="B873" s="213">
        <f>B871-1</f>
        <v>2018</v>
      </c>
      <c r="C873" s="70" t="s">
        <v>24</v>
      </c>
      <c r="D873" s="71"/>
      <c r="E873" s="72"/>
      <c r="F873" s="72"/>
      <c r="G873" s="72"/>
      <c r="H873" s="72"/>
      <c r="I873" s="73"/>
      <c r="J873" s="72"/>
      <c r="K873" s="72"/>
      <c r="L873" s="72"/>
      <c r="M873" s="72"/>
      <c r="N873" s="72"/>
      <c r="O873" s="74"/>
      <c r="P873" s="62"/>
      <c r="Q873" s="75">
        <f t="shared" si="366"/>
        <v>0</v>
      </c>
      <c r="T873" s="13" t="b">
        <f t="shared" si="365"/>
        <v>0</v>
      </c>
      <c r="U873" s="13" t="b">
        <f>AND(B873&lt;=ReportingYear,B873&gt;=BaselineYear)</f>
        <v>0</v>
      </c>
      <c r="W873" s="14" t="b">
        <f t="shared" si="363"/>
        <v>0</v>
      </c>
      <c r="AB873" s="14"/>
      <c r="AC873" s="18"/>
      <c r="AD873" s="14"/>
      <c r="AE873" s="18"/>
      <c r="AF873" s="18"/>
      <c r="AG873" s="18"/>
      <c r="AH873" s="19"/>
      <c r="AI873" s="19"/>
      <c r="AJ873" s="19"/>
    </row>
    <row r="874" spans="2:36" s="13" customFormat="1" ht="16" hidden="1" thickBot="1">
      <c r="B874" s="213"/>
      <c r="C874" s="76" t="s">
        <v>25</v>
      </c>
      <c r="D874" s="77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9"/>
      <c r="P874" s="80"/>
      <c r="Q874" s="81">
        <f t="shared" si="366"/>
        <v>0</v>
      </c>
      <c r="S874" s="13" t="b">
        <f>S872</f>
        <v>1</v>
      </c>
      <c r="T874" s="13" t="b">
        <f t="shared" si="365"/>
        <v>0</v>
      </c>
      <c r="U874" s="13" t="b">
        <f>U873</f>
        <v>0</v>
      </c>
      <c r="W874" s="14" t="b">
        <f t="shared" si="363"/>
        <v>0</v>
      </c>
      <c r="AB874" s="14"/>
      <c r="AC874" s="18"/>
      <c r="AD874" s="14"/>
      <c r="AE874" s="18"/>
      <c r="AF874" s="18"/>
      <c r="AG874" s="18"/>
      <c r="AH874" s="19"/>
      <c r="AI874" s="19"/>
      <c r="AJ874" s="19"/>
    </row>
    <row r="875" spans="2:36" s="13" customFormat="1" ht="16" hidden="1" thickBot="1">
      <c r="B875" s="213">
        <f>B873-1</f>
        <v>2017</v>
      </c>
      <c r="C875" s="70" t="s">
        <v>24</v>
      </c>
      <c r="D875" s="58"/>
      <c r="E875" s="59"/>
      <c r="F875" s="59"/>
      <c r="G875" s="59"/>
      <c r="H875" s="59"/>
      <c r="I875" s="60"/>
      <c r="J875" s="59"/>
      <c r="K875" s="59"/>
      <c r="L875" s="59"/>
      <c r="M875" s="59"/>
      <c r="N875" s="59"/>
      <c r="O875" s="61"/>
      <c r="P875" s="62"/>
      <c r="Q875" s="63">
        <f t="shared" si="366"/>
        <v>0</v>
      </c>
      <c r="T875" s="13" t="b">
        <f t="shared" si="365"/>
        <v>0</v>
      </c>
      <c r="U875" s="13" t="b">
        <f>AND(B875&lt;=ReportingYear,B875&gt;=BaselineYear)</f>
        <v>1</v>
      </c>
      <c r="W875" s="14" t="b">
        <f t="shared" si="363"/>
        <v>0</v>
      </c>
      <c r="AB875" s="14"/>
      <c r="AC875" s="18"/>
      <c r="AD875" s="14"/>
      <c r="AE875" s="18"/>
      <c r="AF875" s="18"/>
      <c r="AG875" s="18"/>
      <c r="AH875" s="19"/>
      <c r="AI875" s="19"/>
      <c r="AJ875" s="19"/>
    </row>
    <row r="876" spans="2:36" s="13" customFormat="1" ht="16" hidden="1" thickBot="1">
      <c r="B876" s="213"/>
      <c r="C876" s="76" t="s">
        <v>25</v>
      </c>
      <c r="D876" s="65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7"/>
      <c r="P876" s="68"/>
      <c r="Q876" s="69">
        <f t="shared" si="366"/>
        <v>0</v>
      </c>
      <c r="S876" s="13" t="b">
        <f>S874</f>
        <v>1</v>
      </c>
      <c r="T876" s="13" t="b">
        <f t="shared" si="365"/>
        <v>0</v>
      </c>
      <c r="U876" s="13" t="b">
        <f>U875</f>
        <v>1</v>
      </c>
      <c r="W876" s="14" t="b">
        <f t="shared" si="363"/>
        <v>0</v>
      </c>
      <c r="AB876" s="14"/>
      <c r="AC876" s="18"/>
      <c r="AD876" s="14"/>
      <c r="AE876" s="18"/>
      <c r="AF876" s="18"/>
      <c r="AG876" s="18"/>
      <c r="AH876" s="19"/>
      <c r="AI876" s="19"/>
      <c r="AJ876" s="19"/>
    </row>
    <row r="877" spans="2:36" s="13" customFormat="1" ht="16" hidden="1" thickBot="1">
      <c r="B877" s="213">
        <f>B875-1</f>
        <v>2016</v>
      </c>
      <c r="C877" s="70" t="s">
        <v>24</v>
      </c>
      <c r="D877" s="71"/>
      <c r="E877" s="72"/>
      <c r="F877" s="72"/>
      <c r="G877" s="72"/>
      <c r="H877" s="72"/>
      <c r="I877" s="73"/>
      <c r="J877" s="72"/>
      <c r="K877" s="72"/>
      <c r="L877" s="72"/>
      <c r="M877" s="72"/>
      <c r="N877" s="72"/>
      <c r="O877" s="74"/>
      <c r="P877" s="62"/>
      <c r="Q877" s="75">
        <f t="shared" si="366"/>
        <v>0</v>
      </c>
      <c r="T877" s="13" t="b">
        <f t="shared" si="365"/>
        <v>0</v>
      </c>
      <c r="U877" s="13" t="b">
        <f>AND(B877&lt;=ReportingYear,B877&gt;=BaselineYear)</f>
        <v>1</v>
      </c>
      <c r="W877" s="14" t="b">
        <f t="shared" si="363"/>
        <v>0</v>
      </c>
      <c r="AB877" s="14"/>
      <c r="AC877" s="18"/>
      <c r="AD877" s="14"/>
      <c r="AE877" s="18"/>
      <c r="AF877" s="18"/>
      <c r="AG877" s="18"/>
      <c r="AH877" s="19"/>
      <c r="AI877" s="19"/>
      <c r="AJ877" s="19"/>
    </row>
    <row r="878" spans="2:36" s="13" customFormat="1" ht="16" hidden="1" thickBot="1">
      <c r="B878" s="213"/>
      <c r="C878" s="76" t="s">
        <v>25</v>
      </c>
      <c r="D878" s="77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9"/>
      <c r="P878" s="80"/>
      <c r="Q878" s="81">
        <f t="shared" si="366"/>
        <v>0</v>
      </c>
      <c r="S878" s="13" t="b">
        <f>S876</f>
        <v>1</v>
      </c>
      <c r="T878" s="13" t="b">
        <f t="shared" si="365"/>
        <v>0</v>
      </c>
      <c r="U878" s="13" t="b">
        <f>U877</f>
        <v>1</v>
      </c>
      <c r="W878" s="14" t="b">
        <f t="shared" si="363"/>
        <v>0</v>
      </c>
      <c r="AB878" s="14"/>
      <c r="AC878" s="18"/>
      <c r="AD878" s="14"/>
      <c r="AE878" s="18"/>
      <c r="AF878" s="18"/>
      <c r="AG878" s="18"/>
      <c r="AH878" s="19"/>
      <c r="AI878" s="19"/>
      <c r="AJ878" s="19"/>
    </row>
    <row r="879" spans="2:36" s="13" customFormat="1" hidden="1">
      <c r="B879" s="211">
        <f>B877-1</f>
        <v>2015</v>
      </c>
      <c r="C879" s="70" t="s">
        <v>24</v>
      </c>
      <c r="D879" s="58"/>
      <c r="E879" s="59"/>
      <c r="F879" s="59"/>
      <c r="G879" s="59"/>
      <c r="H879" s="59"/>
      <c r="I879" s="60"/>
      <c r="J879" s="59"/>
      <c r="K879" s="59"/>
      <c r="L879" s="59"/>
      <c r="M879" s="59"/>
      <c r="N879" s="59"/>
      <c r="O879" s="61"/>
      <c r="P879" s="62"/>
      <c r="Q879" s="63">
        <f t="shared" si="366"/>
        <v>0</v>
      </c>
      <c r="T879" s="13" t="b">
        <f t="shared" si="365"/>
        <v>0</v>
      </c>
      <c r="U879" s="13" t="b">
        <f>AND(B879&lt;=ReportingYear,B879&gt;=BaselineYear)</f>
        <v>1</v>
      </c>
      <c r="W879" s="14" t="b">
        <f t="shared" si="363"/>
        <v>0</v>
      </c>
      <c r="AB879" s="14"/>
      <c r="AC879" s="18"/>
      <c r="AD879" s="14"/>
      <c r="AE879" s="18"/>
      <c r="AF879" s="18"/>
      <c r="AG879" s="18"/>
      <c r="AH879" s="19"/>
      <c r="AI879" s="19"/>
      <c r="AJ879" s="19"/>
    </row>
    <row r="880" spans="2:36" s="13" customFormat="1" ht="16" hidden="1" thickBot="1">
      <c r="B880" s="216"/>
      <c r="C880" s="76" t="s">
        <v>25</v>
      </c>
      <c r="D880" s="65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7"/>
      <c r="P880" s="68"/>
      <c r="Q880" s="69">
        <f t="shared" si="366"/>
        <v>0</v>
      </c>
      <c r="S880" s="13" t="b">
        <f>S878</f>
        <v>1</v>
      </c>
      <c r="T880" s="13" t="b">
        <f t="shared" si="365"/>
        <v>0</v>
      </c>
      <c r="U880" s="13" t="b">
        <f>U879</f>
        <v>1</v>
      </c>
      <c r="W880" s="14" t="b">
        <f t="shared" si="363"/>
        <v>0</v>
      </c>
      <c r="AB880" s="14"/>
      <c r="AC880" s="18"/>
      <c r="AD880" s="14"/>
      <c r="AE880" s="18"/>
      <c r="AF880" s="18"/>
      <c r="AG880" s="18"/>
      <c r="AH880" s="19"/>
      <c r="AI880" s="19"/>
      <c r="AJ880" s="19"/>
    </row>
    <row r="881" spans="2:36" s="13" customFormat="1" hidden="1">
      <c r="B881" s="217">
        <f>B879-1</f>
        <v>2014</v>
      </c>
      <c r="C881" s="70" t="s">
        <v>24</v>
      </c>
      <c r="D881" s="71"/>
      <c r="E881" s="72"/>
      <c r="F881" s="72"/>
      <c r="G881" s="72"/>
      <c r="H881" s="72"/>
      <c r="I881" s="73"/>
      <c r="J881" s="72"/>
      <c r="K881" s="72"/>
      <c r="L881" s="72"/>
      <c r="M881" s="72"/>
      <c r="N881" s="72"/>
      <c r="O881" s="74"/>
      <c r="P881" s="62"/>
      <c r="Q881" s="75">
        <f t="shared" si="366"/>
        <v>0</v>
      </c>
      <c r="T881" s="13" t="b">
        <f t="shared" si="365"/>
        <v>0</v>
      </c>
      <c r="U881" s="13" t="b">
        <f>AND(B881&lt;=ReportingYear,B881&gt;=BaselineYear)</f>
        <v>1</v>
      </c>
      <c r="W881" s="14" t="b">
        <f t="shared" si="363"/>
        <v>0</v>
      </c>
      <c r="AB881" s="14"/>
      <c r="AC881" s="18"/>
      <c r="AD881" s="14"/>
      <c r="AE881" s="18"/>
      <c r="AF881" s="18"/>
      <c r="AG881" s="18"/>
      <c r="AH881" s="19"/>
      <c r="AI881" s="19"/>
      <c r="AJ881" s="19"/>
    </row>
    <row r="882" spans="2:36" s="13" customFormat="1" ht="16" hidden="1" thickBot="1">
      <c r="B882" s="218"/>
      <c r="C882" s="76" t="s">
        <v>25</v>
      </c>
      <c r="D882" s="77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9"/>
      <c r="P882" s="80"/>
      <c r="Q882" s="81">
        <f t="shared" si="366"/>
        <v>0</v>
      </c>
      <c r="S882" s="13" t="b">
        <f>S880</f>
        <v>1</v>
      </c>
      <c r="T882" s="13" t="b">
        <f t="shared" si="365"/>
        <v>0</v>
      </c>
      <c r="U882" s="13" t="b">
        <f>U881</f>
        <v>1</v>
      </c>
      <c r="W882" s="14" t="b">
        <f t="shared" si="363"/>
        <v>0</v>
      </c>
      <c r="AB882" s="14"/>
      <c r="AC882" s="18"/>
      <c r="AD882" s="14"/>
      <c r="AE882" s="18"/>
      <c r="AF882" s="18"/>
      <c r="AG882" s="18"/>
      <c r="AH882" s="19"/>
      <c r="AI882" s="19"/>
      <c r="AJ882" s="19"/>
    </row>
    <row r="883" spans="2:36" s="13" customFormat="1" hidden="1">
      <c r="B883" s="211">
        <f>B881-1</f>
        <v>2013</v>
      </c>
      <c r="C883" s="70" t="s">
        <v>24</v>
      </c>
      <c r="D883" s="58"/>
      <c r="E883" s="59"/>
      <c r="F883" s="59"/>
      <c r="G883" s="59"/>
      <c r="H883" s="59"/>
      <c r="I883" s="60"/>
      <c r="J883" s="59"/>
      <c r="K883" s="59"/>
      <c r="L883" s="59"/>
      <c r="M883" s="59"/>
      <c r="N883" s="59"/>
      <c r="O883" s="61"/>
      <c r="P883" s="62"/>
      <c r="Q883" s="63">
        <f t="shared" si="366"/>
        <v>0</v>
      </c>
      <c r="T883" s="13" t="b">
        <f t="shared" si="365"/>
        <v>0</v>
      </c>
      <c r="U883" s="13" t="b">
        <f>AND(B883&lt;=ReportingYear,B883&gt;=BaselineYear)</f>
        <v>0</v>
      </c>
      <c r="W883" s="14" t="b">
        <f t="shared" si="363"/>
        <v>0</v>
      </c>
      <c r="AB883" s="14"/>
      <c r="AC883" s="18"/>
      <c r="AD883" s="14"/>
      <c r="AE883" s="18"/>
      <c r="AF883" s="18"/>
      <c r="AG883" s="18"/>
      <c r="AH883" s="19"/>
      <c r="AI883" s="19"/>
      <c r="AJ883" s="19"/>
    </row>
    <row r="884" spans="2:36" s="13" customFormat="1" ht="16" hidden="1" thickBot="1">
      <c r="B884" s="212"/>
      <c r="C884" s="76" t="s">
        <v>25</v>
      </c>
      <c r="D884" s="65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7"/>
      <c r="P884" s="68"/>
      <c r="Q884" s="69">
        <f t="shared" si="366"/>
        <v>0</v>
      </c>
      <c r="S884" s="13" t="b">
        <f>S882</f>
        <v>1</v>
      </c>
      <c r="T884" s="13" t="b">
        <f t="shared" si="365"/>
        <v>0</v>
      </c>
      <c r="U884" s="13" t="b">
        <f>U883</f>
        <v>0</v>
      </c>
      <c r="W884" s="14" t="b">
        <f t="shared" si="363"/>
        <v>0</v>
      </c>
      <c r="AB884" s="14"/>
      <c r="AC884" s="18"/>
      <c r="AD884" s="14"/>
      <c r="AE884" s="18"/>
      <c r="AF884" s="18"/>
      <c r="AG884" s="18"/>
      <c r="AH884" s="19"/>
      <c r="AI884" s="19"/>
      <c r="AJ884" s="19"/>
    </row>
    <row r="885" spans="2:36" s="13" customFormat="1" hidden="1">
      <c r="B885" s="211">
        <f>B883-1</f>
        <v>2012</v>
      </c>
      <c r="C885" s="70" t="s">
        <v>24</v>
      </c>
      <c r="D885" s="71"/>
      <c r="E885" s="72"/>
      <c r="F885" s="72"/>
      <c r="G885" s="72"/>
      <c r="H885" s="72"/>
      <c r="I885" s="73"/>
      <c r="J885" s="72"/>
      <c r="K885" s="72"/>
      <c r="L885" s="72"/>
      <c r="M885" s="72"/>
      <c r="N885" s="72"/>
      <c r="O885" s="74"/>
      <c r="P885" s="62"/>
      <c r="Q885" s="75">
        <f t="shared" si="366"/>
        <v>0</v>
      </c>
      <c r="T885" s="13" t="b">
        <f t="shared" si="365"/>
        <v>0</v>
      </c>
      <c r="U885" s="13" t="b">
        <f>AND(B885&lt;=ReportingYear,B885&gt;=BaselineYear)</f>
        <v>0</v>
      </c>
      <c r="W885" s="14" t="b">
        <f t="shared" si="363"/>
        <v>0</v>
      </c>
      <c r="AB885" s="14"/>
      <c r="AC885" s="18"/>
      <c r="AD885" s="14"/>
      <c r="AE885" s="18"/>
      <c r="AF885" s="18"/>
      <c r="AG885" s="18"/>
      <c r="AH885" s="19"/>
      <c r="AI885" s="19"/>
      <c r="AJ885" s="19"/>
    </row>
    <row r="886" spans="2:36" s="13" customFormat="1" ht="16" hidden="1" thickBot="1">
      <c r="B886" s="212"/>
      <c r="C886" s="76" t="s">
        <v>25</v>
      </c>
      <c r="D886" s="77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9"/>
      <c r="P886" s="80"/>
      <c r="Q886" s="81">
        <f t="shared" si="366"/>
        <v>0</v>
      </c>
      <c r="S886" s="13" t="b">
        <f>S884</f>
        <v>1</v>
      </c>
      <c r="T886" s="13" t="b">
        <f t="shared" si="365"/>
        <v>0</v>
      </c>
      <c r="U886" s="13" t="b">
        <f>U885</f>
        <v>0</v>
      </c>
      <c r="W886" s="14" t="b">
        <f t="shared" si="363"/>
        <v>0</v>
      </c>
      <c r="AB886" s="14"/>
      <c r="AC886" s="18"/>
      <c r="AD886" s="14"/>
      <c r="AE886" s="18"/>
      <c r="AF886" s="18"/>
      <c r="AG886" s="18"/>
      <c r="AH886" s="19"/>
      <c r="AI886" s="19"/>
      <c r="AJ886" s="19"/>
    </row>
    <row r="887" spans="2:36" s="13" customFormat="1" hidden="1">
      <c r="B887" s="211">
        <f>B885-1</f>
        <v>2011</v>
      </c>
      <c r="C887" s="70" t="s">
        <v>24</v>
      </c>
      <c r="D887" s="58"/>
      <c r="E887" s="59"/>
      <c r="F887" s="59"/>
      <c r="G887" s="59"/>
      <c r="H887" s="59"/>
      <c r="I887" s="60"/>
      <c r="J887" s="59"/>
      <c r="K887" s="59"/>
      <c r="L887" s="59"/>
      <c r="M887" s="59"/>
      <c r="N887" s="59"/>
      <c r="O887" s="61"/>
      <c r="P887" s="62"/>
      <c r="Q887" s="63">
        <f t="shared" si="366"/>
        <v>0</v>
      </c>
      <c r="T887" s="13" t="b">
        <f t="shared" si="365"/>
        <v>0</v>
      </c>
      <c r="U887" s="13" t="b">
        <f>AND(B887&lt;=ReportingYear,B887&gt;=BaselineYear)</f>
        <v>0</v>
      </c>
      <c r="W887" s="14" t="b">
        <f t="shared" si="363"/>
        <v>0</v>
      </c>
      <c r="AB887" s="14"/>
      <c r="AC887" s="18"/>
      <c r="AD887" s="14"/>
      <c r="AE887" s="18"/>
      <c r="AF887" s="18"/>
      <c r="AG887" s="18"/>
      <c r="AH887" s="19"/>
      <c r="AI887" s="19"/>
      <c r="AJ887" s="19"/>
    </row>
    <row r="888" spans="2:36" s="13" customFormat="1" ht="16" hidden="1" thickBot="1">
      <c r="B888" s="212"/>
      <c r="C888" s="76" t="s">
        <v>25</v>
      </c>
      <c r="D888" s="65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7"/>
      <c r="P888" s="68"/>
      <c r="Q888" s="69">
        <f t="shared" si="366"/>
        <v>0</v>
      </c>
      <c r="S888" s="13" t="b">
        <f>S886</f>
        <v>1</v>
      </c>
      <c r="T888" s="13" t="b">
        <f t="shared" si="365"/>
        <v>0</v>
      </c>
      <c r="U888" s="13" t="b">
        <f>U887</f>
        <v>0</v>
      </c>
      <c r="W888" s="14" t="b">
        <f t="shared" si="363"/>
        <v>0</v>
      </c>
      <c r="AB888" s="14"/>
      <c r="AC888" s="18"/>
      <c r="AD888" s="14"/>
      <c r="AE888" s="18"/>
      <c r="AF888" s="18"/>
      <c r="AG888" s="18"/>
      <c r="AH888" s="19"/>
      <c r="AI888" s="19"/>
      <c r="AJ888" s="19"/>
    </row>
    <row r="889" spans="2:36" s="13" customFormat="1" hidden="1">
      <c r="B889" s="211">
        <f>B887-1</f>
        <v>2010</v>
      </c>
      <c r="C889" s="70" t="s">
        <v>24</v>
      </c>
      <c r="D889" s="71"/>
      <c r="E889" s="72"/>
      <c r="F889" s="72"/>
      <c r="G889" s="72"/>
      <c r="H889" s="72"/>
      <c r="I889" s="73"/>
      <c r="J889" s="72"/>
      <c r="K889" s="72"/>
      <c r="L889" s="72"/>
      <c r="M889" s="72"/>
      <c r="N889" s="72"/>
      <c r="O889" s="74"/>
      <c r="P889" s="62"/>
      <c r="Q889" s="75">
        <f t="shared" si="366"/>
        <v>0</v>
      </c>
      <c r="T889" s="13" t="b">
        <f t="shared" si="365"/>
        <v>0</v>
      </c>
      <c r="U889" s="13" t="b">
        <f>AND(B889&lt;=ReportingYear,B889&gt;=BaselineYear)</f>
        <v>0</v>
      </c>
      <c r="W889" s="14" t="b">
        <f t="shared" si="363"/>
        <v>0</v>
      </c>
      <c r="AB889" s="14"/>
      <c r="AC889" s="18"/>
      <c r="AD889" s="14"/>
      <c r="AE889" s="18"/>
      <c r="AF889" s="18"/>
      <c r="AG889" s="18"/>
      <c r="AH889" s="19"/>
      <c r="AI889" s="19"/>
      <c r="AJ889" s="19"/>
    </row>
    <row r="890" spans="2:36" s="13" customFormat="1" ht="16" hidden="1" thickBot="1">
      <c r="B890" s="212"/>
      <c r="C890" s="76" t="s">
        <v>25</v>
      </c>
      <c r="D890" s="77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9"/>
      <c r="P890" s="80"/>
      <c r="Q890" s="81">
        <f t="shared" si="366"/>
        <v>0</v>
      </c>
      <c r="S890" s="13" t="b">
        <f>S888</f>
        <v>1</v>
      </c>
      <c r="T890" s="13" t="b">
        <f t="shared" si="365"/>
        <v>0</v>
      </c>
      <c r="U890" s="13" t="b">
        <f>U889</f>
        <v>0</v>
      </c>
      <c r="W890" s="14" t="b">
        <f t="shared" si="363"/>
        <v>0</v>
      </c>
      <c r="AB890" s="14"/>
      <c r="AC890" s="18"/>
      <c r="AD890" s="14"/>
      <c r="AE890" s="18"/>
      <c r="AF890" s="18"/>
      <c r="AG890" s="18"/>
      <c r="AH890" s="19"/>
      <c r="AI890" s="19"/>
      <c r="AJ890" s="19"/>
    </row>
    <row r="891" spans="2:36" s="13" customFormat="1" ht="16" hidden="1" thickBot="1">
      <c r="B891" s="213">
        <f>B889-1</f>
        <v>2009</v>
      </c>
      <c r="C891" s="70" t="s">
        <v>24</v>
      </c>
      <c r="D891" s="58"/>
      <c r="E891" s="59"/>
      <c r="F891" s="59"/>
      <c r="G891" s="59"/>
      <c r="H891" s="59"/>
      <c r="I891" s="60"/>
      <c r="J891" s="59"/>
      <c r="K891" s="59"/>
      <c r="L891" s="59"/>
      <c r="M891" s="59"/>
      <c r="N891" s="59"/>
      <c r="O891" s="61"/>
      <c r="P891" s="62"/>
      <c r="Q891" s="63">
        <f t="shared" si="366"/>
        <v>0</v>
      </c>
      <c r="T891" s="13" t="b">
        <f t="shared" si="365"/>
        <v>0</v>
      </c>
      <c r="U891" s="13" t="b">
        <f>AND(B891&lt;=ReportingYear,B891&gt;=BaselineYear)</f>
        <v>0</v>
      </c>
      <c r="W891" s="14" t="b">
        <f t="shared" si="363"/>
        <v>0</v>
      </c>
      <c r="AB891" s="14"/>
      <c r="AC891" s="18"/>
      <c r="AD891" s="14"/>
      <c r="AE891" s="18"/>
      <c r="AF891" s="18"/>
      <c r="AG891" s="18"/>
      <c r="AH891" s="19"/>
      <c r="AI891" s="19"/>
      <c r="AJ891" s="19"/>
    </row>
    <row r="892" spans="2:36" s="13" customFormat="1" ht="16" hidden="1" thickBot="1">
      <c r="B892" s="213"/>
      <c r="C892" s="76" t="s">
        <v>25</v>
      </c>
      <c r="D892" s="65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7"/>
      <c r="P892" s="68"/>
      <c r="Q892" s="69">
        <f t="shared" si="366"/>
        <v>0</v>
      </c>
      <c r="S892" s="13" t="b">
        <f>S890</f>
        <v>1</v>
      </c>
      <c r="T892" s="13" t="b">
        <f t="shared" si="365"/>
        <v>0</v>
      </c>
      <c r="U892" s="13" t="b">
        <f>U891</f>
        <v>0</v>
      </c>
      <c r="W892" s="14" t="b">
        <f t="shared" si="363"/>
        <v>0</v>
      </c>
      <c r="AB892" s="14"/>
      <c r="AC892" s="18"/>
      <c r="AD892" s="14"/>
      <c r="AE892" s="18"/>
      <c r="AF892" s="18"/>
      <c r="AG892" s="18"/>
      <c r="AH892" s="19"/>
      <c r="AI892" s="19"/>
      <c r="AJ892" s="19"/>
    </row>
    <row r="893" spans="2:36" s="13" customFormat="1" ht="16" hidden="1" thickBot="1">
      <c r="B893" s="213">
        <f>B891-1</f>
        <v>2008</v>
      </c>
      <c r="C893" s="70" t="s">
        <v>24</v>
      </c>
      <c r="D893" s="71"/>
      <c r="E893" s="72"/>
      <c r="F893" s="72"/>
      <c r="G893" s="72"/>
      <c r="H893" s="72"/>
      <c r="I893" s="73"/>
      <c r="J893" s="72"/>
      <c r="K893" s="72"/>
      <c r="L893" s="72"/>
      <c r="M893" s="72"/>
      <c r="N893" s="72"/>
      <c r="O893" s="74"/>
      <c r="P893" s="62"/>
      <c r="Q893" s="75">
        <f t="shared" si="366"/>
        <v>0</v>
      </c>
      <c r="T893" s="13" t="b">
        <f t="shared" si="365"/>
        <v>0</v>
      </c>
      <c r="U893" s="13" t="b">
        <f>AND(B893&lt;=ReportingYear,B893&gt;=BaselineYear)</f>
        <v>0</v>
      </c>
      <c r="W893" s="14" t="b">
        <f t="shared" si="363"/>
        <v>0</v>
      </c>
      <c r="AB893" s="14"/>
      <c r="AC893" s="18"/>
      <c r="AD893" s="14"/>
      <c r="AE893" s="18"/>
      <c r="AF893" s="18"/>
      <c r="AG893" s="18"/>
      <c r="AH893" s="19"/>
      <c r="AI893" s="19"/>
      <c r="AJ893" s="19"/>
    </row>
    <row r="894" spans="2:36" s="13" customFormat="1" ht="16" hidden="1" thickBot="1">
      <c r="B894" s="213"/>
      <c r="C894" s="76" t="s">
        <v>25</v>
      </c>
      <c r="D894" s="77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9"/>
      <c r="P894" s="80"/>
      <c r="Q894" s="81">
        <f t="shared" si="366"/>
        <v>0</v>
      </c>
      <c r="S894" s="13" t="b">
        <f>S892</f>
        <v>1</v>
      </c>
      <c r="T894" s="13" t="b">
        <f t="shared" si="365"/>
        <v>0</v>
      </c>
      <c r="U894" s="13" t="b">
        <f>U893</f>
        <v>0</v>
      </c>
      <c r="W894" s="14" t="b">
        <f t="shared" si="363"/>
        <v>0</v>
      </c>
      <c r="AB894" s="14"/>
      <c r="AC894" s="18"/>
      <c r="AD894" s="14"/>
      <c r="AE894" s="18"/>
      <c r="AF894" s="18"/>
      <c r="AG894" s="18"/>
      <c r="AH894" s="19"/>
      <c r="AI894" s="19"/>
      <c r="AJ894" s="19"/>
    </row>
    <row r="895" spans="2:36" s="13" customFormat="1" ht="16" hidden="1" thickBot="1">
      <c r="B895" s="213">
        <f>B893-1</f>
        <v>2007</v>
      </c>
      <c r="C895" s="70" t="s">
        <v>24</v>
      </c>
      <c r="D895" s="58"/>
      <c r="E895" s="59"/>
      <c r="F895" s="59"/>
      <c r="G895" s="59"/>
      <c r="H895" s="59"/>
      <c r="I895" s="60"/>
      <c r="J895" s="59"/>
      <c r="K895" s="59"/>
      <c r="L895" s="59"/>
      <c r="M895" s="59"/>
      <c r="N895" s="59"/>
      <c r="O895" s="61"/>
      <c r="P895" s="62"/>
      <c r="Q895" s="63">
        <f t="shared" si="366"/>
        <v>0</v>
      </c>
      <c r="T895" s="13" t="b">
        <f t="shared" si="365"/>
        <v>0</v>
      </c>
      <c r="U895" s="13" t="b">
        <f>AND(B895&lt;=ReportingYear,B895&gt;=BaselineYear)</f>
        <v>0</v>
      </c>
      <c r="W895" s="14" t="b">
        <f t="shared" si="363"/>
        <v>0</v>
      </c>
      <c r="AB895" s="14"/>
      <c r="AC895" s="18"/>
      <c r="AD895" s="14"/>
      <c r="AE895" s="18"/>
      <c r="AF895" s="18"/>
      <c r="AG895" s="18"/>
      <c r="AH895" s="19"/>
      <c r="AI895" s="19"/>
      <c r="AJ895" s="19"/>
    </row>
    <row r="896" spans="2:36" s="13" customFormat="1" ht="16" hidden="1" thickBot="1">
      <c r="B896" s="213"/>
      <c r="C896" s="76" t="s">
        <v>25</v>
      </c>
      <c r="D896" s="65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7"/>
      <c r="P896" s="68"/>
      <c r="Q896" s="69">
        <f t="shared" si="366"/>
        <v>0</v>
      </c>
      <c r="S896" s="13" t="b">
        <f>S894</f>
        <v>1</v>
      </c>
      <c r="T896" s="13" t="b">
        <f t="shared" si="365"/>
        <v>0</v>
      </c>
      <c r="U896" s="13" t="b">
        <f>U895</f>
        <v>0</v>
      </c>
      <c r="W896" s="14" t="b">
        <f t="shared" si="363"/>
        <v>0</v>
      </c>
      <c r="AB896" s="14"/>
      <c r="AC896" s="18"/>
      <c r="AD896" s="14"/>
      <c r="AE896" s="18"/>
      <c r="AF896" s="18"/>
      <c r="AG896" s="18"/>
      <c r="AH896" s="19"/>
      <c r="AI896" s="19"/>
      <c r="AJ896" s="19"/>
    </row>
    <row r="897" spans="2:36" s="13" customFormat="1" ht="16" hidden="1" thickBot="1">
      <c r="B897" s="213">
        <f>B895-1</f>
        <v>2006</v>
      </c>
      <c r="C897" s="70" t="s">
        <v>24</v>
      </c>
      <c r="D897" s="71"/>
      <c r="E897" s="72"/>
      <c r="F897" s="72"/>
      <c r="G897" s="72"/>
      <c r="H897" s="72"/>
      <c r="I897" s="73"/>
      <c r="J897" s="72"/>
      <c r="K897" s="72"/>
      <c r="L897" s="72"/>
      <c r="M897" s="72"/>
      <c r="N897" s="72"/>
      <c r="O897" s="74"/>
      <c r="P897" s="62"/>
      <c r="Q897" s="75">
        <f t="shared" si="366"/>
        <v>0</v>
      </c>
      <c r="T897" s="13" t="b">
        <f t="shared" si="365"/>
        <v>0</v>
      </c>
      <c r="U897" s="13" t="b">
        <f>AND(B897&lt;=ReportingYear,B897&gt;=BaselineYear)</f>
        <v>0</v>
      </c>
      <c r="W897" s="14" t="b">
        <f t="shared" si="363"/>
        <v>0</v>
      </c>
      <c r="AB897" s="14"/>
      <c r="AC897" s="18"/>
      <c r="AD897" s="14"/>
      <c r="AE897" s="18"/>
      <c r="AF897" s="18"/>
      <c r="AG897" s="18"/>
      <c r="AH897" s="19"/>
      <c r="AI897" s="19"/>
      <c r="AJ897" s="19"/>
    </row>
    <row r="898" spans="2:36" s="13" customFormat="1" ht="16" hidden="1" thickBot="1">
      <c r="B898" s="213"/>
      <c r="C898" s="76" t="s">
        <v>25</v>
      </c>
      <c r="D898" s="77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9"/>
      <c r="P898" s="80"/>
      <c r="Q898" s="81">
        <f t="shared" si="366"/>
        <v>0</v>
      </c>
      <c r="S898" s="13" t="b">
        <f>S896</f>
        <v>1</v>
      </c>
      <c r="T898" s="13" t="b">
        <f t="shared" si="365"/>
        <v>0</v>
      </c>
      <c r="U898" s="13" t="b">
        <f>U897</f>
        <v>0</v>
      </c>
      <c r="W898" s="14" t="b">
        <f t="shared" si="363"/>
        <v>0</v>
      </c>
      <c r="AB898" s="14"/>
      <c r="AC898" s="18"/>
      <c r="AD898" s="14"/>
      <c r="AE898" s="18"/>
      <c r="AF898" s="18"/>
      <c r="AG898" s="18"/>
      <c r="AH898" s="19"/>
      <c r="AI898" s="19"/>
      <c r="AJ898" s="19"/>
    </row>
    <row r="899" spans="2:36" s="13" customFormat="1" hidden="1">
      <c r="B899" s="211">
        <f>B897-1</f>
        <v>2005</v>
      </c>
      <c r="C899" s="70" t="s">
        <v>24</v>
      </c>
      <c r="D899" s="58"/>
      <c r="E899" s="59"/>
      <c r="F899" s="59"/>
      <c r="G899" s="59"/>
      <c r="H899" s="59"/>
      <c r="I899" s="60"/>
      <c r="J899" s="59"/>
      <c r="K899" s="59"/>
      <c r="L899" s="59"/>
      <c r="M899" s="59"/>
      <c r="N899" s="59"/>
      <c r="O899" s="61"/>
      <c r="P899" s="62"/>
      <c r="Q899" s="63">
        <f t="shared" si="366"/>
        <v>0</v>
      </c>
      <c r="T899" s="13" t="b">
        <f t="shared" si="365"/>
        <v>0</v>
      </c>
      <c r="U899" s="13" t="b">
        <f>AND(B899&lt;=ReportingYear,B899&gt;=BaselineYear)</f>
        <v>0</v>
      </c>
      <c r="W899" s="14" t="b">
        <f t="shared" si="363"/>
        <v>0</v>
      </c>
      <c r="AB899" s="14"/>
      <c r="AC899" s="18"/>
      <c r="AD899" s="14"/>
      <c r="AE899" s="18"/>
      <c r="AF899" s="18"/>
      <c r="AG899" s="18"/>
      <c r="AH899" s="19"/>
      <c r="AI899" s="19"/>
      <c r="AJ899" s="19"/>
    </row>
    <row r="900" spans="2:36" s="13" customFormat="1" ht="16" hidden="1" thickBot="1">
      <c r="B900" s="216"/>
      <c r="C900" s="76" t="s">
        <v>25</v>
      </c>
      <c r="D900" s="65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7"/>
      <c r="P900" s="68"/>
      <c r="Q900" s="69">
        <f t="shared" si="366"/>
        <v>0</v>
      </c>
      <c r="S900" s="13" t="b">
        <f>S898</f>
        <v>1</v>
      </c>
      <c r="T900" s="13" t="b">
        <f t="shared" si="365"/>
        <v>0</v>
      </c>
      <c r="U900" s="13" t="b">
        <f>U899</f>
        <v>0</v>
      </c>
      <c r="W900" s="14" t="b">
        <f t="shared" si="363"/>
        <v>0</v>
      </c>
      <c r="AB900" s="14"/>
      <c r="AC900" s="18"/>
      <c r="AD900" s="14"/>
      <c r="AE900" s="18"/>
      <c r="AF900" s="18"/>
      <c r="AG900" s="18"/>
      <c r="AH900" s="19"/>
      <c r="AI900" s="19"/>
      <c r="AJ900" s="19"/>
    </row>
    <row r="901" spans="2:36" s="13" customFormat="1" ht="16" hidden="1" thickBot="1">
      <c r="B901" s="82"/>
      <c r="T901" s="13" t="b">
        <f>T872</f>
        <v>0</v>
      </c>
      <c r="W901" s="14" t="b">
        <f t="shared" si="363"/>
        <v>0</v>
      </c>
      <c r="AB901" s="14"/>
      <c r="AC901" s="18"/>
      <c r="AD901" s="14"/>
      <c r="AE901" s="18"/>
      <c r="AF901" s="18"/>
      <c r="AG901" s="18"/>
      <c r="AH901" s="19"/>
      <c r="AI901" s="19"/>
      <c r="AJ901" s="19"/>
    </row>
    <row r="902" spans="2:36" s="13" customFormat="1" ht="15.75" hidden="1" customHeight="1" thickBot="1">
      <c r="B902" s="219" t="s">
        <v>26</v>
      </c>
      <c r="C902" s="83">
        <f>B851</f>
        <v>2029</v>
      </c>
      <c r="D902" s="84" t="str">
        <f t="shared" ref="D902:O902" si="367">IF(D852&lt;&gt;0,D851/D852,"")</f>
        <v/>
      </c>
      <c r="E902" s="84" t="str">
        <f t="shared" si="367"/>
        <v/>
      </c>
      <c r="F902" s="84" t="str">
        <f t="shared" si="367"/>
        <v/>
      </c>
      <c r="G902" s="84" t="str">
        <f t="shared" si="367"/>
        <v/>
      </c>
      <c r="H902" s="84" t="str">
        <f t="shared" si="367"/>
        <v/>
      </c>
      <c r="I902" s="84" t="str">
        <f t="shared" si="367"/>
        <v/>
      </c>
      <c r="J902" s="84" t="str">
        <f t="shared" si="367"/>
        <v/>
      </c>
      <c r="K902" s="84" t="str">
        <f t="shared" si="367"/>
        <v/>
      </c>
      <c r="L902" s="84" t="str">
        <f t="shared" si="367"/>
        <v/>
      </c>
      <c r="M902" s="84" t="str">
        <f t="shared" si="367"/>
        <v/>
      </c>
      <c r="N902" s="84" t="str">
        <f t="shared" si="367"/>
        <v/>
      </c>
      <c r="O902" s="85" t="str">
        <f t="shared" si="367"/>
        <v/>
      </c>
      <c r="Q902" s="86" t="str">
        <f>IF(Q852&lt;&gt;0,Q851/Q852,"")</f>
        <v/>
      </c>
      <c r="S902" s="13" t="b">
        <f>S880</f>
        <v>1</v>
      </c>
      <c r="T902" s="13" t="b">
        <f>T901</f>
        <v>0</v>
      </c>
      <c r="U902" s="13" t="b">
        <f t="shared" ref="U902:U926" si="368">AND(C902&lt;=ReportingYear,C902&gt;=BaselineYear)</f>
        <v>0</v>
      </c>
      <c r="V902" s="13" t="b">
        <f>UnitCostStatus</f>
        <v>0</v>
      </c>
      <c r="W902" s="14" t="b">
        <f t="shared" si="363"/>
        <v>0</v>
      </c>
      <c r="AB902" s="14"/>
      <c r="AC902" s="18"/>
      <c r="AD902" s="14"/>
      <c r="AE902" s="18"/>
      <c r="AF902" s="18"/>
      <c r="AG902" s="18"/>
      <c r="AH902" s="19"/>
      <c r="AI902" s="19"/>
      <c r="AJ902" s="19"/>
    </row>
    <row r="903" spans="2:36" s="13" customFormat="1" ht="16" hidden="1" thickBot="1">
      <c r="B903" s="219"/>
      <c r="C903" s="83">
        <f>C902-1</f>
        <v>2028</v>
      </c>
      <c r="D903" s="84" t="str">
        <f t="shared" ref="D903:O903" si="369">IF(D854&lt;&gt;0,D853/D854,"")</f>
        <v/>
      </c>
      <c r="E903" s="84" t="str">
        <f t="shared" si="369"/>
        <v/>
      </c>
      <c r="F903" s="84" t="str">
        <f t="shared" si="369"/>
        <v/>
      </c>
      <c r="G903" s="84" t="str">
        <f t="shared" si="369"/>
        <v/>
      </c>
      <c r="H903" s="84" t="str">
        <f t="shared" si="369"/>
        <v/>
      </c>
      <c r="I903" s="84" t="str">
        <f t="shared" si="369"/>
        <v/>
      </c>
      <c r="J903" s="84" t="str">
        <f t="shared" si="369"/>
        <v/>
      </c>
      <c r="K903" s="84" t="str">
        <f t="shared" si="369"/>
        <v/>
      </c>
      <c r="L903" s="84" t="str">
        <f t="shared" si="369"/>
        <v/>
      </c>
      <c r="M903" s="84" t="str">
        <f t="shared" si="369"/>
        <v/>
      </c>
      <c r="N903" s="84" t="str">
        <f t="shared" si="369"/>
        <v/>
      </c>
      <c r="O903" s="85" t="str">
        <f t="shared" si="369"/>
        <v/>
      </c>
      <c r="Q903" s="86" t="str">
        <f>IF(Q854&lt;&gt;0,Q853/Q854,"")</f>
        <v/>
      </c>
      <c r="S903" s="13" t="b">
        <f t="shared" ref="S903:T918" si="370">S902</f>
        <v>1</v>
      </c>
      <c r="T903" s="13" t="b">
        <f t="shared" si="365"/>
        <v>0</v>
      </c>
      <c r="U903" s="13" t="b">
        <f t="shared" si="368"/>
        <v>0</v>
      </c>
      <c r="V903" s="13" t="b">
        <f>V902</f>
        <v>0</v>
      </c>
      <c r="W903" s="14" t="b">
        <f t="shared" si="363"/>
        <v>0</v>
      </c>
      <c r="AB903" s="14"/>
      <c r="AC903" s="18"/>
      <c r="AD903" s="14"/>
      <c r="AE903" s="18"/>
      <c r="AF903" s="18"/>
      <c r="AG903" s="18"/>
      <c r="AH903" s="19"/>
      <c r="AI903" s="19"/>
      <c r="AJ903" s="19"/>
    </row>
    <row r="904" spans="2:36" s="13" customFormat="1" ht="16" hidden="1" thickBot="1">
      <c r="B904" s="219"/>
      <c r="C904" s="83">
        <f t="shared" ref="C904:C926" si="371">C903-1</f>
        <v>2027</v>
      </c>
      <c r="D904" s="84" t="str">
        <f t="shared" ref="D904:O904" si="372">IF(D856&lt;&gt;0,D855/D856,"")</f>
        <v/>
      </c>
      <c r="E904" s="84" t="str">
        <f t="shared" si="372"/>
        <v/>
      </c>
      <c r="F904" s="84" t="str">
        <f t="shared" si="372"/>
        <v/>
      </c>
      <c r="G904" s="84" t="str">
        <f t="shared" si="372"/>
        <v/>
      </c>
      <c r="H904" s="84" t="str">
        <f t="shared" si="372"/>
        <v/>
      </c>
      <c r="I904" s="84" t="str">
        <f t="shared" si="372"/>
        <v/>
      </c>
      <c r="J904" s="84" t="str">
        <f t="shared" si="372"/>
        <v/>
      </c>
      <c r="K904" s="84" t="str">
        <f t="shared" si="372"/>
        <v/>
      </c>
      <c r="L904" s="84" t="str">
        <f t="shared" si="372"/>
        <v/>
      </c>
      <c r="M904" s="84" t="str">
        <f t="shared" si="372"/>
        <v/>
      </c>
      <c r="N904" s="84" t="str">
        <f t="shared" si="372"/>
        <v/>
      </c>
      <c r="O904" s="85" t="str">
        <f t="shared" si="372"/>
        <v/>
      </c>
      <c r="Q904" s="86" t="str">
        <f>IF(Q856&lt;&gt;0,Q855/Q856,"")</f>
        <v/>
      </c>
      <c r="S904" s="13" t="b">
        <f t="shared" si="370"/>
        <v>1</v>
      </c>
      <c r="T904" s="13" t="b">
        <f t="shared" si="365"/>
        <v>0</v>
      </c>
      <c r="U904" s="13" t="b">
        <f t="shared" si="368"/>
        <v>0</v>
      </c>
      <c r="V904" s="13" t="b">
        <f>V903</f>
        <v>0</v>
      </c>
      <c r="W904" s="14" t="b">
        <f t="shared" si="363"/>
        <v>0</v>
      </c>
      <c r="AB904" s="14"/>
      <c r="AC904" s="18"/>
      <c r="AD904" s="14"/>
      <c r="AE904" s="18"/>
      <c r="AF904" s="18"/>
      <c r="AG904" s="18"/>
      <c r="AH904" s="19"/>
      <c r="AI904" s="19"/>
      <c r="AJ904" s="19"/>
    </row>
    <row r="905" spans="2:36" s="13" customFormat="1" ht="16" hidden="1" thickBot="1">
      <c r="B905" s="219"/>
      <c r="C905" s="83">
        <f t="shared" si="371"/>
        <v>2026</v>
      </c>
      <c r="D905" s="84" t="str">
        <f t="shared" ref="D905:O905" si="373">IF(D858&lt;&gt;0,D857/D858,"")</f>
        <v/>
      </c>
      <c r="E905" s="84" t="str">
        <f t="shared" si="373"/>
        <v/>
      </c>
      <c r="F905" s="84" t="str">
        <f t="shared" si="373"/>
        <v/>
      </c>
      <c r="G905" s="84" t="str">
        <f t="shared" si="373"/>
        <v/>
      </c>
      <c r="H905" s="84" t="str">
        <f t="shared" si="373"/>
        <v/>
      </c>
      <c r="I905" s="84" t="str">
        <f t="shared" si="373"/>
        <v/>
      </c>
      <c r="J905" s="84" t="str">
        <f t="shared" si="373"/>
        <v/>
      </c>
      <c r="K905" s="84" t="str">
        <f t="shared" si="373"/>
        <v/>
      </c>
      <c r="L905" s="84" t="str">
        <f t="shared" si="373"/>
        <v/>
      </c>
      <c r="M905" s="84" t="str">
        <f t="shared" si="373"/>
        <v/>
      </c>
      <c r="N905" s="84" t="str">
        <f t="shared" si="373"/>
        <v/>
      </c>
      <c r="O905" s="85" t="str">
        <f t="shared" si="373"/>
        <v/>
      </c>
      <c r="Q905" s="86" t="str">
        <f>IF(Q858&lt;&gt;0,Q857/Q858,"")</f>
        <v/>
      </c>
      <c r="S905" s="13" t="b">
        <f t="shared" si="370"/>
        <v>1</v>
      </c>
      <c r="T905" s="13" t="b">
        <f t="shared" si="365"/>
        <v>0</v>
      </c>
      <c r="U905" s="13" t="b">
        <f t="shared" si="368"/>
        <v>0</v>
      </c>
      <c r="V905" s="13" t="b">
        <f t="shared" ref="V905:V926" si="374">V904</f>
        <v>0</v>
      </c>
      <c r="W905" s="14" t="b">
        <f t="shared" si="363"/>
        <v>0</v>
      </c>
      <c r="AB905" s="14"/>
      <c r="AC905" s="18"/>
      <c r="AD905" s="14"/>
      <c r="AE905" s="18"/>
      <c r="AF905" s="18"/>
      <c r="AG905" s="18"/>
      <c r="AH905" s="19"/>
      <c r="AI905" s="19"/>
      <c r="AJ905" s="19"/>
    </row>
    <row r="906" spans="2:36" s="13" customFormat="1" ht="16" hidden="1" thickBot="1">
      <c r="B906" s="219"/>
      <c r="C906" s="83">
        <f t="shared" si="371"/>
        <v>2025</v>
      </c>
      <c r="D906" s="84" t="str">
        <f t="shared" ref="D906:O906" si="375">IF(D860&lt;&gt;0,D859/D860,"")</f>
        <v/>
      </c>
      <c r="E906" s="84" t="str">
        <f t="shared" si="375"/>
        <v/>
      </c>
      <c r="F906" s="84" t="str">
        <f t="shared" si="375"/>
        <v/>
      </c>
      <c r="G906" s="84" t="str">
        <f t="shared" si="375"/>
        <v/>
      </c>
      <c r="H906" s="84" t="str">
        <f t="shared" si="375"/>
        <v/>
      </c>
      <c r="I906" s="84" t="str">
        <f t="shared" si="375"/>
        <v/>
      </c>
      <c r="J906" s="84" t="str">
        <f t="shared" si="375"/>
        <v/>
      </c>
      <c r="K906" s="84" t="str">
        <f t="shared" si="375"/>
        <v/>
      </c>
      <c r="L906" s="84" t="str">
        <f t="shared" si="375"/>
        <v/>
      </c>
      <c r="M906" s="84" t="str">
        <f t="shared" si="375"/>
        <v/>
      </c>
      <c r="N906" s="84" t="str">
        <f t="shared" si="375"/>
        <v/>
      </c>
      <c r="O906" s="85" t="str">
        <f t="shared" si="375"/>
        <v/>
      </c>
      <c r="Q906" s="86" t="str">
        <f>IF(Q860&lt;&gt;0,Q859/Q860,"")</f>
        <v/>
      </c>
      <c r="S906" s="13" t="b">
        <f t="shared" si="370"/>
        <v>1</v>
      </c>
      <c r="T906" s="13" t="b">
        <f t="shared" si="365"/>
        <v>0</v>
      </c>
      <c r="U906" s="13" t="b">
        <f t="shared" si="368"/>
        <v>0</v>
      </c>
      <c r="V906" s="13" t="b">
        <f t="shared" si="374"/>
        <v>0</v>
      </c>
      <c r="W906" s="14" t="b">
        <f t="shared" si="363"/>
        <v>0</v>
      </c>
      <c r="AB906" s="14"/>
      <c r="AC906" s="18"/>
      <c r="AD906" s="14"/>
      <c r="AE906" s="18"/>
      <c r="AF906" s="18"/>
      <c r="AG906" s="18"/>
      <c r="AH906" s="19"/>
      <c r="AI906" s="19"/>
      <c r="AJ906" s="19"/>
    </row>
    <row r="907" spans="2:36" s="13" customFormat="1" ht="16" hidden="1" thickBot="1">
      <c r="B907" s="219"/>
      <c r="C907" s="83">
        <f t="shared" si="371"/>
        <v>2024</v>
      </c>
      <c r="D907" s="84" t="str">
        <f t="shared" ref="D907:O907" si="376">IF(D862&lt;&gt;0,D861/D862,"")</f>
        <v/>
      </c>
      <c r="E907" s="84" t="str">
        <f t="shared" si="376"/>
        <v/>
      </c>
      <c r="F907" s="84" t="str">
        <f t="shared" si="376"/>
        <v/>
      </c>
      <c r="G907" s="84" t="str">
        <f t="shared" si="376"/>
        <v/>
      </c>
      <c r="H907" s="84" t="str">
        <f t="shared" si="376"/>
        <v/>
      </c>
      <c r="I907" s="84" t="str">
        <f t="shared" si="376"/>
        <v/>
      </c>
      <c r="J907" s="84" t="str">
        <f t="shared" si="376"/>
        <v/>
      </c>
      <c r="K907" s="84" t="str">
        <f t="shared" si="376"/>
        <v/>
      </c>
      <c r="L907" s="84" t="str">
        <f t="shared" si="376"/>
        <v/>
      </c>
      <c r="M907" s="84" t="str">
        <f t="shared" si="376"/>
        <v/>
      </c>
      <c r="N907" s="84" t="str">
        <f t="shared" si="376"/>
        <v/>
      </c>
      <c r="O907" s="85" t="str">
        <f t="shared" si="376"/>
        <v/>
      </c>
      <c r="Q907" s="86" t="str">
        <f>IF(Q862&lt;&gt;0,Q861/Q862,"")</f>
        <v/>
      </c>
      <c r="S907" s="13" t="b">
        <f t="shared" si="370"/>
        <v>1</v>
      </c>
      <c r="T907" s="13" t="b">
        <f t="shared" si="365"/>
        <v>0</v>
      </c>
      <c r="U907" s="13" t="b">
        <f t="shared" si="368"/>
        <v>0</v>
      </c>
      <c r="V907" s="13" t="b">
        <f t="shared" si="374"/>
        <v>0</v>
      </c>
      <c r="W907" s="14" t="b">
        <f t="shared" si="363"/>
        <v>0</v>
      </c>
      <c r="AB907" s="14"/>
      <c r="AC907" s="18"/>
      <c r="AD907" s="14"/>
      <c r="AE907" s="18"/>
      <c r="AF907" s="18"/>
      <c r="AG907" s="18"/>
      <c r="AH907" s="19"/>
      <c r="AI907" s="19"/>
      <c r="AJ907" s="19"/>
    </row>
    <row r="908" spans="2:36" s="13" customFormat="1" ht="16" hidden="1" thickBot="1">
      <c r="B908" s="219"/>
      <c r="C908" s="83">
        <f t="shared" si="371"/>
        <v>2023</v>
      </c>
      <c r="D908" s="84" t="str">
        <f t="shared" ref="D908:O908" si="377">IF(D864&lt;&gt;0,D863/D864,"")</f>
        <v/>
      </c>
      <c r="E908" s="84" t="str">
        <f t="shared" si="377"/>
        <v/>
      </c>
      <c r="F908" s="84" t="str">
        <f t="shared" si="377"/>
        <v/>
      </c>
      <c r="G908" s="84" t="str">
        <f t="shared" si="377"/>
        <v/>
      </c>
      <c r="H908" s="84" t="str">
        <f t="shared" si="377"/>
        <v/>
      </c>
      <c r="I908" s="84" t="str">
        <f t="shared" si="377"/>
        <v/>
      </c>
      <c r="J908" s="84" t="str">
        <f t="shared" si="377"/>
        <v/>
      </c>
      <c r="K908" s="84" t="str">
        <f t="shared" si="377"/>
        <v/>
      </c>
      <c r="L908" s="84" t="str">
        <f t="shared" si="377"/>
        <v/>
      </c>
      <c r="M908" s="84" t="str">
        <f t="shared" si="377"/>
        <v/>
      </c>
      <c r="N908" s="84" t="str">
        <f t="shared" si="377"/>
        <v/>
      </c>
      <c r="O908" s="85" t="str">
        <f t="shared" si="377"/>
        <v/>
      </c>
      <c r="Q908" s="86" t="str">
        <f>IF(Q864&lt;&gt;0,Q863/Q864,"")</f>
        <v/>
      </c>
      <c r="S908" s="13" t="b">
        <f t="shared" si="370"/>
        <v>1</v>
      </c>
      <c r="T908" s="13" t="b">
        <f t="shared" si="365"/>
        <v>0</v>
      </c>
      <c r="U908" s="13" t="b">
        <f t="shared" si="368"/>
        <v>0</v>
      </c>
      <c r="V908" s="13" t="b">
        <f t="shared" si="374"/>
        <v>0</v>
      </c>
      <c r="W908" s="14" t="b">
        <f t="shared" si="363"/>
        <v>0</v>
      </c>
      <c r="AB908" s="14"/>
      <c r="AC908" s="18"/>
      <c r="AD908" s="14"/>
      <c r="AE908" s="18"/>
      <c r="AF908" s="18"/>
      <c r="AG908" s="18"/>
      <c r="AH908" s="19"/>
      <c r="AI908" s="19"/>
      <c r="AJ908" s="19"/>
    </row>
    <row r="909" spans="2:36" s="13" customFormat="1" ht="16" hidden="1" thickBot="1">
      <c r="B909" s="219"/>
      <c r="C909" s="83">
        <f t="shared" si="371"/>
        <v>2022</v>
      </c>
      <c r="D909" s="84" t="str">
        <f t="shared" ref="D909:O909" si="378">IF(D866&lt;&gt;0,D865/D866,"")</f>
        <v/>
      </c>
      <c r="E909" s="84" t="str">
        <f t="shared" si="378"/>
        <v/>
      </c>
      <c r="F909" s="84" t="str">
        <f t="shared" si="378"/>
        <v/>
      </c>
      <c r="G909" s="84" t="str">
        <f t="shared" si="378"/>
        <v/>
      </c>
      <c r="H909" s="84" t="str">
        <f t="shared" si="378"/>
        <v/>
      </c>
      <c r="I909" s="84" t="str">
        <f t="shared" si="378"/>
        <v/>
      </c>
      <c r="J909" s="84" t="str">
        <f t="shared" si="378"/>
        <v/>
      </c>
      <c r="K909" s="84" t="str">
        <f t="shared" si="378"/>
        <v/>
      </c>
      <c r="L909" s="84" t="str">
        <f t="shared" si="378"/>
        <v/>
      </c>
      <c r="M909" s="84" t="str">
        <f t="shared" si="378"/>
        <v/>
      </c>
      <c r="N909" s="84" t="str">
        <f t="shared" si="378"/>
        <v/>
      </c>
      <c r="O909" s="85" t="str">
        <f t="shared" si="378"/>
        <v/>
      </c>
      <c r="Q909" s="86" t="str">
        <f>IF(Q866&lt;&gt;0,Q865/Q866,"")</f>
        <v/>
      </c>
      <c r="S909" s="13" t="b">
        <f t="shared" si="370"/>
        <v>1</v>
      </c>
      <c r="T909" s="13" t="b">
        <f t="shared" si="365"/>
        <v>0</v>
      </c>
      <c r="U909" s="13" t="b">
        <f t="shared" si="368"/>
        <v>0</v>
      </c>
      <c r="V909" s="13" t="b">
        <f t="shared" si="374"/>
        <v>0</v>
      </c>
      <c r="W909" s="14" t="b">
        <f t="shared" si="363"/>
        <v>0</v>
      </c>
      <c r="AB909" s="14"/>
      <c r="AC909" s="18"/>
      <c r="AD909" s="14"/>
      <c r="AE909" s="18"/>
      <c r="AF909" s="18"/>
      <c r="AG909" s="18"/>
      <c r="AH909" s="19"/>
      <c r="AI909" s="19"/>
      <c r="AJ909" s="19"/>
    </row>
    <row r="910" spans="2:36" s="13" customFormat="1" ht="16" hidden="1" thickBot="1">
      <c r="B910" s="219"/>
      <c r="C910" s="83">
        <f t="shared" si="371"/>
        <v>2021</v>
      </c>
      <c r="D910" s="84" t="str">
        <f t="shared" ref="D910:O910" si="379">IF(D868&lt;&gt;0,D867/D868,"")</f>
        <v/>
      </c>
      <c r="E910" s="84" t="str">
        <f t="shared" si="379"/>
        <v/>
      </c>
      <c r="F910" s="84" t="str">
        <f t="shared" si="379"/>
        <v/>
      </c>
      <c r="G910" s="84" t="str">
        <f t="shared" si="379"/>
        <v/>
      </c>
      <c r="H910" s="84" t="str">
        <f t="shared" si="379"/>
        <v/>
      </c>
      <c r="I910" s="84" t="str">
        <f t="shared" si="379"/>
        <v/>
      </c>
      <c r="J910" s="84" t="str">
        <f t="shared" si="379"/>
        <v/>
      </c>
      <c r="K910" s="84" t="str">
        <f t="shared" si="379"/>
        <v/>
      </c>
      <c r="L910" s="84" t="str">
        <f t="shared" si="379"/>
        <v/>
      </c>
      <c r="M910" s="84" t="str">
        <f t="shared" si="379"/>
        <v/>
      </c>
      <c r="N910" s="84" t="str">
        <f t="shared" si="379"/>
        <v/>
      </c>
      <c r="O910" s="85" t="str">
        <f t="shared" si="379"/>
        <v/>
      </c>
      <c r="Q910" s="86" t="str">
        <f>IF(Q868&lt;&gt;0,Q867/Q868,"")</f>
        <v/>
      </c>
      <c r="S910" s="13" t="b">
        <f t="shared" si="370"/>
        <v>1</v>
      </c>
      <c r="T910" s="13" t="b">
        <f t="shared" si="365"/>
        <v>0</v>
      </c>
      <c r="U910" s="13" t="b">
        <f t="shared" si="368"/>
        <v>0</v>
      </c>
      <c r="V910" s="13" t="b">
        <f t="shared" si="374"/>
        <v>0</v>
      </c>
      <c r="W910" s="14" t="b">
        <f t="shared" si="363"/>
        <v>0</v>
      </c>
      <c r="AB910" s="14"/>
      <c r="AC910" s="18"/>
      <c r="AD910" s="14"/>
      <c r="AE910" s="18"/>
      <c r="AF910" s="18"/>
      <c r="AG910" s="18"/>
      <c r="AH910" s="19"/>
      <c r="AI910" s="19"/>
      <c r="AJ910" s="19"/>
    </row>
    <row r="911" spans="2:36" s="13" customFormat="1" ht="16" hidden="1" thickBot="1">
      <c r="B911" s="219"/>
      <c r="C911" s="83">
        <f t="shared" si="371"/>
        <v>2020</v>
      </c>
      <c r="D911" s="84" t="str">
        <f t="shared" ref="D911:O911" si="380">IF(D870&lt;&gt;0,D869/D870,"")</f>
        <v/>
      </c>
      <c r="E911" s="84" t="str">
        <f t="shared" si="380"/>
        <v/>
      </c>
      <c r="F911" s="84" t="str">
        <f t="shared" si="380"/>
        <v/>
      </c>
      <c r="G911" s="84" t="str">
        <f t="shared" si="380"/>
        <v/>
      </c>
      <c r="H911" s="84" t="str">
        <f t="shared" si="380"/>
        <v/>
      </c>
      <c r="I911" s="84" t="str">
        <f t="shared" si="380"/>
        <v/>
      </c>
      <c r="J911" s="84" t="str">
        <f t="shared" si="380"/>
        <v/>
      </c>
      <c r="K911" s="84" t="str">
        <f t="shared" si="380"/>
        <v/>
      </c>
      <c r="L911" s="84" t="str">
        <f t="shared" si="380"/>
        <v/>
      </c>
      <c r="M911" s="84" t="str">
        <f t="shared" si="380"/>
        <v/>
      </c>
      <c r="N911" s="84" t="str">
        <f t="shared" si="380"/>
        <v/>
      </c>
      <c r="O911" s="85" t="str">
        <f t="shared" si="380"/>
        <v/>
      </c>
      <c r="P911" s="87"/>
      <c r="Q911" s="86" t="str">
        <f>IF(Q870&lt;&gt;0,Q869/Q870,"")</f>
        <v/>
      </c>
      <c r="S911" s="13" t="b">
        <f t="shared" si="370"/>
        <v>1</v>
      </c>
      <c r="T911" s="13" t="b">
        <f t="shared" si="365"/>
        <v>0</v>
      </c>
      <c r="U911" s="13" t="b">
        <f t="shared" si="368"/>
        <v>0</v>
      </c>
      <c r="V911" s="13" t="b">
        <f t="shared" si="374"/>
        <v>0</v>
      </c>
      <c r="W911" s="14" t="b">
        <f t="shared" si="363"/>
        <v>0</v>
      </c>
      <c r="AB911" s="14"/>
      <c r="AC911" s="18"/>
      <c r="AD911" s="14"/>
      <c r="AE911" s="18"/>
      <c r="AF911" s="18"/>
      <c r="AG911" s="18"/>
      <c r="AH911" s="19"/>
      <c r="AI911" s="19"/>
      <c r="AJ911" s="19"/>
    </row>
    <row r="912" spans="2:36" s="13" customFormat="1" ht="16" hidden="1" thickBot="1">
      <c r="B912" s="219"/>
      <c r="C912" s="83">
        <f t="shared" si="371"/>
        <v>2019</v>
      </c>
      <c r="D912" s="84" t="str">
        <f t="shared" ref="D912:O912" si="381">IF(D872&lt;&gt;0,D871/D872,"")</f>
        <v/>
      </c>
      <c r="E912" s="84" t="str">
        <f t="shared" si="381"/>
        <v/>
      </c>
      <c r="F912" s="84" t="str">
        <f t="shared" si="381"/>
        <v/>
      </c>
      <c r="G912" s="84" t="str">
        <f t="shared" si="381"/>
        <v/>
      </c>
      <c r="H912" s="84" t="str">
        <f t="shared" si="381"/>
        <v/>
      </c>
      <c r="I912" s="84" t="str">
        <f t="shared" si="381"/>
        <v/>
      </c>
      <c r="J912" s="84" t="str">
        <f t="shared" si="381"/>
        <v/>
      </c>
      <c r="K912" s="84" t="str">
        <f t="shared" si="381"/>
        <v/>
      </c>
      <c r="L912" s="84" t="str">
        <f t="shared" si="381"/>
        <v/>
      </c>
      <c r="M912" s="84" t="str">
        <f t="shared" si="381"/>
        <v/>
      </c>
      <c r="N912" s="84" t="str">
        <f t="shared" si="381"/>
        <v/>
      </c>
      <c r="O912" s="85" t="str">
        <f t="shared" si="381"/>
        <v/>
      </c>
      <c r="Q912" s="86" t="str">
        <f>IF(Q872&lt;&gt;0,Q871/Q872,"")</f>
        <v/>
      </c>
      <c r="S912" s="13" t="b">
        <f t="shared" si="370"/>
        <v>1</v>
      </c>
      <c r="T912" s="13" t="b">
        <f t="shared" si="365"/>
        <v>0</v>
      </c>
      <c r="U912" s="13" t="b">
        <f t="shared" si="368"/>
        <v>0</v>
      </c>
      <c r="V912" s="13" t="b">
        <f t="shared" si="374"/>
        <v>0</v>
      </c>
      <c r="W912" s="14" t="b">
        <f t="shared" si="363"/>
        <v>0</v>
      </c>
      <c r="AB912" s="14"/>
      <c r="AC912" s="18"/>
      <c r="AD912" s="14"/>
      <c r="AE912" s="18"/>
      <c r="AF912" s="18"/>
      <c r="AG912" s="18"/>
      <c r="AH912" s="19"/>
      <c r="AI912" s="19"/>
      <c r="AJ912" s="19"/>
    </row>
    <row r="913" spans="2:36" s="13" customFormat="1" ht="16" hidden="1" thickBot="1">
      <c r="B913" s="219"/>
      <c r="C913" s="83">
        <f t="shared" si="371"/>
        <v>2018</v>
      </c>
      <c r="D913" s="84" t="str">
        <f t="shared" ref="D913:O913" si="382">IF(D874&lt;&gt;0,D873/D874,"")</f>
        <v/>
      </c>
      <c r="E913" s="84" t="str">
        <f t="shared" si="382"/>
        <v/>
      </c>
      <c r="F913" s="84" t="str">
        <f t="shared" si="382"/>
        <v/>
      </c>
      <c r="G913" s="84" t="str">
        <f t="shared" si="382"/>
        <v/>
      </c>
      <c r="H913" s="84" t="str">
        <f t="shared" si="382"/>
        <v/>
      </c>
      <c r="I913" s="84" t="str">
        <f t="shared" si="382"/>
        <v/>
      </c>
      <c r="J913" s="84" t="str">
        <f t="shared" si="382"/>
        <v/>
      </c>
      <c r="K913" s="84" t="str">
        <f t="shared" si="382"/>
        <v/>
      </c>
      <c r="L913" s="84" t="str">
        <f t="shared" si="382"/>
        <v/>
      </c>
      <c r="M913" s="84" t="str">
        <f t="shared" si="382"/>
        <v/>
      </c>
      <c r="N913" s="84" t="str">
        <f t="shared" si="382"/>
        <v/>
      </c>
      <c r="O913" s="85" t="str">
        <f t="shared" si="382"/>
        <v/>
      </c>
      <c r="Q913" s="86" t="str">
        <f>IF(Q874&lt;&gt;0,Q873/Q874,"")</f>
        <v/>
      </c>
      <c r="S913" s="13" t="b">
        <f t="shared" si="370"/>
        <v>1</v>
      </c>
      <c r="T913" s="13" t="b">
        <f t="shared" si="365"/>
        <v>0</v>
      </c>
      <c r="U913" s="13" t="b">
        <f t="shared" si="368"/>
        <v>0</v>
      </c>
      <c r="V913" s="13" t="b">
        <f t="shared" si="374"/>
        <v>0</v>
      </c>
      <c r="W913" s="14" t="b">
        <f t="shared" si="363"/>
        <v>0</v>
      </c>
      <c r="AB913" s="14"/>
      <c r="AC913" s="18"/>
      <c r="AD913" s="14"/>
      <c r="AE913" s="18"/>
      <c r="AF913" s="18"/>
      <c r="AG913" s="18"/>
      <c r="AH913" s="19"/>
      <c r="AI913" s="19"/>
      <c r="AJ913" s="19"/>
    </row>
    <row r="914" spans="2:36" s="13" customFormat="1" ht="16" hidden="1" thickBot="1">
      <c r="B914" s="219"/>
      <c r="C914" s="83">
        <f t="shared" si="371"/>
        <v>2017</v>
      </c>
      <c r="D914" s="84" t="str">
        <f t="shared" ref="D914:O914" si="383">IF(D876&lt;&gt;0,D875/D876,"")</f>
        <v/>
      </c>
      <c r="E914" s="84" t="str">
        <f t="shared" si="383"/>
        <v/>
      </c>
      <c r="F914" s="84" t="str">
        <f t="shared" si="383"/>
        <v/>
      </c>
      <c r="G914" s="84" t="str">
        <f t="shared" si="383"/>
        <v/>
      </c>
      <c r="H914" s="84" t="str">
        <f t="shared" si="383"/>
        <v/>
      </c>
      <c r="I914" s="84" t="str">
        <f t="shared" si="383"/>
        <v/>
      </c>
      <c r="J914" s="84" t="str">
        <f t="shared" si="383"/>
        <v/>
      </c>
      <c r="K914" s="84" t="str">
        <f t="shared" si="383"/>
        <v/>
      </c>
      <c r="L914" s="84" t="str">
        <f t="shared" si="383"/>
        <v/>
      </c>
      <c r="M914" s="84" t="str">
        <f t="shared" si="383"/>
        <v/>
      </c>
      <c r="N914" s="84" t="str">
        <f t="shared" si="383"/>
        <v/>
      </c>
      <c r="O914" s="85" t="str">
        <f t="shared" si="383"/>
        <v/>
      </c>
      <c r="Q914" s="86" t="str">
        <f>IF(Q876&lt;&gt;0,Q875/Q876,"")</f>
        <v/>
      </c>
      <c r="S914" s="13" t="b">
        <f t="shared" si="370"/>
        <v>1</v>
      </c>
      <c r="T914" s="13" t="b">
        <f t="shared" si="370"/>
        <v>0</v>
      </c>
      <c r="U914" s="13" t="b">
        <f t="shared" si="368"/>
        <v>1</v>
      </c>
      <c r="V914" s="13" t="b">
        <f t="shared" si="374"/>
        <v>0</v>
      </c>
      <c r="W914" s="14" t="b">
        <f t="shared" si="363"/>
        <v>0</v>
      </c>
      <c r="AB914" s="14"/>
      <c r="AC914" s="18"/>
      <c r="AD914" s="14"/>
      <c r="AE914" s="18"/>
      <c r="AF914" s="18"/>
      <c r="AG914" s="18"/>
      <c r="AH914" s="19"/>
      <c r="AI914" s="19"/>
      <c r="AJ914" s="19"/>
    </row>
    <row r="915" spans="2:36" s="13" customFormat="1" ht="16" hidden="1" thickBot="1">
      <c r="B915" s="219"/>
      <c r="C915" s="83">
        <f t="shared" si="371"/>
        <v>2016</v>
      </c>
      <c r="D915" s="84" t="str">
        <f t="shared" ref="D915:O915" si="384">IF(D878&lt;&gt;0,D877/D878,"")</f>
        <v/>
      </c>
      <c r="E915" s="84" t="str">
        <f t="shared" si="384"/>
        <v/>
      </c>
      <c r="F915" s="84" t="str">
        <f t="shared" si="384"/>
        <v/>
      </c>
      <c r="G915" s="84" t="str">
        <f t="shared" si="384"/>
        <v/>
      </c>
      <c r="H915" s="84" t="str">
        <f t="shared" si="384"/>
        <v/>
      </c>
      <c r="I915" s="84" t="str">
        <f t="shared" si="384"/>
        <v/>
      </c>
      <c r="J915" s="84" t="str">
        <f t="shared" si="384"/>
        <v/>
      </c>
      <c r="K915" s="84" t="str">
        <f t="shared" si="384"/>
        <v/>
      </c>
      <c r="L915" s="84" t="str">
        <f t="shared" si="384"/>
        <v/>
      </c>
      <c r="M915" s="84" t="str">
        <f t="shared" si="384"/>
        <v/>
      </c>
      <c r="N915" s="84" t="str">
        <f t="shared" si="384"/>
        <v/>
      </c>
      <c r="O915" s="85" t="str">
        <f t="shared" si="384"/>
        <v/>
      </c>
      <c r="P915" s="87"/>
      <c r="Q915" s="86" t="str">
        <f>IF(Q878&lt;&gt;0,Q877/Q878,"")</f>
        <v/>
      </c>
      <c r="S915" s="13" t="b">
        <f t="shared" si="370"/>
        <v>1</v>
      </c>
      <c r="T915" s="13" t="b">
        <f t="shared" si="370"/>
        <v>0</v>
      </c>
      <c r="U915" s="13" t="b">
        <f t="shared" si="368"/>
        <v>1</v>
      </c>
      <c r="V915" s="13" t="b">
        <f t="shared" si="374"/>
        <v>0</v>
      </c>
      <c r="W915" s="14" t="b">
        <f t="shared" si="363"/>
        <v>0</v>
      </c>
      <c r="AB915" s="14"/>
      <c r="AC915" s="18"/>
      <c r="AD915" s="14"/>
      <c r="AE915" s="18"/>
      <c r="AF915" s="18"/>
      <c r="AG915" s="18"/>
      <c r="AH915" s="19"/>
      <c r="AI915" s="19"/>
      <c r="AJ915" s="19"/>
    </row>
    <row r="916" spans="2:36" s="13" customFormat="1" ht="16" hidden="1" thickBot="1">
      <c r="B916" s="219"/>
      <c r="C916" s="83">
        <f t="shared" si="371"/>
        <v>2015</v>
      </c>
      <c r="D916" s="84" t="str">
        <f t="shared" ref="D916:O916" si="385">IF(D880&lt;&gt;0,D879/D880,"")</f>
        <v/>
      </c>
      <c r="E916" s="84" t="str">
        <f t="shared" si="385"/>
        <v/>
      </c>
      <c r="F916" s="84" t="str">
        <f t="shared" si="385"/>
        <v/>
      </c>
      <c r="G916" s="84" t="str">
        <f t="shared" si="385"/>
        <v/>
      </c>
      <c r="H916" s="84" t="str">
        <f t="shared" si="385"/>
        <v/>
      </c>
      <c r="I916" s="84" t="str">
        <f t="shared" si="385"/>
        <v/>
      </c>
      <c r="J916" s="84" t="str">
        <f t="shared" si="385"/>
        <v/>
      </c>
      <c r="K916" s="84" t="str">
        <f t="shared" si="385"/>
        <v/>
      </c>
      <c r="L916" s="84" t="str">
        <f t="shared" si="385"/>
        <v/>
      </c>
      <c r="M916" s="84" t="str">
        <f t="shared" si="385"/>
        <v/>
      </c>
      <c r="N916" s="84" t="str">
        <f t="shared" si="385"/>
        <v/>
      </c>
      <c r="O916" s="84" t="str">
        <f t="shared" si="385"/>
        <v/>
      </c>
      <c r="Q916" s="84" t="str">
        <f>IF(Q880&lt;&gt;0,Q879/Q880,"")</f>
        <v/>
      </c>
      <c r="S916" s="13" t="b">
        <f t="shared" si="370"/>
        <v>1</v>
      </c>
      <c r="T916" s="13" t="b">
        <f t="shared" si="370"/>
        <v>0</v>
      </c>
      <c r="U916" s="13" t="b">
        <f t="shared" si="368"/>
        <v>1</v>
      </c>
      <c r="V916" s="13" t="b">
        <f t="shared" si="374"/>
        <v>0</v>
      </c>
      <c r="W916" s="14" t="b">
        <f t="shared" si="363"/>
        <v>0</v>
      </c>
      <c r="AB916" s="14"/>
      <c r="AC916" s="18"/>
      <c r="AD916" s="14"/>
      <c r="AE916" s="18"/>
      <c r="AF916" s="18"/>
      <c r="AG916" s="18"/>
      <c r="AH916" s="19"/>
      <c r="AI916" s="19"/>
      <c r="AJ916" s="19"/>
    </row>
    <row r="917" spans="2:36" s="13" customFormat="1" ht="16" hidden="1" thickBot="1">
      <c r="B917" s="219"/>
      <c r="C917" s="83">
        <f t="shared" si="371"/>
        <v>2014</v>
      </c>
      <c r="D917" s="84" t="str">
        <f>IF(D882&lt;&gt;0,D881/D882,"")</f>
        <v/>
      </c>
      <c r="E917" s="84" t="str">
        <f t="shared" ref="E917:O917" si="386">IF(E882&lt;&gt;0,E881/E882,"")</f>
        <v/>
      </c>
      <c r="F917" s="84" t="str">
        <f t="shared" si="386"/>
        <v/>
      </c>
      <c r="G917" s="84" t="str">
        <f t="shared" si="386"/>
        <v/>
      </c>
      <c r="H917" s="84" t="str">
        <f t="shared" si="386"/>
        <v/>
      </c>
      <c r="I917" s="84" t="str">
        <f t="shared" si="386"/>
        <v/>
      </c>
      <c r="J917" s="84" t="str">
        <f t="shared" si="386"/>
        <v/>
      </c>
      <c r="K917" s="84" t="str">
        <f t="shared" si="386"/>
        <v/>
      </c>
      <c r="L917" s="84" t="str">
        <f t="shared" si="386"/>
        <v/>
      </c>
      <c r="M917" s="84" t="str">
        <f t="shared" si="386"/>
        <v/>
      </c>
      <c r="N917" s="84" t="str">
        <f t="shared" si="386"/>
        <v/>
      </c>
      <c r="O917" s="84" t="str">
        <f t="shared" si="386"/>
        <v/>
      </c>
      <c r="Q917" s="84" t="str">
        <f>IF(Q882&lt;&gt;0,Q881/Q882,"")</f>
        <v/>
      </c>
      <c r="S917" s="13" t="b">
        <f t="shared" si="370"/>
        <v>1</v>
      </c>
      <c r="T917" s="13" t="b">
        <f t="shared" si="370"/>
        <v>0</v>
      </c>
      <c r="U917" s="13" t="b">
        <f t="shared" si="368"/>
        <v>1</v>
      </c>
      <c r="V917" s="13" t="b">
        <f t="shared" si="374"/>
        <v>0</v>
      </c>
      <c r="W917" s="14" t="b">
        <f t="shared" si="363"/>
        <v>0</v>
      </c>
      <c r="AB917" s="14"/>
      <c r="AC917" s="18"/>
      <c r="AD917" s="14"/>
      <c r="AE917" s="18"/>
      <c r="AF917" s="18"/>
      <c r="AG917" s="18"/>
      <c r="AH917" s="19"/>
      <c r="AI917" s="19"/>
      <c r="AJ917" s="19"/>
    </row>
    <row r="918" spans="2:36" s="13" customFormat="1" ht="16" hidden="1" thickBot="1">
      <c r="B918" s="219"/>
      <c r="C918" s="83">
        <f t="shared" si="371"/>
        <v>2013</v>
      </c>
      <c r="D918" s="84" t="str">
        <f>IF(D884&lt;&gt;0,D883/D884,"")</f>
        <v/>
      </c>
      <c r="E918" s="84" t="str">
        <f t="shared" ref="E918:O918" si="387">IF(E884&lt;&gt;0,E883/E884,"")</f>
        <v/>
      </c>
      <c r="F918" s="84" t="str">
        <f t="shared" si="387"/>
        <v/>
      </c>
      <c r="G918" s="84" t="str">
        <f t="shared" si="387"/>
        <v/>
      </c>
      <c r="H918" s="84" t="str">
        <f t="shared" si="387"/>
        <v/>
      </c>
      <c r="I918" s="84" t="str">
        <f t="shared" si="387"/>
        <v/>
      </c>
      <c r="J918" s="84" t="str">
        <f t="shared" si="387"/>
        <v/>
      </c>
      <c r="K918" s="84" t="str">
        <f t="shared" si="387"/>
        <v/>
      </c>
      <c r="L918" s="84" t="str">
        <f t="shared" si="387"/>
        <v/>
      </c>
      <c r="M918" s="84" t="str">
        <f t="shared" si="387"/>
        <v/>
      </c>
      <c r="N918" s="84" t="str">
        <f t="shared" si="387"/>
        <v/>
      </c>
      <c r="O918" s="84" t="str">
        <f t="shared" si="387"/>
        <v/>
      </c>
      <c r="Q918" s="84" t="str">
        <f>IF(Q884&lt;&gt;0,Q883/Q884,"")</f>
        <v/>
      </c>
      <c r="S918" s="13" t="b">
        <f t="shared" si="370"/>
        <v>1</v>
      </c>
      <c r="T918" s="13" t="b">
        <f t="shared" si="370"/>
        <v>0</v>
      </c>
      <c r="U918" s="13" t="b">
        <f t="shared" si="368"/>
        <v>0</v>
      </c>
      <c r="V918" s="13" t="b">
        <f t="shared" si="374"/>
        <v>0</v>
      </c>
      <c r="W918" s="14" t="b">
        <f t="shared" si="363"/>
        <v>0</v>
      </c>
      <c r="AB918" s="14"/>
      <c r="AC918" s="18"/>
      <c r="AD918" s="14"/>
      <c r="AE918" s="18"/>
      <c r="AF918" s="18"/>
      <c r="AG918" s="18"/>
      <c r="AH918" s="19"/>
      <c r="AI918" s="19"/>
      <c r="AJ918" s="19"/>
    </row>
    <row r="919" spans="2:36" s="13" customFormat="1" ht="16" hidden="1" thickBot="1">
      <c r="B919" s="219"/>
      <c r="C919" s="83">
        <f t="shared" si="371"/>
        <v>2012</v>
      </c>
      <c r="D919" s="84" t="str">
        <f>IF(D886&lt;&gt;0,D885/D886,"")</f>
        <v/>
      </c>
      <c r="E919" s="84" t="str">
        <f t="shared" ref="E919:O919" si="388">IF(E886&lt;&gt;0,E885/E886,"")</f>
        <v/>
      </c>
      <c r="F919" s="84" t="str">
        <f t="shared" si="388"/>
        <v/>
      </c>
      <c r="G919" s="84" t="str">
        <f t="shared" si="388"/>
        <v/>
      </c>
      <c r="H919" s="84" t="str">
        <f t="shared" si="388"/>
        <v/>
      </c>
      <c r="I919" s="84" t="str">
        <f t="shared" si="388"/>
        <v/>
      </c>
      <c r="J919" s="84" t="str">
        <f t="shared" si="388"/>
        <v/>
      </c>
      <c r="K919" s="84" t="str">
        <f t="shared" si="388"/>
        <v/>
      </c>
      <c r="L919" s="84" t="str">
        <f t="shared" si="388"/>
        <v/>
      </c>
      <c r="M919" s="84" t="str">
        <f t="shared" si="388"/>
        <v/>
      </c>
      <c r="N919" s="84" t="str">
        <f t="shared" si="388"/>
        <v/>
      </c>
      <c r="O919" s="84" t="str">
        <f t="shared" si="388"/>
        <v/>
      </c>
      <c r="Q919" s="84" t="str">
        <f>IF(Q886&lt;&gt;0,Q885/Q886,"")</f>
        <v/>
      </c>
      <c r="S919" s="13" t="b">
        <f t="shared" ref="S919:T926" si="389">S918</f>
        <v>1</v>
      </c>
      <c r="T919" s="13" t="b">
        <f t="shared" si="389"/>
        <v>0</v>
      </c>
      <c r="U919" s="13" t="b">
        <f t="shared" si="368"/>
        <v>0</v>
      </c>
      <c r="V919" s="13" t="b">
        <f t="shared" si="374"/>
        <v>0</v>
      </c>
      <c r="W919" s="14" t="b">
        <f t="shared" si="363"/>
        <v>0</v>
      </c>
      <c r="AB919" s="14"/>
      <c r="AC919" s="18"/>
      <c r="AD919" s="14"/>
      <c r="AE919" s="18"/>
      <c r="AF919" s="18"/>
      <c r="AG919" s="18"/>
      <c r="AH919" s="19"/>
      <c r="AI919" s="19"/>
      <c r="AJ919" s="19"/>
    </row>
    <row r="920" spans="2:36" s="13" customFormat="1" ht="16" hidden="1" thickBot="1">
      <c r="B920" s="219"/>
      <c r="C920" s="83">
        <f t="shared" si="371"/>
        <v>2011</v>
      </c>
      <c r="D920" s="84" t="str">
        <f>IF(D888&lt;&gt;0,D887/D888,"")</f>
        <v/>
      </c>
      <c r="E920" s="84" t="str">
        <f t="shared" ref="E920:O920" si="390">IF(E888&lt;&gt;0,E887/E888,"")</f>
        <v/>
      </c>
      <c r="F920" s="84" t="str">
        <f t="shared" si="390"/>
        <v/>
      </c>
      <c r="G920" s="84" t="str">
        <f t="shared" si="390"/>
        <v/>
      </c>
      <c r="H920" s="84" t="str">
        <f t="shared" si="390"/>
        <v/>
      </c>
      <c r="I920" s="84" t="str">
        <f t="shared" si="390"/>
        <v/>
      </c>
      <c r="J920" s="84" t="str">
        <f t="shared" si="390"/>
        <v/>
      </c>
      <c r="K920" s="84" t="str">
        <f t="shared" si="390"/>
        <v/>
      </c>
      <c r="L920" s="84" t="str">
        <f t="shared" si="390"/>
        <v/>
      </c>
      <c r="M920" s="84" t="str">
        <f t="shared" si="390"/>
        <v/>
      </c>
      <c r="N920" s="84" t="str">
        <f t="shared" si="390"/>
        <v/>
      </c>
      <c r="O920" s="84" t="str">
        <f t="shared" si="390"/>
        <v/>
      </c>
      <c r="Q920" s="84" t="str">
        <f>IF(Q888&lt;&gt;0,Q887/Q888,"")</f>
        <v/>
      </c>
      <c r="S920" s="13" t="b">
        <f t="shared" si="389"/>
        <v>1</v>
      </c>
      <c r="T920" s="13" t="b">
        <f t="shared" si="389"/>
        <v>0</v>
      </c>
      <c r="U920" s="13" t="b">
        <f t="shared" si="368"/>
        <v>0</v>
      </c>
      <c r="V920" s="13" t="b">
        <f t="shared" si="374"/>
        <v>0</v>
      </c>
      <c r="W920" s="14" t="b">
        <f t="shared" si="363"/>
        <v>0</v>
      </c>
      <c r="AB920" s="14"/>
      <c r="AC920" s="18"/>
      <c r="AD920" s="14"/>
      <c r="AE920" s="18"/>
      <c r="AF920" s="18"/>
      <c r="AG920" s="18"/>
      <c r="AH920" s="19"/>
      <c r="AI920" s="19"/>
      <c r="AJ920" s="19"/>
    </row>
    <row r="921" spans="2:36" s="13" customFormat="1" ht="16" hidden="1" thickBot="1">
      <c r="B921" s="219"/>
      <c r="C921" s="83">
        <f t="shared" si="371"/>
        <v>2010</v>
      </c>
      <c r="D921" s="84" t="str">
        <f>IF(D890&lt;&gt;0,D889/D890,"")</f>
        <v/>
      </c>
      <c r="E921" s="84" t="str">
        <f t="shared" ref="E921:O921" si="391">IF(E890&lt;&gt;0,E889/E890,"")</f>
        <v/>
      </c>
      <c r="F921" s="84" t="str">
        <f t="shared" si="391"/>
        <v/>
      </c>
      <c r="G921" s="84" t="str">
        <f t="shared" si="391"/>
        <v/>
      </c>
      <c r="H921" s="84" t="str">
        <f t="shared" si="391"/>
        <v/>
      </c>
      <c r="I921" s="84" t="str">
        <f t="shared" si="391"/>
        <v/>
      </c>
      <c r="J921" s="84" t="str">
        <f t="shared" si="391"/>
        <v/>
      </c>
      <c r="K921" s="84" t="str">
        <f t="shared" si="391"/>
        <v/>
      </c>
      <c r="L921" s="84" t="str">
        <f t="shared" si="391"/>
        <v/>
      </c>
      <c r="M921" s="84" t="str">
        <f t="shared" si="391"/>
        <v/>
      </c>
      <c r="N921" s="84" t="str">
        <f t="shared" si="391"/>
        <v/>
      </c>
      <c r="O921" s="84" t="str">
        <f t="shared" si="391"/>
        <v/>
      </c>
      <c r="P921" s="87"/>
      <c r="Q921" s="84" t="str">
        <f>IF(Q890&lt;&gt;0,Q889/Q890,"")</f>
        <v/>
      </c>
      <c r="S921" s="13" t="b">
        <f t="shared" si="389"/>
        <v>1</v>
      </c>
      <c r="T921" s="13" t="b">
        <f t="shared" si="389"/>
        <v>0</v>
      </c>
      <c r="U921" s="13" t="b">
        <f t="shared" si="368"/>
        <v>0</v>
      </c>
      <c r="V921" s="13" t="b">
        <f t="shared" si="374"/>
        <v>0</v>
      </c>
      <c r="W921" s="14" t="b">
        <f t="shared" si="363"/>
        <v>0</v>
      </c>
      <c r="AB921" s="14"/>
      <c r="AC921" s="18"/>
      <c r="AD921" s="14"/>
      <c r="AE921" s="18"/>
      <c r="AF921" s="18"/>
      <c r="AG921" s="18"/>
      <c r="AH921" s="19"/>
      <c r="AI921" s="19"/>
      <c r="AJ921" s="19"/>
    </row>
    <row r="922" spans="2:36" s="13" customFormat="1" ht="16" hidden="1" thickBot="1">
      <c r="B922" s="219"/>
      <c r="C922" s="83">
        <f t="shared" si="371"/>
        <v>2009</v>
      </c>
      <c r="D922" s="84" t="str">
        <f>IF(D892&lt;&gt;0,D891/D892,"")</f>
        <v/>
      </c>
      <c r="E922" s="84" t="str">
        <f t="shared" ref="E922:O922" si="392">IF(E892&lt;&gt;0,E891/E892,"")</f>
        <v/>
      </c>
      <c r="F922" s="84" t="str">
        <f t="shared" si="392"/>
        <v/>
      </c>
      <c r="G922" s="84" t="str">
        <f t="shared" si="392"/>
        <v/>
      </c>
      <c r="H922" s="84" t="str">
        <f t="shared" si="392"/>
        <v/>
      </c>
      <c r="I922" s="84" t="str">
        <f t="shared" si="392"/>
        <v/>
      </c>
      <c r="J922" s="84" t="str">
        <f t="shared" si="392"/>
        <v/>
      </c>
      <c r="K922" s="84" t="str">
        <f t="shared" si="392"/>
        <v/>
      </c>
      <c r="L922" s="84" t="str">
        <f t="shared" si="392"/>
        <v/>
      </c>
      <c r="M922" s="84" t="str">
        <f t="shared" si="392"/>
        <v/>
      </c>
      <c r="N922" s="84" t="str">
        <f t="shared" si="392"/>
        <v/>
      </c>
      <c r="O922" s="84" t="str">
        <f t="shared" si="392"/>
        <v/>
      </c>
      <c r="Q922" s="84" t="str">
        <f>IF(Q892&lt;&gt;0,Q891/Q892,"")</f>
        <v/>
      </c>
      <c r="S922" s="13" t="b">
        <f t="shared" si="389"/>
        <v>1</v>
      </c>
      <c r="T922" s="13" t="b">
        <f t="shared" si="389"/>
        <v>0</v>
      </c>
      <c r="U922" s="13" t="b">
        <f t="shared" si="368"/>
        <v>0</v>
      </c>
      <c r="V922" s="13" t="b">
        <f t="shared" si="374"/>
        <v>0</v>
      </c>
      <c r="W922" s="14" t="b">
        <f t="shared" si="363"/>
        <v>0</v>
      </c>
      <c r="AB922" s="14"/>
      <c r="AC922" s="18"/>
      <c r="AD922" s="14"/>
      <c r="AE922" s="18"/>
      <c r="AF922" s="18"/>
      <c r="AG922" s="18"/>
      <c r="AH922" s="19"/>
      <c r="AI922" s="19"/>
      <c r="AJ922" s="19"/>
    </row>
    <row r="923" spans="2:36" s="13" customFormat="1" ht="16" hidden="1" thickBot="1">
      <c r="B923" s="219"/>
      <c r="C923" s="83">
        <f t="shared" si="371"/>
        <v>2008</v>
      </c>
      <c r="D923" s="84" t="str">
        <f>IF(D894&lt;&gt;0,D893/D894,"")</f>
        <v/>
      </c>
      <c r="E923" s="84" t="str">
        <f t="shared" ref="E923:O923" si="393">IF(E894&lt;&gt;0,E893/E894,"")</f>
        <v/>
      </c>
      <c r="F923" s="84" t="str">
        <f t="shared" si="393"/>
        <v/>
      </c>
      <c r="G923" s="84" t="str">
        <f t="shared" si="393"/>
        <v/>
      </c>
      <c r="H923" s="84" t="str">
        <f t="shared" si="393"/>
        <v/>
      </c>
      <c r="I923" s="84" t="str">
        <f t="shared" si="393"/>
        <v/>
      </c>
      <c r="J923" s="84" t="str">
        <f t="shared" si="393"/>
        <v/>
      </c>
      <c r="K923" s="84" t="str">
        <f t="shared" si="393"/>
        <v/>
      </c>
      <c r="L923" s="84" t="str">
        <f t="shared" si="393"/>
        <v/>
      </c>
      <c r="M923" s="84" t="str">
        <f t="shared" si="393"/>
        <v/>
      </c>
      <c r="N923" s="84" t="str">
        <f t="shared" si="393"/>
        <v/>
      </c>
      <c r="O923" s="84" t="str">
        <f t="shared" si="393"/>
        <v/>
      </c>
      <c r="Q923" s="84" t="str">
        <f>IF(Q894&lt;&gt;0,Q893/Q894,"")</f>
        <v/>
      </c>
      <c r="S923" s="13" t="b">
        <f t="shared" si="389"/>
        <v>1</v>
      </c>
      <c r="T923" s="13" t="b">
        <f t="shared" si="389"/>
        <v>0</v>
      </c>
      <c r="U923" s="13" t="b">
        <f t="shared" si="368"/>
        <v>0</v>
      </c>
      <c r="V923" s="13" t="b">
        <f t="shared" si="374"/>
        <v>0</v>
      </c>
      <c r="W923" s="14" t="b">
        <f t="shared" si="363"/>
        <v>0</v>
      </c>
      <c r="AB923" s="14"/>
      <c r="AC923" s="18"/>
      <c r="AD923" s="14"/>
      <c r="AE923" s="18"/>
      <c r="AF923" s="18"/>
      <c r="AG923" s="18"/>
      <c r="AH923" s="19"/>
      <c r="AI923" s="19"/>
      <c r="AJ923" s="19"/>
    </row>
    <row r="924" spans="2:36" s="13" customFormat="1" ht="16" hidden="1" thickBot="1">
      <c r="B924" s="219"/>
      <c r="C924" s="83">
        <f t="shared" si="371"/>
        <v>2007</v>
      </c>
      <c r="D924" s="84" t="str">
        <f>IF(D896&lt;&gt;0,D895/D896,"")</f>
        <v/>
      </c>
      <c r="E924" s="84" t="str">
        <f t="shared" ref="E924:O924" si="394">IF(E896&lt;&gt;0,E895/E896,"")</f>
        <v/>
      </c>
      <c r="F924" s="84" t="str">
        <f t="shared" si="394"/>
        <v/>
      </c>
      <c r="G924" s="84" t="str">
        <f t="shared" si="394"/>
        <v/>
      </c>
      <c r="H924" s="84" t="str">
        <f t="shared" si="394"/>
        <v/>
      </c>
      <c r="I924" s="84" t="str">
        <f t="shared" si="394"/>
        <v/>
      </c>
      <c r="J924" s="84" t="str">
        <f t="shared" si="394"/>
        <v/>
      </c>
      <c r="K924" s="84" t="str">
        <f t="shared" si="394"/>
        <v/>
      </c>
      <c r="L924" s="84" t="str">
        <f t="shared" si="394"/>
        <v/>
      </c>
      <c r="M924" s="84" t="str">
        <f t="shared" si="394"/>
        <v/>
      </c>
      <c r="N924" s="84" t="str">
        <f t="shared" si="394"/>
        <v/>
      </c>
      <c r="O924" s="84" t="str">
        <f t="shared" si="394"/>
        <v/>
      </c>
      <c r="Q924" s="84" t="str">
        <f>IF(Q896&lt;&gt;0,Q895/Q896,"")</f>
        <v/>
      </c>
      <c r="S924" s="13" t="b">
        <f t="shared" si="389"/>
        <v>1</v>
      </c>
      <c r="T924" s="13" t="b">
        <f t="shared" si="389"/>
        <v>0</v>
      </c>
      <c r="U924" s="13" t="b">
        <f t="shared" si="368"/>
        <v>0</v>
      </c>
      <c r="V924" s="13" t="b">
        <f t="shared" si="374"/>
        <v>0</v>
      </c>
      <c r="W924" s="14" t="b">
        <f t="shared" si="363"/>
        <v>0</v>
      </c>
      <c r="AB924" s="14"/>
      <c r="AC924" s="18"/>
      <c r="AD924" s="14"/>
      <c r="AE924" s="18"/>
      <c r="AF924" s="18"/>
      <c r="AG924" s="18"/>
      <c r="AH924" s="19"/>
      <c r="AI924" s="19"/>
      <c r="AJ924" s="19"/>
    </row>
    <row r="925" spans="2:36" s="13" customFormat="1" ht="16" hidden="1" thickBot="1">
      <c r="B925" s="219"/>
      <c r="C925" s="83">
        <f t="shared" si="371"/>
        <v>2006</v>
      </c>
      <c r="D925" s="84" t="str">
        <f>IF(D898&lt;&gt;0,D897/D898,"")</f>
        <v/>
      </c>
      <c r="E925" s="84" t="str">
        <f t="shared" ref="E925:O925" si="395">IF(E898&lt;&gt;0,E897/E898,"")</f>
        <v/>
      </c>
      <c r="F925" s="84" t="str">
        <f t="shared" si="395"/>
        <v/>
      </c>
      <c r="G925" s="84" t="str">
        <f t="shared" si="395"/>
        <v/>
      </c>
      <c r="H925" s="84" t="str">
        <f t="shared" si="395"/>
        <v/>
      </c>
      <c r="I925" s="84" t="str">
        <f t="shared" si="395"/>
        <v/>
      </c>
      <c r="J925" s="84" t="str">
        <f t="shared" si="395"/>
        <v/>
      </c>
      <c r="K925" s="84" t="str">
        <f t="shared" si="395"/>
        <v/>
      </c>
      <c r="L925" s="84" t="str">
        <f t="shared" si="395"/>
        <v/>
      </c>
      <c r="M925" s="84" t="str">
        <f t="shared" si="395"/>
        <v/>
      </c>
      <c r="N925" s="84" t="str">
        <f t="shared" si="395"/>
        <v/>
      </c>
      <c r="O925" s="84" t="str">
        <f t="shared" si="395"/>
        <v/>
      </c>
      <c r="P925" s="87"/>
      <c r="Q925" s="84" t="str">
        <f>IF(Q898&lt;&gt;0,Q897/Q898,"")</f>
        <v/>
      </c>
      <c r="S925" s="13" t="b">
        <f t="shared" si="389"/>
        <v>1</v>
      </c>
      <c r="T925" s="13" t="b">
        <f t="shared" si="389"/>
        <v>0</v>
      </c>
      <c r="U925" s="13" t="b">
        <f t="shared" si="368"/>
        <v>0</v>
      </c>
      <c r="V925" s="13" t="b">
        <f t="shared" si="374"/>
        <v>0</v>
      </c>
      <c r="W925" s="14" t="b">
        <f t="shared" si="363"/>
        <v>0</v>
      </c>
      <c r="AB925" s="14"/>
      <c r="AC925" s="18"/>
      <c r="AD925" s="14"/>
      <c r="AE925" s="18"/>
      <c r="AF925" s="18"/>
      <c r="AG925" s="18"/>
      <c r="AH925" s="19"/>
      <c r="AI925" s="19"/>
      <c r="AJ925" s="19"/>
    </row>
    <row r="926" spans="2:36" s="13" customFormat="1" ht="16" hidden="1" thickBot="1">
      <c r="B926" s="219"/>
      <c r="C926" s="83">
        <f t="shared" si="371"/>
        <v>2005</v>
      </c>
      <c r="D926" s="84" t="str">
        <f>IF(D900&lt;&gt;0,D899/D900,"")</f>
        <v/>
      </c>
      <c r="E926" s="84" t="str">
        <f t="shared" ref="E926:O926" si="396">IF(E900&lt;&gt;0,E899/E900,"")</f>
        <v/>
      </c>
      <c r="F926" s="84" t="str">
        <f t="shared" si="396"/>
        <v/>
      </c>
      <c r="G926" s="84" t="str">
        <f t="shared" si="396"/>
        <v/>
      </c>
      <c r="H926" s="84" t="str">
        <f t="shared" si="396"/>
        <v/>
      </c>
      <c r="I926" s="84" t="str">
        <f t="shared" si="396"/>
        <v/>
      </c>
      <c r="J926" s="84" t="str">
        <f t="shared" si="396"/>
        <v/>
      </c>
      <c r="K926" s="84" t="str">
        <f t="shared" si="396"/>
        <v/>
      </c>
      <c r="L926" s="84" t="str">
        <f t="shared" si="396"/>
        <v/>
      </c>
      <c r="M926" s="84" t="str">
        <f t="shared" si="396"/>
        <v/>
      </c>
      <c r="N926" s="84" t="str">
        <f t="shared" si="396"/>
        <v/>
      </c>
      <c r="O926" s="84" t="str">
        <f t="shared" si="396"/>
        <v/>
      </c>
      <c r="Q926" s="84" t="str">
        <f>IF(Q900&lt;&gt;0,Q899/Q900,"")</f>
        <v/>
      </c>
      <c r="S926" s="13" t="b">
        <f t="shared" si="389"/>
        <v>1</v>
      </c>
      <c r="T926" s="13" t="b">
        <f t="shared" si="389"/>
        <v>0</v>
      </c>
      <c r="U926" s="13" t="b">
        <f t="shared" si="368"/>
        <v>0</v>
      </c>
      <c r="V926" s="13" t="b">
        <f t="shared" si="374"/>
        <v>0</v>
      </c>
      <c r="W926" s="14" t="b">
        <f t="shared" si="363"/>
        <v>0</v>
      </c>
      <c r="AB926" s="14"/>
      <c r="AC926" s="18"/>
      <c r="AD926" s="14"/>
      <c r="AE926" s="18"/>
      <c r="AF926" s="18"/>
      <c r="AG926" s="18"/>
      <c r="AH926" s="19"/>
      <c r="AI926" s="19"/>
      <c r="AJ926" s="19"/>
    </row>
    <row r="927" spans="2:36" s="13" customFormat="1" hidden="1">
      <c r="S927" s="13" t="b">
        <f>S912</f>
        <v>1</v>
      </c>
      <c r="T927" s="13" t="b">
        <f>T912</f>
        <v>0</v>
      </c>
      <c r="V927" s="13" t="b">
        <f>V912</f>
        <v>0</v>
      </c>
      <c r="W927" s="14" t="b">
        <f t="shared" si="363"/>
        <v>0</v>
      </c>
      <c r="AB927" s="14"/>
      <c r="AC927" s="18"/>
      <c r="AD927" s="14"/>
      <c r="AE927" s="18"/>
      <c r="AF927" s="18"/>
      <c r="AG927" s="18"/>
      <c r="AH927" s="19"/>
      <c r="AI927" s="19"/>
      <c r="AJ927" s="19"/>
    </row>
    <row r="928" spans="2:36" s="13" customFormat="1" ht="15.75" hidden="1" customHeight="1">
      <c r="T928" s="13" t="b">
        <f>T927</f>
        <v>0</v>
      </c>
      <c r="W928" s="14" t="b">
        <f t="shared" si="363"/>
        <v>0</v>
      </c>
      <c r="AB928" s="14"/>
      <c r="AC928" s="18"/>
      <c r="AD928" s="14"/>
      <c r="AE928" s="18"/>
      <c r="AF928" s="18"/>
      <c r="AG928" s="18"/>
      <c r="AH928" s="19"/>
      <c r="AI928" s="19"/>
      <c r="AJ928" s="19"/>
    </row>
    <row r="929" spans="1:36" s="13" customFormat="1" ht="16" hidden="1" thickBot="1">
      <c r="B929" s="206" t="s">
        <v>19</v>
      </c>
      <c r="C929" s="206"/>
      <c r="D929" s="206"/>
      <c r="E929" s="206"/>
      <c r="F929" s="41" t="s">
        <v>20</v>
      </c>
      <c r="G929" s="42" t="s">
        <v>21</v>
      </c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T929" s="13" t="b">
        <f>VLOOKUP(B930,$T$5:$U$24,2,)</f>
        <v>0</v>
      </c>
      <c r="W929" s="14" t="b">
        <f>AND(S929:V929)</f>
        <v>0</v>
      </c>
      <c r="AB929" s="14"/>
      <c r="AC929" s="18"/>
      <c r="AD929" s="14"/>
      <c r="AE929" s="18"/>
      <c r="AF929" s="18"/>
      <c r="AG929" s="18"/>
      <c r="AH929" s="19"/>
      <c r="AI929" s="19"/>
      <c r="AJ929" s="19"/>
    </row>
    <row r="930" spans="1:36" s="13" customFormat="1" ht="32.25" hidden="1" customHeight="1" thickTop="1" thickBot="1">
      <c r="A930" s="44" t="s">
        <v>22</v>
      </c>
      <c r="B930" s="45">
        <f>B848+1</f>
        <v>12</v>
      </c>
      <c r="C930" s="207" t="str">
        <f>VLOOKUP(B930,$B$5:$F$24,2,)</f>
        <v/>
      </c>
      <c r="D930" s="208"/>
      <c r="E930" s="209"/>
      <c r="F930" s="46" t="str">
        <f>VLOOKUP(B930,$B$5:$G$24,5,)</f>
        <v/>
      </c>
      <c r="G930" s="223" t="str">
        <f>VLOOKUP(B930,$B$5:$G$24,6,)</f>
        <v/>
      </c>
      <c r="H930" s="223"/>
      <c r="I930" s="223"/>
      <c r="J930" s="223"/>
      <c r="K930" s="223"/>
      <c r="L930" s="223"/>
      <c r="M930" s="223"/>
      <c r="N930" s="223"/>
      <c r="O930" s="223"/>
      <c r="P930" s="223"/>
      <c r="Q930" s="223"/>
      <c r="T930" s="13" t="b">
        <f>T929</f>
        <v>0</v>
      </c>
      <c r="W930" s="14" t="b">
        <f t="shared" ref="W930:W1010" si="397">AND(S930:V930)</f>
        <v>0</v>
      </c>
      <c r="AB930" s="14"/>
      <c r="AC930" s="18"/>
      <c r="AD930" s="14"/>
      <c r="AE930" s="18"/>
      <c r="AF930" s="18"/>
      <c r="AG930" s="18"/>
      <c r="AH930" s="19"/>
      <c r="AI930" s="19"/>
      <c r="AJ930" s="19"/>
    </row>
    <row r="931" spans="1:36" s="13" customFormat="1" hidden="1">
      <c r="T931" s="13" t="b">
        <f>T930</f>
        <v>0</v>
      </c>
      <c r="W931" s="14" t="b">
        <f t="shared" si="397"/>
        <v>0</v>
      </c>
      <c r="AB931" s="14"/>
      <c r="AC931" s="18"/>
      <c r="AD931" s="14"/>
      <c r="AE931" s="18"/>
      <c r="AF931" s="18"/>
      <c r="AG931" s="18"/>
      <c r="AH931" s="19"/>
      <c r="AI931" s="19"/>
      <c r="AJ931" s="19"/>
    </row>
    <row r="932" spans="1:36" s="13" customFormat="1" ht="16" hidden="1" thickBot="1">
      <c r="B932" s="53"/>
      <c r="C932" s="53"/>
      <c r="D932" s="54" t="str">
        <f>D850</f>
        <v>Jan</v>
      </c>
      <c r="E932" s="54" t="str">
        <f t="shared" ref="E932:O932" si="398">E850</f>
        <v>Feb</v>
      </c>
      <c r="F932" s="54" t="str">
        <f t="shared" si="398"/>
        <v>Mar</v>
      </c>
      <c r="G932" s="54" t="str">
        <f t="shared" si="398"/>
        <v>Apr</v>
      </c>
      <c r="H932" s="54" t="str">
        <f t="shared" si="398"/>
        <v>May</v>
      </c>
      <c r="I932" s="54" t="str">
        <f t="shared" si="398"/>
        <v>Jun</v>
      </c>
      <c r="J932" s="54" t="str">
        <f t="shared" si="398"/>
        <v>Jul</v>
      </c>
      <c r="K932" s="54" t="str">
        <f t="shared" si="398"/>
        <v>Aug</v>
      </c>
      <c r="L932" s="54" t="str">
        <f t="shared" si="398"/>
        <v>Sep</v>
      </c>
      <c r="M932" s="54" t="str">
        <f t="shared" si="398"/>
        <v>Oct</v>
      </c>
      <c r="N932" s="54" t="str">
        <f t="shared" si="398"/>
        <v>Nov</v>
      </c>
      <c r="O932" s="54" t="str">
        <f t="shared" si="398"/>
        <v>Dec</v>
      </c>
      <c r="P932" s="55"/>
      <c r="Q932" s="56" t="s">
        <v>23</v>
      </c>
      <c r="T932" s="13" t="b">
        <f t="shared" ref="T932:T995" si="399">T931</f>
        <v>0</v>
      </c>
      <c r="W932" s="14" t="b">
        <f t="shared" si="397"/>
        <v>0</v>
      </c>
      <c r="AB932" s="14"/>
      <c r="AC932" s="18"/>
      <c r="AD932" s="14"/>
      <c r="AE932" s="18"/>
      <c r="AF932" s="18"/>
      <c r="AG932" s="18"/>
      <c r="AH932" s="19"/>
      <c r="AI932" s="19"/>
      <c r="AJ932" s="19"/>
    </row>
    <row r="933" spans="1:36" s="13" customFormat="1" hidden="1">
      <c r="B933" s="214">
        <f>FinalYear</f>
        <v>2029</v>
      </c>
      <c r="C933" s="57" t="s">
        <v>24</v>
      </c>
      <c r="D933" s="58"/>
      <c r="E933" s="59"/>
      <c r="F933" s="59"/>
      <c r="G933" s="59"/>
      <c r="H933" s="59"/>
      <c r="I933" s="60"/>
      <c r="J933" s="59"/>
      <c r="K933" s="59"/>
      <c r="L933" s="59"/>
      <c r="M933" s="59"/>
      <c r="N933" s="59"/>
      <c r="O933" s="61"/>
      <c r="P933" s="62"/>
      <c r="Q933" s="63">
        <f t="shared" ref="Q933:Q982" si="400">SUM(D933:O933)</f>
        <v>0</v>
      </c>
      <c r="T933" s="13" t="b">
        <f t="shared" si="399"/>
        <v>0</v>
      </c>
      <c r="U933" s="13" t="b">
        <f>AND(B933&lt;=ReportingYear,B933&gt;=BaselineYear)</f>
        <v>0</v>
      </c>
      <c r="W933" s="14" t="b">
        <f t="shared" si="397"/>
        <v>0</v>
      </c>
      <c r="AB933" s="14"/>
      <c r="AC933" s="18"/>
      <c r="AD933" s="14"/>
      <c r="AE933" s="18"/>
      <c r="AF933" s="18"/>
      <c r="AG933" s="18"/>
      <c r="AH933" s="19"/>
      <c r="AI933" s="19"/>
      <c r="AJ933" s="19"/>
    </row>
    <row r="934" spans="1:36" s="13" customFormat="1" ht="16" hidden="1" thickBot="1">
      <c r="B934" s="215"/>
      <c r="C934" s="64" t="s">
        <v>25</v>
      </c>
      <c r="D934" s="65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7"/>
      <c r="P934" s="68"/>
      <c r="Q934" s="69">
        <f t="shared" si="400"/>
        <v>0</v>
      </c>
      <c r="S934" s="13" t="b">
        <f>IF(F930="none",FALSE,TRUE)</f>
        <v>1</v>
      </c>
      <c r="T934" s="13" t="b">
        <f t="shared" si="399"/>
        <v>0</v>
      </c>
      <c r="U934" s="13" t="b">
        <f>U933</f>
        <v>0</v>
      </c>
      <c r="W934" s="14" t="b">
        <f t="shared" si="397"/>
        <v>0</v>
      </c>
      <c r="AB934" s="14"/>
      <c r="AC934" s="18"/>
      <c r="AD934" s="14"/>
      <c r="AE934" s="18"/>
      <c r="AF934" s="18"/>
      <c r="AG934" s="18"/>
      <c r="AH934" s="19"/>
      <c r="AI934" s="19"/>
      <c r="AJ934" s="19"/>
    </row>
    <row r="935" spans="1:36" s="13" customFormat="1" hidden="1">
      <c r="B935" s="211">
        <f>B933-1</f>
        <v>2028</v>
      </c>
      <c r="C935" s="70" t="s">
        <v>24</v>
      </c>
      <c r="D935" s="71"/>
      <c r="E935" s="72"/>
      <c r="F935" s="72"/>
      <c r="G935" s="72"/>
      <c r="H935" s="72"/>
      <c r="I935" s="73"/>
      <c r="J935" s="72"/>
      <c r="K935" s="72"/>
      <c r="L935" s="72"/>
      <c r="M935" s="72"/>
      <c r="N935" s="72"/>
      <c r="O935" s="74"/>
      <c r="P935" s="62"/>
      <c r="Q935" s="75">
        <f t="shared" si="400"/>
        <v>0</v>
      </c>
      <c r="T935" s="13" t="b">
        <f t="shared" si="399"/>
        <v>0</v>
      </c>
      <c r="U935" s="13" t="b">
        <f>AND(B935&lt;=ReportingYear,B935&gt;=BaselineYear)</f>
        <v>0</v>
      </c>
      <c r="W935" s="14" t="b">
        <f t="shared" si="397"/>
        <v>0</v>
      </c>
      <c r="AB935" s="14"/>
      <c r="AC935" s="18"/>
      <c r="AD935" s="14"/>
      <c r="AE935" s="18"/>
      <c r="AF935" s="18"/>
      <c r="AG935" s="18"/>
      <c r="AH935" s="19"/>
      <c r="AI935" s="19"/>
      <c r="AJ935" s="19"/>
    </row>
    <row r="936" spans="1:36" s="13" customFormat="1" ht="16" hidden="1" thickBot="1">
      <c r="B936" s="212"/>
      <c r="C936" s="76" t="s">
        <v>25</v>
      </c>
      <c r="D936" s="77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9"/>
      <c r="P936" s="80"/>
      <c r="Q936" s="81">
        <f t="shared" si="400"/>
        <v>0</v>
      </c>
      <c r="S936" s="13" t="b">
        <f>S934</f>
        <v>1</v>
      </c>
      <c r="T936" s="13" t="b">
        <f t="shared" si="399"/>
        <v>0</v>
      </c>
      <c r="U936" s="13" t="b">
        <f>U935</f>
        <v>0</v>
      </c>
      <c r="W936" s="14" t="b">
        <f t="shared" si="397"/>
        <v>0</v>
      </c>
      <c r="AB936" s="14"/>
      <c r="AC936" s="18"/>
      <c r="AD936" s="14"/>
      <c r="AE936" s="18"/>
      <c r="AF936" s="18"/>
      <c r="AG936" s="18"/>
      <c r="AH936" s="19"/>
      <c r="AI936" s="19"/>
      <c r="AJ936" s="19"/>
    </row>
    <row r="937" spans="1:36" s="13" customFormat="1" hidden="1">
      <c r="B937" s="211">
        <f>B935-1</f>
        <v>2027</v>
      </c>
      <c r="C937" s="70" t="s">
        <v>24</v>
      </c>
      <c r="D937" s="58"/>
      <c r="E937" s="59"/>
      <c r="F937" s="59"/>
      <c r="G937" s="59"/>
      <c r="H937" s="59"/>
      <c r="I937" s="60"/>
      <c r="J937" s="59"/>
      <c r="K937" s="59"/>
      <c r="L937" s="59"/>
      <c r="M937" s="59"/>
      <c r="N937" s="59"/>
      <c r="O937" s="61"/>
      <c r="P937" s="62"/>
      <c r="Q937" s="63">
        <f t="shared" si="400"/>
        <v>0</v>
      </c>
      <c r="T937" s="13" t="b">
        <f t="shared" si="399"/>
        <v>0</v>
      </c>
      <c r="U937" s="13" t="b">
        <f>AND(B937&lt;=ReportingYear,B937&gt;=BaselineYear)</f>
        <v>0</v>
      </c>
      <c r="W937" s="14" t="b">
        <f t="shared" si="397"/>
        <v>0</v>
      </c>
      <c r="AB937" s="14"/>
      <c r="AC937" s="18"/>
      <c r="AD937" s="14"/>
      <c r="AE937" s="18"/>
      <c r="AF937" s="18"/>
      <c r="AG937" s="18"/>
      <c r="AH937" s="19"/>
      <c r="AI937" s="19"/>
      <c r="AJ937" s="19"/>
    </row>
    <row r="938" spans="1:36" s="13" customFormat="1" ht="16" hidden="1" thickBot="1">
      <c r="B938" s="212"/>
      <c r="C938" s="76" t="s">
        <v>25</v>
      </c>
      <c r="D938" s="65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7"/>
      <c r="P938" s="68"/>
      <c r="Q938" s="69">
        <f t="shared" si="400"/>
        <v>0</v>
      </c>
      <c r="S938" s="13" t="b">
        <f>S936</f>
        <v>1</v>
      </c>
      <c r="T938" s="13" t="b">
        <f t="shared" si="399"/>
        <v>0</v>
      </c>
      <c r="U938" s="13" t="b">
        <f>U937</f>
        <v>0</v>
      </c>
      <c r="W938" s="14" t="b">
        <f t="shared" si="397"/>
        <v>0</v>
      </c>
      <c r="AB938" s="14"/>
      <c r="AC938" s="18"/>
      <c r="AD938" s="14"/>
      <c r="AE938" s="18"/>
      <c r="AF938" s="18"/>
      <c r="AG938" s="18"/>
      <c r="AH938" s="19"/>
      <c r="AI938" s="19"/>
      <c r="AJ938" s="19"/>
    </row>
    <row r="939" spans="1:36" s="13" customFormat="1" hidden="1">
      <c r="B939" s="211">
        <f>B937-1</f>
        <v>2026</v>
      </c>
      <c r="C939" s="70" t="s">
        <v>24</v>
      </c>
      <c r="D939" s="71"/>
      <c r="E939" s="72"/>
      <c r="F939" s="72"/>
      <c r="G939" s="72"/>
      <c r="H939" s="72"/>
      <c r="I939" s="73"/>
      <c r="J939" s="72"/>
      <c r="K939" s="72"/>
      <c r="L939" s="72"/>
      <c r="M939" s="72"/>
      <c r="N939" s="72"/>
      <c r="O939" s="74"/>
      <c r="P939" s="62"/>
      <c r="Q939" s="75">
        <f t="shared" si="400"/>
        <v>0</v>
      </c>
      <c r="T939" s="13" t="b">
        <f t="shared" si="399"/>
        <v>0</v>
      </c>
      <c r="U939" s="13" t="b">
        <f>AND(B939&lt;=ReportingYear,B939&gt;=BaselineYear)</f>
        <v>0</v>
      </c>
      <c r="W939" s="14" t="b">
        <f t="shared" si="397"/>
        <v>0</v>
      </c>
      <c r="AB939" s="14"/>
      <c r="AC939" s="18"/>
      <c r="AD939" s="14"/>
      <c r="AE939" s="18"/>
      <c r="AF939" s="18"/>
      <c r="AG939" s="18"/>
      <c r="AH939" s="19"/>
      <c r="AI939" s="19"/>
      <c r="AJ939" s="19"/>
    </row>
    <row r="940" spans="1:36" s="13" customFormat="1" ht="16" hidden="1" thickBot="1">
      <c r="B940" s="212"/>
      <c r="C940" s="76" t="s">
        <v>25</v>
      </c>
      <c r="D940" s="77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9"/>
      <c r="P940" s="80"/>
      <c r="Q940" s="81">
        <f t="shared" si="400"/>
        <v>0</v>
      </c>
      <c r="S940" s="13" t="b">
        <f>S938</f>
        <v>1</v>
      </c>
      <c r="T940" s="13" t="b">
        <f t="shared" si="399"/>
        <v>0</v>
      </c>
      <c r="U940" s="13" t="b">
        <f>U939</f>
        <v>0</v>
      </c>
      <c r="W940" s="14" t="b">
        <f t="shared" si="397"/>
        <v>0</v>
      </c>
      <c r="AB940" s="14"/>
      <c r="AC940" s="18"/>
      <c r="AD940" s="14"/>
      <c r="AE940" s="18"/>
      <c r="AF940" s="18"/>
      <c r="AG940" s="18"/>
      <c r="AH940" s="19"/>
      <c r="AI940" s="19"/>
      <c r="AJ940" s="19"/>
    </row>
    <row r="941" spans="1:36" s="13" customFormat="1" hidden="1">
      <c r="B941" s="211">
        <f>B939-1</f>
        <v>2025</v>
      </c>
      <c r="C941" s="70" t="s">
        <v>24</v>
      </c>
      <c r="D941" s="58"/>
      <c r="E941" s="59"/>
      <c r="F941" s="59"/>
      <c r="G941" s="59"/>
      <c r="H941" s="59"/>
      <c r="I941" s="60"/>
      <c r="J941" s="59"/>
      <c r="K941" s="59"/>
      <c r="L941" s="59"/>
      <c r="M941" s="59"/>
      <c r="N941" s="59"/>
      <c r="O941" s="61"/>
      <c r="P941" s="62"/>
      <c r="Q941" s="63">
        <f t="shared" si="400"/>
        <v>0</v>
      </c>
      <c r="T941" s="13" t="b">
        <f t="shared" si="399"/>
        <v>0</v>
      </c>
      <c r="U941" s="13" t="b">
        <f>AND(B941&lt;=ReportingYear,B941&gt;=BaselineYear)</f>
        <v>0</v>
      </c>
      <c r="W941" s="14" t="b">
        <f t="shared" si="397"/>
        <v>0</v>
      </c>
      <c r="AB941" s="14"/>
      <c r="AC941" s="18"/>
      <c r="AD941" s="14"/>
      <c r="AE941" s="18"/>
      <c r="AF941" s="18"/>
      <c r="AG941" s="18"/>
      <c r="AH941" s="19"/>
      <c r="AI941" s="19"/>
      <c r="AJ941" s="19"/>
    </row>
    <row r="942" spans="1:36" s="13" customFormat="1" ht="16" hidden="1" thickBot="1">
      <c r="B942" s="212"/>
      <c r="C942" s="76" t="s">
        <v>25</v>
      </c>
      <c r="D942" s="65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7"/>
      <c r="P942" s="68"/>
      <c r="Q942" s="69">
        <f t="shared" si="400"/>
        <v>0</v>
      </c>
      <c r="S942" s="13" t="b">
        <f>S940</f>
        <v>1</v>
      </c>
      <c r="T942" s="13" t="b">
        <f t="shared" si="399"/>
        <v>0</v>
      </c>
      <c r="U942" s="13" t="b">
        <f>U941</f>
        <v>0</v>
      </c>
      <c r="W942" s="14" t="b">
        <f t="shared" si="397"/>
        <v>0</v>
      </c>
      <c r="AB942" s="14"/>
      <c r="AC942" s="18"/>
      <c r="AD942" s="14"/>
      <c r="AE942" s="18"/>
      <c r="AF942" s="18"/>
      <c r="AG942" s="18"/>
      <c r="AH942" s="19"/>
      <c r="AI942" s="19"/>
      <c r="AJ942" s="19"/>
    </row>
    <row r="943" spans="1:36" s="13" customFormat="1" hidden="1">
      <c r="B943" s="211">
        <f>B941-1</f>
        <v>2024</v>
      </c>
      <c r="C943" s="70" t="s">
        <v>24</v>
      </c>
      <c r="D943" s="71"/>
      <c r="E943" s="72"/>
      <c r="F943" s="72"/>
      <c r="G943" s="72"/>
      <c r="H943" s="72"/>
      <c r="I943" s="73"/>
      <c r="J943" s="72"/>
      <c r="K943" s="72"/>
      <c r="L943" s="72"/>
      <c r="M943" s="72"/>
      <c r="N943" s="72"/>
      <c r="O943" s="74"/>
      <c r="P943" s="62"/>
      <c r="Q943" s="75">
        <f t="shared" si="400"/>
        <v>0</v>
      </c>
      <c r="T943" s="13" t="b">
        <f t="shared" si="399"/>
        <v>0</v>
      </c>
      <c r="U943" s="13" t="b">
        <f>AND(B943&lt;=ReportingYear,B943&gt;=BaselineYear)</f>
        <v>0</v>
      </c>
      <c r="W943" s="14" t="b">
        <f t="shared" si="397"/>
        <v>0</v>
      </c>
      <c r="AB943" s="14"/>
      <c r="AC943" s="18"/>
      <c r="AD943" s="14"/>
      <c r="AE943" s="18"/>
      <c r="AF943" s="18"/>
      <c r="AG943" s="18"/>
      <c r="AH943" s="19"/>
      <c r="AI943" s="19"/>
      <c r="AJ943" s="19"/>
    </row>
    <row r="944" spans="1:36" s="13" customFormat="1" ht="16" hidden="1" thickBot="1">
      <c r="B944" s="212"/>
      <c r="C944" s="76" t="s">
        <v>25</v>
      </c>
      <c r="D944" s="77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9"/>
      <c r="P944" s="80"/>
      <c r="Q944" s="81">
        <f t="shared" si="400"/>
        <v>0</v>
      </c>
      <c r="S944" s="13" t="b">
        <f>S942</f>
        <v>1</v>
      </c>
      <c r="T944" s="13" t="b">
        <f t="shared" si="399"/>
        <v>0</v>
      </c>
      <c r="U944" s="13" t="b">
        <f>U943</f>
        <v>0</v>
      </c>
      <c r="W944" s="14" t="b">
        <f t="shared" si="397"/>
        <v>0</v>
      </c>
      <c r="AB944" s="14"/>
      <c r="AC944" s="18"/>
      <c r="AD944" s="14"/>
      <c r="AE944" s="18"/>
      <c r="AF944" s="18"/>
      <c r="AG944" s="18"/>
      <c r="AH944" s="19"/>
      <c r="AI944" s="19"/>
      <c r="AJ944" s="19"/>
    </row>
    <row r="945" spans="2:36" s="13" customFormat="1" hidden="1">
      <c r="B945" s="211">
        <f>B943-1</f>
        <v>2023</v>
      </c>
      <c r="C945" s="70" t="s">
        <v>24</v>
      </c>
      <c r="D945" s="58"/>
      <c r="E945" s="59"/>
      <c r="F945" s="59"/>
      <c r="G945" s="59"/>
      <c r="H945" s="59"/>
      <c r="I945" s="60"/>
      <c r="J945" s="59"/>
      <c r="K945" s="59"/>
      <c r="L945" s="59"/>
      <c r="M945" s="59"/>
      <c r="N945" s="59"/>
      <c r="O945" s="61"/>
      <c r="P945" s="62"/>
      <c r="Q945" s="63">
        <f t="shared" si="400"/>
        <v>0</v>
      </c>
      <c r="T945" s="13" t="b">
        <f t="shared" si="399"/>
        <v>0</v>
      </c>
      <c r="U945" s="13" t="b">
        <f>AND(B945&lt;=ReportingYear,B945&gt;=BaselineYear)</f>
        <v>0</v>
      </c>
      <c r="W945" s="14" t="b">
        <f t="shared" si="397"/>
        <v>0</v>
      </c>
      <c r="AB945" s="14"/>
      <c r="AC945" s="18"/>
      <c r="AD945" s="14"/>
      <c r="AE945" s="18"/>
      <c r="AF945" s="18"/>
      <c r="AG945" s="18"/>
      <c r="AH945" s="19"/>
      <c r="AI945" s="19"/>
      <c r="AJ945" s="19"/>
    </row>
    <row r="946" spans="2:36" s="13" customFormat="1" ht="16" hidden="1" thickBot="1">
      <c r="B946" s="212"/>
      <c r="C946" s="76" t="s">
        <v>25</v>
      </c>
      <c r="D946" s="65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7"/>
      <c r="P946" s="68"/>
      <c r="Q946" s="69">
        <f t="shared" si="400"/>
        <v>0</v>
      </c>
      <c r="S946" s="13" t="b">
        <f>S944</f>
        <v>1</v>
      </c>
      <c r="T946" s="13" t="b">
        <f t="shared" si="399"/>
        <v>0</v>
      </c>
      <c r="U946" s="13" t="b">
        <f>U945</f>
        <v>0</v>
      </c>
      <c r="W946" s="14" t="b">
        <f t="shared" si="397"/>
        <v>0</v>
      </c>
      <c r="AB946" s="14"/>
      <c r="AC946" s="18"/>
      <c r="AD946" s="14"/>
      <c r="AE946" s="18"/>
      <c r="AF946" s="18"/>
      <c r="AG946" s="18"/>
      <c r="AH946" s="19"/>
      <c r="AI946" s="19"/>
      <c r="AJ946" s="19"/>
    </row>
    <row r="947" spans="2:36" s="13" customFormat="1" hidden="1">
      <c r="B947" s="211">
        <f>B945-1</f>
        <v>2022</v>
      </c>
      <c r="C947" s="70" t="s">
        <v>24</v>
      </c>
      <c r="D947" s="71"/>
      <c r="E947" s="72"/>
      <c r="F947" s="72"/>
      <c r="G947" s="72"/>
      <c r="H947" s="72"/>
      <c r="I947" s="73"/>
      <c r="J947" s="72"/>
      <c r="K947" s="72"/>
      <c r="L947" s="72"/>
      <c r="M947" s="72"/>
      <c r="N947" s="72"/>
      <c r="O947" s="74"/>
      <c r="P947" s="62"/>
      <c r="Q947" s="75">
        <f t="shared" si="400"/>
        <v>0</v>
      </c>
      <c r="T947" s="13" t="b">
        <f t="shared" si="399"/>
        <v>0</v>
      </c>
      <c r="U947" s="13" t="b">
        <f>AND(B947&lt;=ReportingYear,B947&gt;=BaselineYear)</f>
        <v>0</v>
      </c>
      <c r="W947" s="14" t="b">
        <f t="shared" si="397"/>
        <v>0</v>
      </c>
      <c r="AB947" s="14"/>
      <c r="AC947" s="18"/>
      <c r="AD947" s="14"/>
      <c r="AE947" s="18"/>
      <c r="AF947" s="18"/>
      <c r="AG947" s="18"/>
      <c r="AH947" s="19"/>
      <c r="AI947" s="19"/>
      <c r="AJ947" s="19"/>
    </row>
    <row r="948" spans="2:36" s="13" customFormat="1" ht="16" hidden="1" thickBot="1">
      <c r="B948" s="212"/>
      <c r="C948" s="76" t="s">
        <v>25</v>
      </c>
      <c r="D948" s="77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9"/>
      <c r="P948" s="80"/>
      <c r="Q948" s="81">
        <f t="shared" si="400"/>
        <v>0</v>
      </c>
      <c r="S948" s="13" t="b">
        <f>S946</f>
        <v>1</v>
      </c>
      <c r="T948" s="13" t="b">
        <f t="shared" si="399"/>
        <v>0</v>
      </c>
      <c r="U948" s="13" t="b">
        <f>U947</f>
        <v>0</v>
      </c>
      <c r="W948" s="14" t="b">
        <f t="shared" si="397"/>
        <v>0</v>
      </c>
      <c r="AB948" s="14"/>
      <c r="AC948" s="18"/>
      <c r="AD948" s="14"/>
      <c r="AE948" s="18"/>
      <c r="AF948" s="18"/>
      <c r="AG948" s="18"/>
      <c r="AH948" s="19"/>
      <c r="AI948" s="19"/>
      <c r="AJ948" s="19"/>
    </row>
    <row r="949" spans="2:36" s="13" customFormat="1" hidden="1">
      <c r="B949" s="211">
        <f>B947-1</f>
        <v>2021</v>
      </c>
      <c r="C949" s="70" t="s">
        <v>24</v>
      </c>
      <c r="D949" s="58"/>
      <c r="E949" s="59"/>
      <c r="F949" s="59"/>
      <c r="G949" s="59"/>
      <c r="H949" s="59"/>
      <c r="I949" s="60"/>
      <c r="J949" s="59"/>
      <c r="K949" s="59"/>
      <c r="L949" s="59"/>
      <c r="M949" s="59"/>
      <c r="N949" s="59"/>
      <c r="O949" s="61"/>
      <c r="P949" s="62"/>
      <c r="Q949" s="63">
        <f t="shared" si="400"/>
        <v>0</v>
      </c>
      <c r="T949" s="13" t="b">
        <f t="shared" si="399"/>
        <v>0</v>
      </c>
      <c r="U949" s="13" t="b">
        <f>AND(B949&lt;=ReportingYear,B949&gt;=BaselineYear)</f>
        <v>0</v>
      </c>
      <c r="W949" s="14" t="b">
        <f t="shared" si="397"/>
        <v>0</v>
      </c>
      <c r="AB949" s="14"/>
      <c r="AC949" s="18"/>
      <c r="AD949" s="14"/>
      <c r="AE949" s="18"/>
      <c r="AF949" s="18"/>
      <c r="AG949" s="18"/>
      <c r="AH949" s="19"/>
      <c r="AI949" s="19"/>
      <c r="AJ949" s="19"/>
    </row>
    <row r="950" spans="2:36" s="13" customFormat="1" ht="16" hidden="1" thickBot="1">
      <c r="B950" s="212"/>
      <c r="C950" s="76" t="s">
        <v>25</v>
      </c>
      <c r="D950" s="65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7"/>
      <c r="P950" s="68"/>
      <c r="Q950" s="69">
        <f t="shared" si="400"/>
        <v>0</v>
      </c>
      <c r="S950" s="13" t="b">
        <f>S948</f>
        <v>1</v>
      </c>
      <c r="T950" s="13" t="b">
        <f t="shared" si="399"/>
        <v>0</v>
      </c>
      <c r="U950" s="13" t="b">
        <f>U949</f>
        <v>0</v>
      </c>
      <c r="W950" s="14" t="b">
        <f t="shared" si="397"/>
        <v>0</v>
      </c>
      <c r="AB950" s="14"/>
      <c r="AC950" s="18"/>
      <c r="AD950" s="14"/>
      <c r="AE950" s="18"/>
      <c r="AF950" s="18"/>
      <c r="AG950" s="18"/>
      <c r="AH950" s="19"/>
      <c r="AI950" s="19"/>
      <c r="AJ950" s="19"/>
    </row>
    <row r="951" spans="2:36" s="13" customFormat="1" hidden="1">
      <c r="B951" s="211">
        <f>B949-1</f>
        <v>2020</v>
      </c>
      <c r="C951" s="70" t="s">
        <v>24</v>
      </c>
      <c r="D951" s="71"/>
      <c r="E951" s="72"/>
      <c r="F951" s="72"/>
      <c r="G951" s="72"/>
      <c r="H951" s="72"/>
      <c r="I951" s="73"/>
      <c r="J951" s="72"/>
      <c r="K951" s="72"/>
      <c r="L951" s="72"/>
      <c r="M951" s="72"/>
      <c r="N951" s="72"/>
      <c r="O951" s="74"/>
      <c r="P951" s="62"/>
      <c r="Q951" s="75">
        <f t="shared" si="400"/>
        <v>0</v>
      </c>
      <c r="T951" s="13" t="b">
        <f t="shared" si="399"/>
        <v>0</v>
      </c>
      <c r="U951" s="13" t="b">
        <f>AND(B951&lt;=ReportingYear,B951&gt;=BaselineYear)</f>
        <v>0</v>
      </c>
      <c r="W951" s="14" t="b">
        <f t="shared" si="397"/>
        <v>0</v>
      </c>
      <c r="AB951" s="14"/>
      <c r="AC951" s="18"/>
      <c r="AD951" s="14"/>
      <c r="AE951" s="18"/>
      <c r="AF951" s="18"/>
      <c r="AG951" s="18"/>
      <c r="AH951" s="19"/>
      <c r="AI951" s="19"/>
      <c r="AJ951" s="19"/>
    </row>
    <row r="952" spans="2:36" s="13" customFormat="1" ht="16" hidden="1" thickBot="1">
      <c r="B952" s="212"/>
      <c r="C952" s="76" t="s">
        <v>25</v>
      </c>
      <c r="D952" s="77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9"/>
      <c r="P952" s="80"/>
      <c r="Q952" s="81">
        <f t="shared" si="400"/>
        <v>0</v>
      </c>
      <c r="S952" s="13" t="b">
        <f>S950</f>
        <v>1</v>
      </c>
      <c r="T952" s="13" t="b">
        <f t="shared" si="399"/>
        <v>0</v>
      </c>
      <c r="U952" s="13" t="b">
        <f>U951</f>
        <v>0</v>
      </c>
      <c r="W952" s="14" t="b">
        <f t="shared" si="397"/>
        <v>0</v>
      </c>
      <c r="AB952" s="14"/>
      <c r="AC952" s="18"/>
      <c r="AD952" s="14"/>
      <c r="AE952" s="18"/>
      <c r="AF952" s="18"/>
      <c r="AG952" s="18"/>
      <c r="AH952" s="19"/>
      <c r="AI952" s="19"/>
      <c r="AJ952" s="19"/>
    </row>
    <row r="953" spans="2:36" s="13" customFormat="1" ht="16" hidden="1" thickBot="1">
      <c r="B953" s="213">
        <f>B951-1</f>
        <v>2019</v>
      </c>
      <c r="C953" s="70" t="s">
        <v>24</v>
      </c>
      <c r="D953" s="58"/>
      <c r="E953" s="59"/>
      <c r="F953" s="59"/>
      <c r="G953" s="59"/>
      <c r="H953" s="59"/>
      <c r="I953" s="60"/>
      <c r="J953" s="59"/>
      <c r="K953" s="59"/>
      <c r="L953" s="59"/>
      <c r="M953" s="59"/>
      <c r="N953" s="59"/>
      <c r="O953" s="61"/>
      <c r="P953" s="62"/>
      <c r="Q953" s="63">
        <f t="shared" si="400"/>
        <v>0</v>
      </c>
      <c r="T953" s="13" t="b">
        <f t="shared" si="399"/>
        <v>0</v>
      </c>
      <c r="U953" s="13" t="b">
        <f>AND(B953&lt;=ReportingYear,B953&gt;=BaselineYear)</f>
        <v>0</v>
      </c>
      <c r="W953" s="14" t="b">
        <f t="shared" si="397"/>
        <v>0</v>
      </c>
      <c r="AB953" s="14"/>
      <c r="AC953" s="18"/>
      <c r="AD953" s="14"/>
      <c r="AE953" s="18"/>
      <c r="AF953" s="18"/>
      <c r="AG953" s="18"/>
      <c r="AH953" s="19"/>
      <c r="AI953" s="19"/>
      <c r="AJ953" s="19"/>
    </row>
    <row r="954" spans="2:36" s="13" customFormat="1" ht="16" hidden="1" thickBot="1">
      <c r="B954" s="213"/>
      <c r="C954" s="76" t="s">
        <v>25</v>
      </c>
      <c r="D954" s="65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7"/>
      <c r="P954" s="68"/>
      <c r="Q954" s="69">
        <f t="shared" si="400"/>
        <v>0</v>
      </c>
      <c r="S954" s="13" t="b">
        <f>S952</f>
        <v>1</v>
      </c>
      <c r="T954" s="13" t="b">
        <f t="shared" si="399"/>
        <v>0</v>
      </c>
      <c r="U954" s="13" t="b">
        <f>U953</f>
        <v>0</v>
      </c>
      <c r="W954" s="14" t="b">
        <f t="shared" si="397"/>
        <v>0</v>
      </c>
      <c r="AB954" s="14"/>
      <c r="AC954" s="18"/>
      <c r="AD954" s="14"/>
      <c r="AE954" s="18"/>
      <c r="AF954" s="18"/>
      <c r="AG954" s="18"/>
      <c r="AH954" s="19"/>
      <c r="AI954" s="19"/>
      <c r="AJ954" s="19"/>
    </row>
    <row r="955" spans="2:36" s="13" customFormat="1" ht="16" hidden="1" thickBot="1">
      <c r="B955" s="213">
        <f>B953-1</f>
        <v>2018</v>
      </c>
      <c r="C955" s="70" t="s">
        <v>24</v>
      </c>
      <c r="D955" s="71"/>
      <c r="E955" s="72"/>
      <c r="F955" s="72"/>
      <c r="G955" s="72"/>
      <c r="H955" s="72"/>
      <c r="I955" s="73"/>
      <c r="J955" s="72"/>
      <c r="K955" s="72"/>
      <c r="L955" s="72"/>
      <c r="M955" s="72"/>
      <c r="N955" s="72"/>
      <c r="O955" s="74"/>
      <c r="P955" s="62"/>
      <c r="Q955" s="75">
        <f t="shared" si="400"/>
        <v>0</v>
      </c>
      <c r="T955" s="13" t="b">
        <f t="shared" si="399"/>
        <v>0</v>
      </c>
      <c r="U955" s="13" t="b">
        <f>AND(B955&lt;=ReportingYear,B955&gt;=BaselineYear)</f>
        <v>0</v>
      </c>
      <c r="W955" s="14" t="b">
        <f t="shared" si="397"/>
        <v>0</v>
      </c>
      <c r="AB955" s="14"/>
      <c r="AC955" s="18"/>
      <c r="AD955" s="14"/>
      <c r="AE955" s="18"/>
      <c r="AF955" s="18"/>
      <c r="AG955" s="18"/>
      <c r="AH955" s="19"/>
      <c r="AI955" s="19"/>
      <c r="AJ955" s="19"/>
    </row>
    <row r="956" spans="2:36" s="13" customFormat="1" ht="16" hidden="1" thickBot="1">
      <c r="B956" s="213"/>
      <c r="C956" s="76" t="s">
        <v>25</v>
      </c>
      <c r="D956" s="77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9"/>
      <c r="P956" s="80"/>
      <c r="Q956" s="81">
        <f t="shared" si="400"/>
        <v>0</v>
      </c>
      <c r="S956" s="13" t="b">
        <f>S954</f>
        <v>1</v>
      </c>
      <c r="T956" s="13" t="b">
        <f t="shared" si="399"/>
        <v>0</v>
      </c>
      <c r="U956" s="13" t="b">
        <f>U955</f>
        <v>0</v>
      </c>
      <c r="W956" s="14" t="b">
        <f t="shared" si="397"/>
        <v>0</v>
      </c>
      <c r="AB956" s="14"/>
      <c r="AC956" s="18"/>
      <c r="AD956" s="14"/>
      <c r="AE956" s="18"/>
      <c r="AF956" s="18"/>
      <c r="AG956" s="18"/>
      <c r="AH956" s="19"/>
      <c r="AI956" s="19"/>
      <c r="AJ956" s="19"/>
    </row>
    <row r="957" spans="2:36" s="13" customFormat="1" ht="16" hidden="1" thickBot="1">
      <c r="B957" s="213">
        <f>B955-1</f>
        <v>2017</v>
      </c>
      <c r="C957" s="70" t="s">
        <v>24</v>
      </c>
      <c r="D957" s="58"/>
      <c r="E957" s="59"/>
      <c r="F957" s="59"/>
      <c r="G957" s="59"/>
      <c r="H957" s="59"/>
      <c r="I957" s="60"/>
      <c r="J957" s="59"/>
      <c r="K957" s="59"/>
      <c r="L957" s="59"/>
      <c r="M957" s="59"/>
      <c r="N957" s="59"/>
      <c r="O957" s="61"/>
      <c r="P957" s="62"/>
      <c r="Q957" s="63">
        <f t="shared" si="400"/>
        <v>0</v>
      </c>
      <c r="T957" s="13" t="b">
        <f t="shared" si="399"/>
        <v>0</v>
      </c>
      <c r="U957" s="13" t="b">
        <f>AND(B957&lt;=ReportingYear,B957&gt;=BaselineYear)</f>
        <v>1</v>
      </c>
      <c r="W957" s="14" t="b">
        <f t="shared" si="397"/>
        <v>0</v>
      </c>
      <c r="AB957" s="14"/>
      <c r="AC957" s="18"/>
      <c r="AD957" s="14"/>
      <c r="AE957" s="18"/>
      <c r="AF957" s="18"/>
      <c r="AG957" s="18"/>
      <c r="AH957" s="19"/>
      <c r="AI957" s="19"/>
      <c r="AJ957" s="19"/>
    </row>
    <row r="958" spans="2:36" s="13" customFormat="1" ht="16" hidden="1" thickBot="1">
      <c r="B958" s="213"/>
      <c r="C958" s="76" t="s">
        <v>25</v>
      </c>
      <c r="D958" s="65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7"/>
      <c r="P958" s="68"/>
      <c r="Q958" s="69">
        <f t="shared" si="400"/>
        <v>0</v>
      </c>
      <c r="S958" s="13" t="b">
        <f>S956</f>
        <v>1</v>
      </c>
      <c r="T958" s="13" t="b">
        <f t="shared" si="399"/>
        <v>0</v>
      </c>
      <c r="U958" s="13" t="b">
        <f>U957</f>
        <v>1</v>
      </c>
      <c r="W958" s="14" t="b">
        <f t="shared" si="397"/>
        <v>0</v>
      </c>
      <c r="AB958" s="14"/>
      <c r="AC958" s="18"/>
      <c r="AD958" s="14"/>
      <c r="AE958" s="18"/>
      <c r="AF958" s="18"/>
      <c r="AG958" s="18"/>
      <c r="AH958" s="19"/>
      <c r="AI958" s="19"/>
      <c r="AJ958" s="19"/>
    </row>
    <row r="959" spans="2:36" s="13" customFormat="1" ht="16" hidden="1" thickBot="1">
      <c r="B959" s="213">
        <f>B957-1</f>
        <v>2016</v>
      </c>
      <c r="C959" s="70" t="s">
        <v>24</v>
      </c>
      <c r="D959" s="71"/>
      <c r="E959" s="72"/>
      <c r="F959" s="72"/>
      <c r="G959" s="72"/>
      <c r="H959" s="72"/>
      <c r="I959" s="73"/>
      <c r="J959" s="72"/>
      <c r="K959" s="72"/>
      <c r="L959" s="72"/>
      <c r="M959" s="72"/>
      <c r="N959" s="72"/>
      <c r="O959" s="74"/>
      <c r="P959" s="62"/>
      <c r="Q959" s="75">
        <f t="shared" si="400"/>
        <v>0</v>
      </c>
      <c r="T959" s="13" t="b">
        <f t="shared" si="399"/>
        <v>0</v>
      </c>
      <c r="U959" s="13" t="b">
        <f>AND(B959&lt;=ReportingYear,B959&gt;=BaselineYear)</f>
        <v>1</v>
      </c>
      <c r="W959" s="14" t="b">
        <f t="shared" si="397"/>
        <v>0</v>
      </c>
      <c r="AB959" s="14"/>
      <c r="AC959" s="18"/>
      <c r="AD959" s="14"/>
      <c r="AE959" s="18"/>
      <c r="AF959" s="18"/>
      <c r="AG959" s="18"/>
      <c r="AH959" s="19"/>
      <c r="AI959" s="19"/>
      <c r="AJ959" s="19"/>
    </row>
    <row r="960" spans="2:36" s="13" customFormat="1" ht="16" hidden="1" thickBot="1">
      <c r="B960" s="213"/>
      <c r="C960" s="76" t="s">
        <v>25</v>
      </c>
      <c r="D960" s="77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9"/>
      <c r="P960" s="80"/>
      <c r="Q960" s="81">
        <f t="shared" si="400"/>
        <v>0</v>
      </c>
      <c r="S960" s="13" t="b">
        <f>S958</f>
        <v>1</v>
      </c>
      <c r="T960" s="13" t="b">
        <f t="shared" si="399"/>
        <v>0</v>
      </c>
      <c r="U960" s="13" t="b">
        <f>U959</f>
        <v>1</v>
      </c>
      <c r="W960" s="14" t="b">
        <f t="shared" si="397"/>
        <v>0</v>
      </c>
      <c r="AB960" s="14"/>
      <c r="AC960" s="18"/>
      <c r="AD960" s="14"/>
      <c r="AE960" s="18"/>
      <c r="AF960" s="18"/>
      <c r="AG960" s="18"/>
      <c r="AH960" s="19"/>
      <c r="AI960" s="19"/>
      <c r="AJ960" s="19"/>
    </row>
    <row r="961" spans="2:36" s="13" customFormat="1" hidden="1">
      <c r="B961" s="211">
        <f>B959-1</f>
        <v>2015</v>
      </c>
      <c r="C961" s="70" t="s">
        <v>24</v>
      </c>
      <c r="D961" s="58"/>
      <c r="E961" s="59"/>
      <c r="F961" s="59"/>
      <c r="G961" s="59"/>
      <c r="H961" s="59"/>
      <c r="I961" s="60"/>
      <c r="J961" s="59"/>
      <c r="K961" s="59"/>
      <c r="L961" s="59"/>
      <c r="M961" s="59"/>
      <c r="N961" s="59"/>
      <c r="O961" s="61"/>
      <c r="P961" s="62"/>
      <c r="Q961" s="63">
        <f t="shared" si="400"/>
        <v>0</v>
      </c>
      <c r="T961" s="13" t="b">
        <f t="shared" si="399"/>
        <v>0</v>
      </c>
      <c r="U961" s="13" t="b">
        <f>AND(B961&lt;=ReportingYear,B961&gt;=BaselineYear)</f>
        <v>1</v>
      </c>
      <c r="W961" s="14" t="b">
        <f t="shared" si="397"/>
        <v>0</v>
      </c>
      <c r="AB961" s="14"/>
      <c r="AC961" s="18"/>
      <c r="AD961" s="14"/>
      <c r="AE961" s="18"/>
      <c r="AF961" s="18"/>
      <c r="AG961" s="18"/>
      <c r="AH961" s="19"/>
      <c r="AI961" s="19"/>
      <c r="AJ961" s="19"/>
    </row>
    <row r="962" spans="2:36" s="13" customFormat="1" ht="16" hidden="1" thickBot="1">
      <c r="B962" s="216"/>
      <c r="C962" s="76" t="s">
        <v>25</v>
      </c>
      <c r="D962" s="65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7"/>
      <c r="P962" s="68"/>
      <c r="Q962" s="69">
        <f t="shared" si="400"/>
        <v>0</v>
      </c>
      <c r="S962" s="13" t="b">
        <f>S960</f>
        <v>1</v>
      </c>
      <c r="T962" s="13" t="b">
        <f t="shared" si="399"/>
        <v>0</v>
      </c>
      <c r="U962" s="13" t="b">
        <f>U961</f>
        <v>1</v>
      </c>
      <c r="W962" s="14" t="b">
        <f t="shared" si="397"/>
        <v>0</v>
      </c>
      <c r="AB962" s="14"/>
      <c r="AC962" s="18"/>
      <c r="AD962" s="14"/>
      <c r="AE962" s="18"/>
      <c r="AF962" s="18"/>
      <c r="AG962" s="18"/>
      <c r="AH962" s="19"/>
      <c r="AI962" s="19"/>
      <c r="AJ962" s="19"/>
    </row>
    <row r="963" spans="2:36" s="13" customFormat="1" hidden="1">
      <c r="B963" s="217">
        <f>B961-1</f>
        <v>2014</v>
      </c>
      <c r="C963" s="70" t="s">
        <v>24</v>
      </c>
      <c r="D963" s="71"/>
      <c r="E963" s="72"/>
      <c r="F963" s="72"/>
      <c r="G963" s="72"/>
      <c r="H963" s="72"/>
      <c r="I963" s="73"/>
      <c r="J963" s="72"/>
      <c r="K963" s="72"/>
      <c r="L963" s="72"/>
      <c r="M963" s="72"/>
      <c r="N963" s="72"/>
      <c r="O963" s="74"/>
      <c r="P963" s="62"/>
      <c r="Q963" s="75">
        <f t="shared" si="400"/>
        <v>0</v>
      </c>
      <c r="T963" s="13" t="b">
        <f t="shared" si="399"/>
        <v>0</v>
      </c>
      <c r="U963" s="13" t="b">
        <f>AND(B963&lt;=ReportingYear,B963&gt;=BaselineYear)</f>
        <v>1</v>
      </c>
      <c r="W963" s="14" t="b">
        <f t="shared" si="397"/>
        <v>0</v>
      </c>
      <c r="AB963" s="14"/>
      <c r="AC963" s="18"/>
      <c r="AD963" s="14"/>
      <c r="AE963" s="18"/>
      <c r="AF963" s="18"/>
      <c r="AG963" s="18"/>
      <c r="AH963" s="19"/>
      <c r="AI963" s="19"/>
      <c r="AJ963" s="19"/>
    </row>
    <row r="964" spans="2:36" s="13" customFormat="1" ht="16" hidden="1" thickBot="1">
      <c r="B964" s="218"/>
      <c r="C964" s="76" t="s">
        <v>25</v>
      </c>
      <c r="D964" s="77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9"/>
      <c r="P964" s="80"/>
      <c r="Q964" s="81">
        <f t="shared" si="400"/>
        <v>0</v>
      </c>
      <c r="S964" s="13" t="b">
        <f>S962</f>
        <v>1</v>
      </c>
      <c r="T964" s="13" t="b">
        <f t="shared" si="399"/>
        <v>0</v>
      </c>
      <c r="U964" s="13" t="b">
        <f>U963</f>
        <v>1</v>
      </c>
      <c r="W964" s="14" t="b">
        <f t="shared" si="397"/>
        <v>0</v>
      </c>
      <c r="AB964" s="14"/>
      <c r="AC964" s="18"/>
      <c r="AD964" s="14"/>
      <c r="AE964" s="18"/>
      <c r="AF964" s="18"/>
      <c r="AG964" s="18"/>
      <c r="AH964" s="19"/>
      <c r="AI964" s="19"/>
      <c r="AJ964" s="19"/>
    </row>
    <row r="965" spans="2:36" s="13" customFormat="1" hidden="1">
      <c r="B965" s="211">
        <f>B963-1</f>
        <v>2013</v>
      </c>
      <c r="C965" s="70" t="s">
        <v>24</v>
      </c>
      <c r="D965" s="58"/>
      <c r="E965" s="59"/>
      <c r="F965" s="59"/>
      <c r="G965" s="59"/>
      <c r="H965" s="59"/>
      <c r="I965" s="60"/>
      <c r="J965" s="59"/>
      <c r="K965" s="59"/>
      <c r="L965" s="59"/>
      <c r="M965" s="59"/>
      <c r="N965" s="59"/>
      <c r="O965" s="61"/>
      <c r="P965" s="62"/>
      <c r="Q965" s="63">
        <f t="shared" si="400"/>
        <v>0</v>
      </c>
      <c r="T965" s="13" t="b">
        <f t="shared" si="399"/>
        <v>0</v>
      </c>
      <c r="U965" s="13" t="b">
        <f>AND(B965&lt;=ReportingYear,B965&gt;=BaselineYear)</f>
        <v>0</v>
      </c>
      <c r="W965" s="14" t="b">
        <f t="shared" si="397"/>
        <v>0</v>
      </c>
      <c r="AB965" s="14"/>
      <c r="AC965" s="18"/>
      <c r="AD965" s="14"/>
      <c r="AE965" s="18"/>
      <c r="AF965" s="18"/>
      <c r="AG965" s="18"/>
      <c r="AH965" s="19"/>
      <c r="AI965" s="19"/>
      <c r="AJ965" s="19"/>
    </row>
    <row r="966" spans="2:36" s="13" customFormat="1" ht="16" hidden="1" thickBot="1">
      <c r="B966" s="212"/>
      <c r="C966" s="76" t="s">
        <v>25</v>
      </c>
      <c r="D966" s="65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7"/>
      <c r="P966" s="68"/>
      <c r="Q966" s="69">
        <f t="shared" si="400"/>
        <v>0</v>
      </c>
      <c r="S966" s="13" t="b">
        <f>S964</f>
        <v>1</v>
      </c>
      <c r="T966" s="13" t="b">
        <f t="shared" si="399"/>
        <v>0</v>
      </c>
      <c r="U966" s="13" t="b">
        <f>U965</f>
        <v>0</v>
      </c>
      <c r="W966" s="14" t="b">
        <f t="shared" si="397"/>
        <v>0</v>
      </c>
      <c r="AB966" s="14"/>
      <c r="AC966" s="18"/>
      <c r="AD966" s="14"/>
      <c r="AE966" s="18"/>
      <c r="AF966" s="18"/>
      <c r="AG966" s="18"/>
      <c r="AH966" s="19"/>
      <c r="AI966" s="19"/>
      <c r="AJ966" s="19"/>
    </row>
    <row r="967" spans="2:36" s="13" customFormat="1" hidden="1">
      <c r="B967" s="211">
        <f>B965-1</f>
        <v>2012</v>
      </c>
      <c r="C967" s="70" t="s">
        <v>24</v>
      </c>
      <c r="D967" s="71"/>
      <c r="E967" s="72"/>
      <c r="F967" s="72"/>
      <c r="G967" s="72"/>
      <c r="H967" s="72"/>
      <c r="I967" s="73"/>
      <c r="J967" s="72"/>
      <c r="K967" s="72"/>
      <c r="L967" s="72"/>
      <c r="M967" s="72"/>
      <c r="N967" s="72"/>
      <c r="O967" s="74"/>
      <c r="P967" s="62"/>
      <c r="Q967" s="75">
        <f t="shared" si="400"/>
        <v>0</v>
      </c>
      <c r="T967" s="13" t="b">
        <f t="shared" si="399"/>
        <v>0</v>
      </c>
      <c r="U967" s="13" t="b">
        <f>AND(B967&lt;=ReportingYear,B967&gt;=BaselineYear)</f>
        <v>0</v>
      </c>
      <c r="W967" s="14" t="b">
        <f t="shared" si="397"/>
        <v>0</v>
      </c>
      <c r="AB967" s="14"/>
      <c r="AC967" s="18"/>
      <c r="AD967" s="14"/>
      <c r="AE967" s="18"/>
      <c r="AF967" s="18"/>
      <c r="AG967" s="18"/>
      <c r="AH967" s="19"/>
      <c r="AI967" s="19"/>
      <c r="AJ967" s="19"/>
    </row>
    <row r="968" spans="2:36" s="13" customFormat="1" ht="16" hidden="1" thickBot="1">
      <c r="B968" s="212"/>
      <c r="C968" s="76" t="s">
        <v>25</v>
      </c>
      <c r="D968" s="77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9"/>
      <c r="P968" s="80"/>
      <c r="Q968" s="81">
        <f t="shared" si="400"/>
        <v>0</v>
      </c>
      <c r="S968" s="13" t="b">
        <f>S966</f>
        <v>1</v>
      </c>
      <c r="T968" s="13" t="b">
        <f t="shared" si="399"/>
        <v>0</v>
      </c>
      <c r="U968" s="13" t="b">
        <f>U967</f>
        <v>0</v>
      </c>
      <c r="W968" s="14" t="b">
        <f t="shared" si="397"/>
        <v>0</v>
      </c>
      <c r="AB968" s="14"/>
      <c r="AC968" s="18"/>
      <c r="AD968" s="14"/>
      <c r="AE968" s="18"/>
      <c r="AF968" s="18"/>
      <c r="AG968" s="18"/>
      <c r="AH968" s="19"/>
      <c r="AI968" s="19"/>
      <c r="AJ968" s="19"/>
    </row>
    <row r="969" spans="2:36" s="13" customFormat="1" hidden="1">
      <c r="B969" s="211">
        <f>B967-1</f>
        <v>2011</v>
      </c>
      <c r="C969" s="70" t="s">
        <v>24</v>
      </c>
      <c r="D969" s="58"/>
      <c r="E969" s="59"/>
      <c r="F969" s="59"/>
      <c r="G969" s="59"/>
      <c r="H969" s="59"/>
      <c r="I969" s="60"/>
      <c r="J969" s="59"/>
      <c r="K969" s="59"/>
      <c r="L969" s="59"/>
      <c r="M969" s="59"/>
      <c r="N969" s="59"/>
      <c r="O969" s="61"/>
      <c r="P969" s="62"/>
      <c r="Q969" s="63">
        <f t="shared" si="400"/>
        <v>0</v>
      </c>
      <c r="T969" s="13" t="b">
        <f t="shared" si="399"/>
        <v>0</v>
      </c>
      <c r="U969" s="13" t="b">
        <f>AND(B969&lt;=ReportingYear,B969&gt;=BaselineYear)</f>
        <v>0</v>
      </c>
      <c r="W969" s="14" t="b">
        <f t="shared" si="397"/>
        <v>0</v>
      </c>
      <c r="AB969" s="14"/>
      <c r="AC969" s="18"/>
      <c r="AD969" s="14"/>
      <c r="AE969" s="18"/>
      <c r="AF969" s="18"/>
      <c r="AG969" s="18"/>
      <c r="AH969" s="19"/>
      <c r="AI969" s="19"/>
      <c r="AJ969" s="19"/>
    </row>
    <row r="970" spans="2:36" s="13" customFormat="1" ht="16" hidden="1" thickBot="1">
      <c r="B970" s="212"/>
      <c r="C970" s="76" t="s">
        <v>25</v>
      </c>
      <c r="D970" s="65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7"/>
      <c r="P970" s="68"/>
      <c r="Q970" s="69">
        <f t="shared" si="400"/>
        <v>0</v>
      </c>
      <c r="S970" s="13" t="b">
        <f>S968</f>
        <v>1</v>
      </c>
      <c r="T970" s="13" t="b">
        <f t="shared" si="399"/>
        <v>0</v>
      </c>
      <c r="U970" s="13" t="b">
        <f>U969</f>
        <v>0</v>
      </c>
      <c r="W970" s="14" t="b">
        <f t="shared" si="397"/>
        <v>0</v>
      </c>
      <c r="AB970" s="14"/>
      <c r="AC970" s="18"/>
      <c r="AD970" s="14"/>
      <c r="AE970" s="18"/>
      <c r="AF970" s="18"/>
      <c r="AG970" s="18"/>
      <c r="AH970" s="19"/>
      <c r="AI970" s="19"/>
      <c r="AJ970" s="19"/>
    </row>
    <row r="971" spans="2:36" s="13" customFormat="1" hidden="1">
      <c r="B971" s="211">
        <f>B969-1</f>
        <v>2010</v>
      </c>
      <c r="C971" s="70" t="s">
        <v>24</v>
      </c>
      <c r="D971" s="71"/>
      <c r="E971" s="72"/>
      <c r="F971" s="72"/>
      <c r="G971" s="72"/>
      <c r="H971" s="72"/>
      <c r="I971" s="73"/>
      <c r="J971" s="72"/>
      <c r="K971" s="72"/>
      <c r="L971" s="72"/>
      <c r="M971" s="72"/>
      <c r="N971" s="72"/>
      <c r="O971" s="74"/>
      <c r="P971" s="62"/>
      <c r="Q971" s="75">
        <f t="shared" si="400"/>
        <v>0</v>
      </c>
      <c r="T971" s="13" t="b">
        <f t="shared" si="399"/>
        <v>0</v>
      </c>
      <c r="U971" s="13" t="b">
        <f>AND(B971&lt;=ReportingYear,B971&gt;=BaselineYear)</f>
        <v>0</v>
      </c>
      <c r="W971" s="14" t="b">
        <f t="shared" si="397"/>
        <v>0</v>
      </c>
      <c r="AB971" s="14"/>
      <c r="AC971" s="18"/>
      <c r="AD971" s="14"/>
      <c r="AE971" s="18"/>
      <c r="AF971" s="18"/>
      <c r="AG971" s="18"/>
      <c r="AH971" s="19"/>
      <c r="AI971" s="19"/>
      <c r="AJ971" s="19"/>
    </row>
    <row r="972" spans="2:36" s="13" customFormat="1" ht="16" hidden="1" thickBot="1">
      <c r="B972" s="212"/>
      <c r="C972" s="76" t="s">
        <v>25</v>
      </c>
      <c r="D972" s="77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9"/>
      <c r="P972" s="80"/>
      <c r="Q972" s="81">
        <f t="shared" si="400"/>
        <v>0</v>
      </c>
      <c r="S972" s="13" t="b">
        <f>S970</f>
        <v>1</v>
      </c>
      <c r="T972" s="13" t="b">
        <f t="shared" si="399"/>
        <v>0</v>
      </c>
      <c r="U972" s="13" t="b">
        <f>U971</f>
        <v>0</v>
      </c>
      <c r="W972" s="14" t="b">
        <f t="shared" si="397"/>
        <v>0</v>
      </c>
      <c r="AB972" s="14"/>
      <c r="AC972" s="18"/>
      <c r="AD972" s="14"/>
      <c r="AE972" s="18"/>
      <c r="AF972" s="18"/>
      <c r="AG972" s="18"/>
      <c r="AH972" s="19"/>
      <c r="AI972" s="19"/>
      <c r="AJ972" s="19"/>
    </row>
    <row r="973" spans="2:36" s="13" customFormat="1" ht="16" hidden="1" thickBot="1">
      <c r="B973" s="213">
        <f>B971-1</f>
        <v>2009</v>
      </c>
      <c r="C973" s="70" t="s">
        <v>24</v>
      </c>
      <c r="D973" s="58"/>
      <c r="E973" s="59"/>
      <c r="F973" s="59"/>
      <c r="G973" s="59"/>
      <c r="H973" s="59"/>
      <c r="I973" s="60"/>
      <c r="J973" s="59"/>
      <c r="K973" s="59"/>
      <c r="L973" s="59"/>
      <c r="M973" s="59"/>
      <c r="N973" s="59"/>
      <c r="O973" s="61"/>
      <c r="P973" s="62"/>
      <c r="Q973" s="63">
        <f t="shared" si="400"/>
        <v>0</v>
      </c>
      <c r="T973" s="13" t="b">
        <f t="shared" si="399"/>
        <v>0</v>
      </c>
      <c r="U973" s="13" t="b">
        <f>AND(B973&lt;=ReportingYear,B973&gt;=BaselineYear)</f>
        <v>0</v>
      </c>
      <c r="W973" s="14" t="b">
        <f t="shared" si="397"/>
        <v>0</v>
      </c>
      <c r="AB973" s="14"/>
      <c r="AC973" s="18"/>
      <c r="AD973" s="14"/>
      <c r="AE973" s="18"/>
      <c r="AF973" s="18"/>
      <c r="AG973" s="18"/>
      <c r="AH973" s="19"/>
      <c r="AI973" s="19"/>
      <c r="AJ973" s="19"/>
    </row>
    <row r="974" spans="2:36" s="13" customFormat="1" ht="16" hidden="1" thickBot="1">
      <c r="B974" s="213"/>
      <c r="C974" s="76" t="s">
        <v>25</v>
      </c>
      <c r="D974" s="65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7"/>
      <c r="P974" s="68"/>
      <c r="Q974" s="69">
        <f t="shared" si="400"/>
        <v>0</v>
      </c>
      <c r="S974" s="13" t="b">
        <f>S972</f>
        <v>1</v>
      </c>
      <c r="T974" s="13" t="b">
        <f t="shared" si="399"/>
        <v>0</v>
      </c>
      <c r="U974" s="13" t="b">
        <f>U973</f>
        <v>0</v>
      </c>
      <c r="W974" s="14" t="b">
        <f t="shared" si="397"/>
        <v>0</v>
      </c>
      <c r="AB974" s="14"/>
      <c r="AC974" s="18"/>
      <c r="AD974" s="14"/>
      <c r="AE974" s="18"/>
      <c r="AF974" s="18"/>
      <c r="AG974" s="18"/>
      <c r="AH974" s="19"/>
      <c r="AI974" s="19"/>
      <c r="AJ974" s="19"/>
    </row>
    <row r="975" spans="2:36" s="13" customFormat="1" ht="16" hidden="1" thickBot="1">
      <c r="B975" s="213">
        <f>B973-1</f>
        <v>2008</v>
      </c>
      <c r="C975" s="70" t="s">
        <v>24</v>
      </c>
      <c r="D975" s="71"/>
      <c r="E975" s="72"/>
      <c r="F975" s="72"/>
      <c r="G975" s="72"/>
      <c r="H975" s="72"/>
      <c r="I975" s="73"/>
      <c r="J975" s="72"/>
      <c r="K975" s="72"/>
      <c r="L975" s="72"/>
      <c r="M975" s="72"/>
      <c r="N975" s="72"/>
      <c r="O975" s="74"/>
      <c r="P975" s="62"/>
      <c r="Q975" s="75">
        <f t="shared" si="400"/>
        <v>0</v>
      </c>
      <c r="T975" s="13" t="b">
        <f t="shared" si="399"/>
        <v>0</v>
      </c>
      <c r="U975" s="13" t="b">
        <f>AND(B975&lt;=ReportingYear,B975&gt;=BaselineYear)</f>
        <v>0</v>
      </c>
      <c r="W975" s="14" t="b">
        <f t="shared" si="397"/>
        <v>0</v>
      </c>
      <c r="AB975" s="14"/>
      <c r="AC975" s="18"/>
      <c r="AD975" s="14"/>
      <c r="AE975" s="18"/>
      <c r="AF975" s="18"/>
      <c r="AG975" s="18"/>
      <c r="AH975" s="19"/>
      <c r="AI975" s="19"/>
      <c r="AJ975" s="19"/>
    </row>
    <row r="976" spans="2:36" s="13" customFormat="1" ht="16" hidden="1" thickBot="1">
      <c r="B976" s="213"/>
      <c r="C976" s="76" t="s">
        <v>25</v>
      </c>
      <c r="D976" s="77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9"/>
      <c r="P976" s="80"/>
      <c r="Q976" s="81">
        <f t="shared" si="400"/>
        <v>0</v>
      </c>
      <c r="S976" s="13" t="b">
        <f>S974</f>
        <v>1</v>
      </c>
      <c r="T976" s="13" t="b">
        <f t="shared" si="399"/>
        <v>0</v>
      </c>
      <c r="U976" s="13" t="b">
        <f>U975</f>
        <v>0</v>
      </c>
      <c r="W976" s="14" t="b">
        <f t="shared" si="397"/>
        <v>0</v>
      </c>
      <c r="AB976" s="14"/>
      <c r="AC976" s="18"/>
      <c r="AD976" s="14"/>
      <c r="AE976" s="18"/>
      <c r="AF976" s="18"/>
      <c r="AG976" s="18"/>
      <c r="AH976" s="19"/>
      <c r="AI976" s="19"/>
      <c r="AJ976" s="19"/>
    </row>
    <row r="977" spans="2:36" s="13" customFormat="1" ht="16" hidden="1" thickBot="1">
      <c r="B977" s="213">
        <f>B975-1</f>
        <v>2007</v>
      </c>
      <c r="C977" s="70" t="s">
        <v>24</v>
      </c>
      <c r="D977" s="58"/>
      <c r="E977" s="59"/>
      <c r="F977" s="59"/>
      <c r="G977" s="59"/>
      <c r="H977" s="59"/>
      <c r="I977" s="60"/>
      <c r="J977" s="59"/>
      <c r="K977" s="59"/>
      <c r="L977" s="59"/>
      <c r="M977" s="59"/>
      <c r="N977" s="59"/>
      <c r="O977" s="61"/>
      <c r="P977" s="62"/>
      <c r="Q977" s="63">
        <f t="shared" si="400"/>
        <v>0</v>
      </c>
      <c r="T977" s="13" t="b">
        <f t="shared" si="399"/>
        <v>0</v>
      </c>
      <c r="U977" s="13" t="b">
        <f>AND(B977&lt;=ReportingYear,B977&gt;=BaselineYear)</f>
        <v>0</v>
      </c>
      <c r="W977" s="14" t="b">
        <f t="shared" si="397"/>
        <v>0</v>
      </c>
      <c r="AB977" s="14"/>
      <c r="AC977" s="18"/>
      <c r="AD977" s="14"/>
      <c r="AE977" s="18"/>
      <c r="AF977" s="18"/>
      <c r="AG977" s="18"/>
      <c r="AH977" s="19"/>
      <c r="AI977" s="19"/>
      <c r="AJ977" s="19"/>
    </row>
    <row r="978" spans="2:36" s="13" customFormat="1" ht="16" hidden="1" thickBot="1">
      <c r="B978" s="213"/>
      <c r="C978" s="76" t="s">
        <v>25</v>
      </c>
      <c r="D978" s="65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7"/>
      <c r="P978" s="68"/>
      <c r="Q978" s="69">
        <f t="shared" si="400"/>
        <v>0</v>
      </c>
      <c r="S978" s="13" t="b">
        <f>S976</f>
        <v>1</v>
      </c>
      <c r="T978" s="13" t="b">
        <f t="shared" si="399"/>
        <v>0</v>
      </c>
      <c r="U978" s="13" t="b">
        <f>U977</f>
        <v>0</v>
      </c>
      <c r="W978" s="14" t="b">
        <f t="shared" si="397"/>
        <v>0</v>
      </c>
      <c r="AB978" s="14"/>
      <c r="AC978" s="18"/>
      <c r="AD978" s="14"/>
      <c r="AE978" s="18"/>
      <c r="AF978" s="18"/>
      <c r="AG978" s="18"/>
      <c r="AH978" s="19"/>
      <c r="AI978" s="19"/>
      <c r="AJ978" s="19"/>
    </row>
    <row r="979" spans="2:36" s="13" customFormat="1" ht="16" hidden="1" thickBot="1">
      <c r="B979" s="213">
        <f>B977-1</f>
        <v>2006</v>
      </c>
      <c r="C979" s="70" t="s">
        <v>24</v>
      </c>
      <c r="D979" s="71"/>
      <c r="E979" s="72"/>
      <c r="F979" s="72"/>
      <c r="G979" s="72"/>
      <c r="H979" s="72"/>
      <c r="I979" s="73"/>
      <c r="J979" s="72"/>
      <c r="K979" s="72"/>
      <c r="L979" s="72"/>
      <c r="M979" s="72"/>
      <c r="N979" s="72"/>
      <c r="O979" s="74"/>
      <c r="P979" s="62"/>
      <c r="Q979" s="75">
        <f t="shared" si="400"/>
        <v>0</v>
      </c>
      <c r="T979" s="13" t="b">
        <f t="shared" si="399"/>
        <v>0</v>
      </c>
      <c r="U979" s="13" t="b">
        <f>AND(B979&lt;=ReportingYear,B979&gt;=BaselineYear)</f>
        <v>0</v>
      </c>
      <c r="W979" s="14" t="b">
        <f t="shared" si="397"/>
        <v>0</v>
      </c>
      <c r="AB979" s="14"/>
      <c r="AC979" s="18"/>
      <c r="AD979" s="14"/>
      <c r="AE979" s="18"/>
      <c r="AF979" s="18"/>
      <c r="AG979" s="18"/>
      <c r="AH979" s="19"/>
      <c r="AI979" s="19"/>
      <c r="AJ979" s="19"/>
    </row>
    <row r="980" spans="2:36" s="13" customFormat="1" ht="16" hidden="1" thickBot="1">
      <c r="B980" s="213"/>
      <c r="C980" s="76" t="s">
        <v>25</v>
      </c>
      <c r="D980" s="77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9"/>
      <c r="P980" s="80"/>
      <c r="Q980" s="81">
        <f t="shared" si="400"/>
        <v>0</v>
      </c>
      <c r="S980" s="13" t="b">
        <f>S978</f>
        <v>1</v>
      </c>
      <c r="T980" s="13" t="b">
        <f t="shared" si="399"/>
        <v>0</v>
      </c>
      <c r="U980" s="13" t="b">
        <f>U979</f>
        <v>0</v>
      </c>
      <c r="W980" s="14" t="b">
        <f t="shared" si="397"/>
        <v>0</v>
      </c>
      <c r="AB980" s="14"/>
      <c r="AC980" s="18"/>
      <c r="AD980" s="14"/>
      <c r="AE980" s="18"/>
      <c r="AF980" s="18"/>
      <c r="AG980" s="18"/>
      <c r="AH980" s="19"/>
      <c r="AI980" s="19"/>
      <c r="AJ980" s="19"/>
    </row>
    <row r="981" spans="2:36" s="13" customFormat="1" hidden="1">
      <c r="B981" s="211">
        <f>B979-1</f>
        <v>2005</v>
      </c>
      <c r="C981" s="70" t="s">
        <v>24</v>
      </c>
      <c r="D981" s="58"/>
      <c r="E981" s="59"/>
      <c r="F981" s="59"/>
      <c r="G981" s="59"/>
      <c r="H981" s="59"/>
      <c r="I981" s="60"/>
      <c r="J981" s="59"/>
      <c r="K981" s="59"/>
      <c r="L981" s="59"/>
      <c r="M981" s="59"/>
      <c r="N981" s="59"/>
      <c r="O981" s="61"/>
      <c r="P981" s="62"/>
      <c r="Q981" s="63">
        <f t="shared" si="400"/>
        <v>0</v>
      </c>
      <c r="T981" s="13" t="b">
        <f t="shared" si="399"/>
        <v>0</v>
      </c>
      <c r="U981" s="13" t="b">
        <f>AND(B981&lt;=ReportingYear,B981&gt;=BaselineYear)</f>
        <v>0</v>
      </c>
      <c r="W981" s="14" t="b">
        <f t="shared" si="397"/>
        <v>0</v>
      </c>
      <c r="AB981" s="14"/>
      <c r="AC981" s="18"/>
      <c r="AD981" s="14"/>
      <c r="AE981" s="18"/>
      <c r="AF981" s="18"/>
      <c r="AG981" s="18"/>
      <c r="AH981" s="19"/>
      <c r="AI981" s="19"/>
      <c r="AJ981" s="19"/>
    </row>
    <row r="982" spans="2:36" s="13" customFormat="1" ht="16" hidden="1" thickBot="1">
      <c r="B982" s="216"/>
      <c r="C982" s="76" t="s">
        <v>25</v>
      </c>
      <c r="D982" s="65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7"/>
      <c r="P982" s="68"/>
      <c r="Q982" s="69">
        <f t="shared" si="400"/>
        <v>0</v>
      </c>
      <c r="S982" s="13" t="b">
        <f>S980</f>
        <v>1</v>
      </c>
      <c r="T982" s="13" t="b">
        <f t="shared" si="399"/>
        <v>0</v>
      </c>
      <c r="U982" s="13" t="b">
        <f>U981</f>
        <v>0</v>
      </c>
      <c r="W982" s="14" t="b">
        <f t="shared" si="397"/>
        <v>0</v>
      </c>
      <c r="AB982" s="14"/>
      <c r="AC982" s="18"/>
      <c r="AD982" s="14"/>
      <c r="AE982" s="18"/>
      <c r="AF982" s="18"/>
      <c r="AG982" s="18"/>
      <c r="AH982" s="19"/>
      <c r="AI982" s="19"/>
      <c r="AJ982" s="19"/>
    </row>
    <row r="983" spans="2:36" s="13" customFormat="1" ht="16" hidden="1" thickBot="1">
      <c r="B983" s="82"/>
      <c r="T983" s="13" t="b">
        <f>T954</f>
        <v>0</v>
      </c>
      <c r="W983" s="14" t="b">
        <f t="shared" si="397"/>
        <v>0</v>
      </c>
      <c r="AB983" s="14"/>
      <c r="AC983" s="18"/>
      <c r="AD983" s="14"/>
      <c r="AE983" s="18"/>
      <c r="AF983" s="18"/>
      <c r="AG983" s="18"/>
      <c r="AH983" s="19"/>
      <c r="AI983" s="19"/>
      <c r="AJ983" s="19"/>
    </row>
    <row r="984" spans="2:36" s="13" customFormat="1" ht="15.75" hidden="1" customHeight="1" thickBot="1">
      <c r="B984" s="219" t="s">
        <v>26</v>
      </c>
      <c r="C984" s="83">
        <f>B933</f>
        <v>2029</v>
      </c>
      <c r="D984" s="84" t="str">
        <f t="shared" ref="D984:O984" si="401">IF(D934&lt;&gt;0,D933/D934,"")</f>
        <v/>
      </c>
      <c r="E984" s="84" t="str">
        <f t="shared" si="401"/>
        <v/>
      </c>
      <c r="F984" s="84" t="str">
        <f t="shared" si="401"/>
        <v/>
      </c>
      <c r="G984" s="84" t="str">
        <f t="shared" si="401"/>
        <v/>
      </c>
      <c r="H984" s="84" t="str">
        <f t="shared" si="401"/>
        <v/>
      </c>
      <c r="I984" s="84" t="str">
        <f t="shared" si="401"/>
        <v/>
      </c>
      <c r="J984" s="84" t="str">
        <f t="shared" si="401"/>
        <v/>
      </c>
      <c r="K984" s="84" t="str">
        <f t="shared" si="401"/>
        <v/>
      </c>
      <c r="L984" s="84" t="str">
        <f t="shared" si="401"/>
        <v/>
      </c>
      <c r="M984" s="84" t="str">
        <f t="shared" si="401"/>
        <v/>
      </c>
      <c r="N984" s="84" t="str">
        <f t="shared" si="401"/>
        <v/>
      </c>
      <c r="O984" s="85" t="str">
        <f t="shared" si="401"/>
        <v/>
      </c>
      <c r="Q984" s="86" t="str">
        <f>IF(Q934&lt;&gt;0,Q933/Q934,"")</f>
        <v/>
      </c>
      <c r="S984" s="13" t="b">
        <f>S962</f>
        <v>1</v>
      </c>
      <c r="T984" s="13" t="b">
        <f>T983</f>
        <v>0</v>
      </c>
      <c r="U984" s="13" t="b">
        <f t="shared" ref="U984:U1008" si="402">AND(C984&lt;=ReportingYear,C984&gt;=BaselineYear)</f>
        <v>0</v>
      </c>
      <c r="V984" s="13" t="b">
        <f>UnitCostStatus</f>
        <v>0</v>
      </c>
      <c r="W984" s="14" t="b">
        <f t="shared" si="397"/>
        <v>0</v>
      </c>
      <c r="AB984" s="14"/>
      <c r="AC984" s="18"/>
      <c r="AD984" s="14"/>
      <c r="AE984" s="18"/>
      <c r="AF984" s="18"/>
      <c r="AG984" s="18"/>
      <c r="AH984" s="19"/>
      <c r="AI984" s="19"/>
      <c r="AJ984" s="19"/>
    </row>
    <row r="985" spans="2:36" s="13" customFormat="1" ht="16" hidden="1" thickBot="1">
      <c r="B985" s="219"/>
      <c r="C985" s="83">
        <f>C984-1</f>
        <v>2028</v>
      </c>
      <c r="D985" s="84" t="str">
        <f t="shared" ref="D985:O985" si="403">IF(D936&lt;&gt;0,D935/D936,"")</f>
        <v/>
      </c>
      <c r="E985" s="84" t="str">
        <f t="shared" si="403"/>
        <v/>
      </c>
      <c r="F985" s="84" t="str">
        <f t="shared" si="403"/>
        <v/>
      </c>
      <c r="G985" s="84" t="str">
        <f t="shared" si="403"/>
        <v/>
      </c>
      <c r="H985" s="84" t="str">
        <f t="shared" si="403"/>
        <v/>
      </c>
      <c r="I985" s="84" t="str">
        <f t="shared" si="403"/>
        <v/>
      </c>
      <c r="J985" s="84" t="str">
        <f t="shared" si="403"/>
        <v/>
      </c>
      <c r="K985" s="84" t="str">
        <f t="shared" si="403"/>
        <v/>
      </c>
      <c r="L985" s="84" t="str">
        <f t="shared" si="403"/>
        <v/>
      </c>
      <c r="M985" s="84" t="str">
        <f t="shared" si="403"/>
        <v/>
      </c>
      <c r="N985" s="84" t="str">
        <f t="shared" si="403"/>
        <v/>
      </c>
      <c r="O985" s="85" t="str">
        <f t="shared" si="403"/>
        <v/>
      </c>
      <c r="Q985" s="86" t="str">
        <f>IF(Q936&lt;&gt;0,Q935/Q936,"")</f>
        <v/>
      </c>
      <c r="S985" s="13" t="b">
        <f t="shared" ref="S985:T1000" si="404">S984</f>
        <v>1</v>
      </c>
      <c r="T985" s="13" t="b">
        <f t="shared" si="399"/>
        <v>0</v>
      </c>
      <c r="U985" s="13" t="b">
        <f t="shared" si="402"/>
        <v>0</v>
      </c>
      <c r="V985" s="13" t="b">
        <f>V984</f>
        <v>0</v>
      </c>
      <c r="W985" s="14" t="b">
        <f t="shared" si="397"/>
        <v>0</v>
      </c>
      <c r="AB985" s="14"/>
      <c r="AC985" s="18"/>
      <c r="AD985" s="14"/>
      <c r="AE985" s="18"/>
      <c r="AF985" s="18"/>
      <c r="AG985" s="18"/>
      <c r="AH985" s="19"/>
      <c r="AI985" s="19"/>
      <c r="AJ985" s="19"/>
    </row>
    <row r="986" spans="2:36" s="13" customFormat="1" ht="16" hidden="1" thickBot="1">
      <c r="B986" s="219"/>
      <c r="C986" s="83">
        <f t="shared" ref="C986:C1008" si="405">C985-1</f>
        <v>2027</v>
      </c>
      <c r="D986" s="84" t="str">
        <f t="shared" ref="D986:O986" si="406">IF(D938&lt;&gt;0,D937/D938,"")</f>
        <v/>
      </c>
      <c r="E986" s="84" t="str">
        <f t="shared" si="406"/>
        <v/>
      </c>
      <c r="F986" s="84" t="str">
        <f t="shared" si="406"/>
        <v/>
      </c>
      <c r="G986" s="84" t="str">
        <f t="shared" si="406"/>
        <v/>
      </c>
      <c r="H986" s="84" t="str">
        <f t="shared" si="406"/>
        <v/>
      </c>
      <c r="I986" s="84" t="str">
        <f t="shared" si="406"/>
        <v/>
      </c>
      <c r="J986" s="84" t="str">
        <f t="shared" si="406"/>
        <v/>
      </c>
      <c r="K986" s="84" t="str">
        <f t="shared" si="406"/>
        <v/>
      </c>
      <c r="L986" s="84" t="str">
        <f t="shared" si="406"/>
        <v/>
      </c>
      <c r="M986" s="84" t="str">
        <f t="shared" si="406"/>
        <v/>
      </c>
      <c r="N986" s="84" t="str">
        <f t="shared" si="406"/>
        <v/>
      </c>
      <c r="O986" s="85" t="str">
        <f t="shared" si="406"/>
        <v/>
      </c>
      <c r="Q986" s="86" t="str">
        <f>IF(Q938&lt;&gt;0,Q937/Q938,"")</f>
        <v/>
      </c>
      <c r="S986" s="13" t="b">
        <f t="shared" si="404"/>
        <v>1</v>
      </c>
      <c r="T986" s="13" t="b">
        <f t="shared" si="399"/>
        <v>0</v>
      </c>
      <c r="U986" s="13" t="b">
        <f t="shared" si="402"/>
        <v>0</v>
      </c>
      <c r="V986" s="13" t="b">
        <f>V985</f>
        <v>0</v>
      </c>
      <c r="W986" s="14" t="b">
        <f t="shared" si="397"/>
        <v>0</v>
      </c>
      <c r="AB986" s="14"/>
      <c r="AC986" s="18"/>
      <c r="AD986" s="14"/>
      <c r="AE986" s="18"/>
      <c r="AF986" s="18"/>
      <c r="AG986" s="18"/>
      <c r="AH986" s="19"/>
      <c r="AI986" s="19"/>
      <c r="AJ986" s="19"/>
    </row>
    <row r="987" spans="2:36" s="13" customFormat="1" ht="16" hidden="1" thickBot="1">
      <c r="B987" s="219"/>
      <c r="C987" s="83">
        <f t="shared" si="405"/>
        <v>2026</v>
      </c>
      <c r="D987" s="84" t="str">
        <f t="shared" ref="D987:O987" si="407">IF(D940&lt;&gt;0,D939/D940,"")</f>
        <v/>
      </c>
      <c r="E987" s="84" t="str">
        <f t="shared" si="407"/>
        <v/>
      </c>
      <c r="F987" s="84" t="str">
        <f t="shared" si="407"/>
        <v/>
      </c>
      <c r="G987" s="84" t="str">
        <f t="shared" si="407"/>
        <v/>
      </c>
      <c r="H987" s="84" t="str">
        <f t="shared" si="407"/>
        <v/>
      </c>
      <c r="I987" s="84" t="str">
        <f t="shared" si="407"/>
        <v/>
      </c>
      <c r="J987" s="84" t="str">
        <f t="shared" si="407"/>
        <v/>
      </c>
      <c r="K987" s="84" t="str">
        <f t="shared" si="407"/>
        <v/>
      </c>
      <c r="L987" s="84" t="str">
        <f t="shared" si="407"/>
        <v/>
      </c>
      <c r="M987" s="84" t="str">
        <f t="shared" si="407"/>
        <v/>
      </c>
      <c r="N987" s="84" t="str">
        <f t="shared" si="407"/>
        <v/>
      </c>
      <c r="O987" s="85" t="str">
        <f t="shared" si="407"/>
        <v/>
      </c>
      <c r="Q987" s="86" t="str">
        <f>IF(Q940&lt;&gt;0,Q939/Q940,"")</f>
        <v/>
      </c>
      <c r="S987" s="13" t="b">
        <f t="shared" si="404"/>
        <v>1</v>
      </c>
      <c r="T987" s="13" t="b">
        <f t="shared" si="399"/>
        <v>0</v>
      </c>
      <c r="U987" s="13" t="b">
        <f t="shared" si="402"/>
        <v>0</v>
      </c>
      <c r="V987" s="13" t="b">
        <f t="shared" ref="V987:V1008" si="408">V986</f>
        <v>0</v>
      </c>
      <c r="W987" s="14" t="b">
        <f t="shared" si="397"/>
        <v>0</v>
      </c>
      <c r="AB987" s="14"/>
      <c r="AC987" s="18"/>
      <c r="AD987" s="14"/>
      <c r="AE987" s="18"/>
      <c r="AF987" s="18"/>
      <c r="AG987" s="18"/>
      <c r="AH987" s="19"/>
      <c r="AI987" s="19"/>
      <c r="AJ987" s="19"/>
    </row>
    <row r="988" spans="2:36" s="13" customFormat="1" ht="16" hidden="1" thickBot="1">
      <c r="B988" s="219"/>
      <c r="C988" s="83">
        <f t="shared" si="405"/>
        <v>2025</v>
      </c>
      <c r="D988" s="84" t="str">
        <f t="shared" ref="D988:O988" si="409">IF(D942&lt;&gt;0,D941/D942,"")</f>
        <v/>
      </c>
      <c r="E988" s="84" t="str">
        <f t="shared" si="409"/>
        <v/>
      </c>
      <c r="F988" s="84" t="str">
        <f t="shared" si="409"/>
        <v/>
      </c>
      <c r="G988" s="84" t="str">
        <f t="shared" si="409"/>
        <v/>
      </c>
      <c r="H988" s="84" t="str">
        <f t="shared" si="409"/>
        <v/>
      </c>
      <c r="I988" s="84" t="str">
        <f t="shared" si="409"/>
        <v/>
      </c>
      <c r="J988" s="84" t="str">
        <f t="shared" si="409"/>
        <v/>
      </c>
      <c r="K988" s="84" t="str">
        <f t="shared" si="409"/>
        <v/>
      </c>
      <c r="L988" s="84" t="str">
        <f t="shared" si="409"/>
        <v/>
      </c>
      <c r="M988" s="84" t="str">
        <f t="shared" si="409"/>
        <v/>
      </c>
      <c r="N988" s="84" t="str">
        <f t="shared" si="409"/>
        <v/>
      </c>
      <c r="O988" s="85" t="str">
        <f t="shared" si="409"/>
        <v/>
      </c>
      <c r="Q988" s="86" t="str">
        <f>IF(Q942&lt;&gt;0,Q941/Q942,"")</f>
        <v/>
      </c>
      <c r="S988" s="13" t="b">
        <f t="shared" si="404"/>
        <v>1</v>
      </c>
      <c r="T988" s="13" t="b">
        <f t="shared" si="399"/>
        <v>0</v>
      </c>
      <c r="U988" s="13" t="b">
        <f t="shared" si="402"/>
        <v>0</v>
      </c>
      <c r="V988" s="13" t="b">
        <f t="shared" si="408"/>
        <v>0</v>
      </c>
      <c r="W988" s="14" t="b">
        <f t="shared" si="397"/>
        <v>0</v>
      </c>
      <c r="AB988" s="14"/>
      <c r="AC988" s="18"/>
      <c r="AD988" s="14"/>
      <c r="AE988" s="18"/>
      <c r="AF988" s="18"/>
      <c r="AG988" s="18"/>
      <c r="AH988" s="19"/>
      <c r="AI988" s="19"/>
      <c r="AJ988" s="19"/>
    </row>
    <row r="989" spans="2:36" s="13" customFormat="1" ht="16" hidden="1" thickBot="1">
      <c r="B989" s="219"/>
      <c r="C989" s="83">
        <f t="shared" si="405"/>
        <v>2024</v>
      </c>
      <c r="D989" s="84" t="str">
        <f t="shared" ref="D989:O989" si="410">IF(D944&lt;&gt;0,D943/D944,"")</f>
        <v/>
      </c>
      <c r="E989" s="84" t="str">
        <f t="shared" si="410"/>
        <v/>
      </c>
      <c r="F989" s="84" t="str">
        <f t="shared" si="410"/>
        <v/>
      </c>
      <c r="G989" s="84" t="str">
        <f t="shared" si="410"/>
        <v/>
      </c>
      <c r="H989" s="84" t="str">
        <f t="shared" si="410"/>
        <v/>
      </c>
      <c r="I989" s="84" t="str">
        <f t="shared" si="410"/>
        <v/>
      </c>
      <c r="J989" s="84" t="str">
        <f t="shared" si="410"/>
        <v/>
      </c>
      <c r="K989" s="84" t="str">
        <f t="shared" si="410"/>
        <v/>
      </c>
      <c r="L989" s="84" t="str">
        <f t="shared" si="410"/>
        <v/>
      </c>
      <c r="M989" s="84" t="str">
        <f t="shared" si="410"/>
        <v/>
      </c>
      <c r="N989" s="84" t="str">
        <f t="shared" si="410"/>
        <v/>
      </c>
      <c r="O989" s="85" t="str">
        <f t="shared" si="410"/>
        <v/>
      </c>
      <c r="Q989" s="86" t="str">
        <f>IF(Q944&lt;&gt;0,Q943/Q944,"")</f>
        <v/>
      </c>
      <c r="S989" s="13" t="b">
        <f t="shared" si="404"/>
        <v>1</v>
      </c>
      <c r="T989" s="13" t="b">
        <f t="shared" si="399"/>
        <v>0</v>
      </c>
      <c r="U989" s="13" t="b">
        <f t="shared" si="402"/>
        <v>0</v>
      </c>
      <c r="V989" s="13" t="b">
        <f t="shared" si="408"/>
        <v>0</v>
      </c>
      <c r="W989" s="14" t="b">
        <f t="shared" si="397"/>
        <v>0</v>
      </c>
      <c r="AB989" s="14"/>
      <c r="AC989" s="18"/>
      <c r="AD989" s="14"/>
      <c r="AE989" s="18"/>
      <c r="AF989" s="18"/>
      <c r="AG989" s="18"/>
      <c r="AH989" s="19"/>
      <c r="AI989" s="19"/>
      <c r="AJ989" s="19"/>
    </row>
    <row r="990" spans="2:36" s="13" customFormat="1" ht="16" hidden="1" thickBot="1">
      <c r="B990" s="219"/>
      <c r="C990" s="83">
        <f t="shared" si="405"/>
        <v>2023</v>
      </c>
      <c r="D990" s="84" t="str">
        <f t="shared" ref="D990:O990" si="411">IF(D946&lt;&gt;0,D945/D946,"")</f>
        <v/>
      </c>
      <c r="E990" s="84" t="str">
        <f t="shared" si="411"/>
        <v/>
      </c>
      <c r="F990" s="84" t="str">
        <f t="shared" si="411"/>
        <v/>
      </c>
      <c r="G990" s="84" t="str">
        <f t="shared" si="411"/>
        <v/>
      </c>
      <c r="H990" s="84" t="str">
        <f t="shared" si="411"/>
        <v/>
      </c>
      <c r="I990" s="84" t="str">
        <f t="shared" si="411"/>
        <v/>
      </c>
      <c r="J990" s="84" t="str">
        <f t="shared" si="411"/>
        <v/>
      </c>
      <c r="K990" s="84" t="str">
        <f t="shared" si="411"/>
        <v/>
      </c>
      <c r="L990" s="84" t="str">
        <f t="shared" si="411"/>
        <v/>
      </c>
      <c r="M990" s="84" t="str">
        <f t="shared" si="411"/>
        <v/>
      </c>
      <c r="N990" s="84" t="str">
        <f t="shared" si="411"/>
        <v/>
      </c>
      <c r="O990" s="85" t="str">
        <f t="shared" si="411"/>
        <v/>
      </c>
      <c r="Q990" s="86" t="str">
        <f>IF(Q946&lt;&gt;0,Q945/Q946,"")</f>
        <v/>
      </c>
      <c r="S990" s="13" t="b">
        <f t="shared" si="404"/>
        <v>1</v>
      </c>
      <c r="T990" s="13" t="b">
        <f t="shared" si="399"/>
        <v>0</v>
      </c>
      <c r="U990" s="13" t="b">
        <f t="shared" si="402"/>
        <v>0</v>
      </c>
      <c r="V990" s="13" t="b">
        <f t="shared" si="408"/>
        <v>0</v>
      </c>
      <c r="W990" s="14" t="b">
        <f t="shared" si="397"/>
        <v>0</v>
      </c>
      <c r="AB990" s="14"/>
      <c r="AC990" s="18"/>
      <c r="AD990" s="14"/>
      <c r="AE990" s="18"/>
      <c r="AF990" s="18"/>
      <c r="AG990" s="18"/>
      <c r="AH990" s="19"/>
      <c r="AI990" s="19"/>
      <c r="AJ990" s="19"/>
    </row>
    <row r="991" spans="2:36" s="13" customFormat="1" ht="16" hidden="1" thickBot="1">
      <c r="B991" s="219"/>
      <c r="C991" s="83">
        <f t="shared" si="405"/>
        <v>2022</v>
      </c>
      <c r="D991" s="84" t="str">
        <f t="shared" ref="D991:O991" si="412">IF(D948&lt;&gt;0,D947/D948,"")</f>
        <v/>
      </c>
      <c r="E991" s="84" t="str">
        <f t="shared" si="412"/>
        <v/>
      </c>
      <c r="F991" s="84" t="str">
        <f t="shared" si="412"/>
        <v/>
      </c>
      <c r="G991" s="84" t="str">
        <f t="shared" si="412"/>
        <v/>
      </c>
      <c r="H991" s="84" t="str">
        <f t="shared" si="412"/>
        <v/>
      </c>
      <c r="I991" s="84" t="str">
        <f t="shared" si="412"/>
        <v/>
      </c>
      <c r="J991" s="84" t="str">
        <f t="shared" si="412"/>
        <v/>
      </c>
      <c r="K991" s="84" t="str">
        <f t="shared" si="412"/>
        <v/>
      </c>
      <c r="L991" s="84" t="str">
        <f t="shared" si="412"/>
        <v/>
      </c>
      <c r="M991" s="84" t="str">
        <f t="shared" si="412"/>
        <v/>
      </c>
      <c r="N991" s="84" t="str">
        <f t="shared" si="412"/>
        <v/>
      </c>
      <c r="O991" s="85" t="str">
        <f t="shared" si="412"/>
        <v/>
      </c>
      <c r="Q991" s="86" t="str">
        <f>IF(Q948&lt;&gt;0,Q947/Q948,"")</f>
        <v/>
      </c>
      <c r="S991" s="13" t="b">
        <f t="shared" si="404"/>
        <v>1</v>
      </c>
      <c r="T991" s="13" t="b">
        <f t="shared" si="399"/>
        <v>0</v>
      </c>
      <c r="U991" s="13" t="b">
        <f t="shared" si="402"/>
        <v>0</v>
      </c>
      <c r="V991" s="13" t="b">
        <f t="shared" si="408"/>
        <v>0</v>
      </c>
      <c r="W991" s="14" t="b">
        <f t="shared" si="397"/>
        <v>0</v>
      </c>
      <c r="AB991" s="14"/>
      <c r="AC991" s="18"/>
      <c r="AD991" s="14"/>
      <c r="AE991" s="18"/>
      <c r="AF991" s="18"/>
      <c r="AG991" s="18"/>
      <c r="AH991" s="19"/>
      <c r="AI991" s="19"/>
      <c r="AJ991" s="19"/>
    </row>
    <row r="992" spans="2:36" s="13" customFormat="1" ht="16" hidden="1" thickBot="1">
      <c r="B992" s="219"/>
      <c r="C992" s="83">
        <f t="shared" si="405"/>
        <v>2021</v>
      </c>
      <c r="D992" s="84" t="str">
        <f t="shared" ref="D992:O992" si="413">IF(D950&lt;&gt;0,D949/D950,"")</f>
        <v/>
      </c>
      <c r="E992" s="84" t="str">
        <f t="shared" si="413"/>
        <v/>
      </c>
      <c r="F992" s="84" t="str">
        <f t="shared" si="413"/>
        <v/>
      </c>
      <c r="G992" s="84" t="str">
        <f t="shared" si="413"/>
        <v/>
      </c>
      <c r="H992" s="84" t="str">
        <f t="shared" si="413"/>
        <v/>
      </c>
      <c r="I992" s="84" t="str">
        <f t="shared" si="413"/>
        <v/>
      </c>
      <c r="J992" s="84" t="str">
        <f t="shared" si="413"/>
        <v/>
      </c>
      <c r="K992" s="84" t="str">
        <f t="shared" si="413"/>
        <v/>
      </c>
      <c r="L992" s="84" t="str">
        <f t="shared" si="413"/>
        <v/>
      </c>
      <c r="M992" s="84" t="str">
        <f t="shared" si="413"/>
        <v/>
      </c>
      <c r="N992" s="84" t="str">
        <f t="shared" si="413"/>
        <v/>
      </c>
      <c r="O992" s="85" t="str">
        <f t="shared" si="413"/>
        <v/>
      </c>
      <c r="Q992" s="86" t="str">
        <f>IF(Q950&lt;&gt;0,Q949/Q950,"")</f>
        <v/>
      </c>
      <c r="S992" s="13" t="b">
        <f t="shared" si="404"/>
        <v>1</v>
      </c>
      <c r="T992" s="13" t="b">
        <f t="shared" si="399"/>
        <v>0</v>
      </c>
      <c r="U992" s="13" t="b">
        <f t="shared" si="402"/>
        <v>0</v>
      </c>
      <c r="V992" s="13" t="b">
        <f t="shared" si="408"/>
        <v>0</v>
      </c>
      <c r="W992" s="14" t="b">
        <f t="shared" si="397"/>
        <v>0</v>
      </c>
      <c r="AB992" s="14"/>
      <c r="AC992" s="18"/>
      <c r="AD992" s="14"/>
      <c r="AE992" s="18"/>
      <c r="AF992" s="18"/>
      <c r="AG992" s="18"/>
      <c r="AH992" s="19"/>
      <c r="AI992" s="19"/>
      <c r="AJ992" s="19"/>
    </row>
    <row r="993" spans="2:36" s="13" customFormat="1" ht="16" hidden="1" thickBot="1">
      <c r="B993" s="219"/>
      <c r="C993" s="83">
        <f t="shared" si="405"/>
        <v>2020</v>
      </c>
      <c r="D993" s="84" t="str">
        <f t="shared" ref="D993:O993" si="414">IF(D952&lt;&gt;0,D951/D952,"")</f>
        <v/>
      </c>
      <c r="E993" s="84" t="str">
        <f t="shared" si="414"/>
        <v/>
      </c>
      <c r="F993" s="84" t="str">
        <f t="shared" si="414"/>
        <v/>
      </c>
      <c r="G993" s="84" t="str">
        <f t="shared" si="414"/>
        <v/>
      </c>
      <c r="H993" s="84" t="str">
        <f t="shared" si="414"/>
        <v/>
      </c>
      <c r="I993" s="84" t="str">
        <f t="shared" si="414"/>
        <v/>
      </c>
      <c r="J993" s="84" t="str">
        <f t="shared" si="414"/>
        <v/>
      </c>
      <c r="K993" s="84" t="str">
        <f t="shared" si="414"/>
        <v/>
      </c>
      <c r="L993" s="84" t="str">
        <f t="shared" si="414"/>
        <v/>
      </c>
      <c r="M993" s="84" t="str">
        <f t="shared" si="414"/>
        <v/>
      </c>
      <c r="N993" s="84" t="str">
        <f t="shared" si="414"/>
        <v/>
      </c>
      <c r="O993" s="85" t="str">
        <f t="shared" si="414"/>
        <v/>
      </c>
      <c r="P993" s="87"/>
      <c r="Q993" s="86" t="str">
        <f>IF(Q952&lt;&gt;0,Q951/Q952,"")</f>
        <v/>
      </c>
      <c r="S993" s="13" t="b">
        <f t="shared" si="404"/>
        <v>1</v>
      </c>
      <c r="T993" s="13" t="b">
        <f t="shared" si="399"/>
        <v>0</v>
      </c>
      <c r="U993" s="13" t="b">
        <f t="shared" si="402"/>
        <v>0</v>
      </c>
      <c r="V993" s="13" t="b">
        <f t="shared" si="408"/>
        <v>0</v>
      </c>
      <c r="W993" s="14" t="b">
        <f t="shared" si="397"/>
        <v>0</v>
      </c>
      <c r="AB993" s="14"/>
      <c r="AC993" s="18"/>
      <c r="AD993" s="14"/>
      <c r="AE993" s="18"/>
      <c r="AF993" s="18"/>
      <c r="AG993" s="18"/>
      <c r="AH993" s="19"/>
      <c r="AI993" s="19"/>
      <c r="AJ993" s="19"/>
    </row>
    <row r="994" spans="2:36" s="13" customFormat="1" ht="16" hidden="1" thickBot="1">
      <c r="B994" s="219"/>
      <c r="C994" s="83">
        <f t="shared" si="405"/>
        <v>2019</v>
      </c>
      <c r="D994" s="84" t="str">
        <f t="shared" ref="D994:O994" si="415">IF(D954&lt;&gt;0,D953/D954,"")</f>
        <v/>
      </c>
      <c r="E994" s="84" t="str">
        <f t="shared" si="415"/>
        <v/>
      </c>
      <c r="F994" s="84" t="str">
        <f t="shared" si="415"/>
        <v/>
      </c>
      <c r="G994" s="84" t="str">
        <f t="shared" si="415"/>
        <v/>
      </c>
      <c r="H994" s="84" t="str">
        <f t="shared" si="415"/>
        <v/>
      </c>
      <c r="I994" s="84" t="str">
        <f t="shared" si="415"/>
        <v/>
      </c>
      <c r="J994" s="84" t="str">
        <f t="shared" si="415"/>
        <v/>
      </c>
      <c r="K994" s="84" t="str">
        <f t="shared" si="415"/>
        <v/>
      </c>
      <c r="L994" s="84" t="str">
        <f t="shared" si="415"/>
        <v/>
      </c>
      <c r="M994" s="84" t="str">
        <f t="shared" si="415"/>
        <v/>
      </c>
      <c r="N994" s="84" t="str">
        <f t="shared" si="415"/>
        <v/>
      </c>
      <c r="O994" s="85" t="str">
        <f t="shared" si="415"/>
        <v/>
      </c>
      <c r="Q994" s="86" t="str">
        <f>IF(Q954&lt;&gt;0,Q953/Q954,"")</f>
        <v/>
      </c>
      <c r="S994" s="13" t="b">
        <f t="shared" si="404"/>
        <v>1</v>
      </c>
      <c r="T994" s="13" t="b">
        <f t="shared" si="399"/>
        <v>0</v>
      </c>
      <c r="U994" s="13" t="b">
        <f t="shared" si="402"/>
        <v>0</v>
      </c>
      <c r="V994" s="13" t="b">
        <f t="shared" si="408"/>
        <v>0</v>
      </c>
      <c r="W994" s="14" t="b">
        <f t="shared" si="397"/>
        <v>0</v>
      </c>
      <c r="AB994" s="14"/>
      <c r="AC994" s="18"/>
      <c r="AD994" s="14"/>
      <c r="AE994" s="18"/>
      <c r="AF994" s="18"/>
      <c r="AG994" s="18"/>
      <c r="AH994" s="19"/>
      <c r="AI994" s="19"/>
      <c r="AJ994" s="19"/>
    </row>
    <row r="995" spans="2:36" s="13" customFormat="1" ht="16" hidden="1" thickBot="1">
      <c r="B995" s="219"/>
      <c r="C995" s="83">
        <f t="shared" si="405"/>
        <v>2018</v>
      </c>
      <c r="D995" s="84" t="str">
        <f t="shared" ref="D995:O995" si="416">IF(D956&lt;&gt;0,D955/D956,"")</f>
        <v/>
      </c>
      <c r="E995" s="84" t="str">
        <f t="shared" si="416"/>
        <v/>
      </c>
      <c r="F995" s="84" t="str">
        <f t="shared" si="416"/>
        <v/>
      </c>
      <c r="G995" s="84" t="str">
        <f t="shared" si="416"/>
        <v/>
      </c>
      <c r="H995" s="84" t="str">
        <f t="shared" si="416"/>
        <v/>
      </c>
      <c r="I995" s="84" t="str">
        <f t="shared" si="416"/>
        <v/>
      </c>
      <c r="J995" s="84" t="str">
        <f t="shared" si="416"/>
        <v/>
      </c>
      <c r="K995" s="84" t="str">
        <f t="shared" si="416"/>
        <v/>
      </c>
      <c r="L995" s="84" t="str">
        <f t="shared" si="416"/>
        <v/>
      </c>
      <c r="M995" s="84" t="str">
        <f t="shared" si="416"/>
        <v/>
      </c>
      <c r="N995" s="84" t="str">
        <f t="shared" si="416"/>
        <v/>
      </c>
      <c r="O995" s="85" t="str">
        <f t="shared" si="416"/>
        <v/>
      </c>
      <c r="Q995" s="86" t="str">
        <f>IF(Q956&lt;&gt;0,Q955/Q956,"")</f>
        <v/>
      </c>
      <c r="S995" s="13" t="b">
        <f t="shared" si="404"/>
        <v>1</v>
      </c>
      <c r="T995" s="13" t="b">
        <f t="shared" si="399"/>
        <v>0</v>
      </c>
      <c r="U995" s="13" t="b">
        <f t="shared" si="402"/>
        <v>0</v>
      </c>
      <c r="V995" s="13" t="b">
        <f t="shared" si="408"/>
        <v>0</v>
      </c>
      <c r="W995" s="14" t="b">
        <f t="shared" si="397"/>
        <v>0</v>
      </c>
      <c r="AB995" s="14"/>
      <c r="AC995" s="18"/>
      <c r="AD995" s="14"/>
      <c r="AE995" s="18"/>
      <c r="AF995" s="18"/>
      <c r="AG995" s="18"/>
      <c r="AH995" s="19"/>
      <c r="AI995" s="19"/>
      <c r="AJ995" s="19"/>
    </row>
    <row r="996" spans="2:36" s="13" customFormat="1" ht="16" hidden="1" thickBot="1">
      <c r="B996" s="219"/>
      <c r="C996" s="83">
        <f t="shared" si="405"/>
        <v>2017</v>
      </c>
      <c r="D996" s="84" t="str">
        <f t="shared" ref="D996:O996" si="417">IF(D958&lt;&gt;0,D957/D958,"")</f>
        <v/>
      </c>
      <c r="E996" s="84" t="str">
        <f t="shared" si="417"/>
        <v/>
      </c>
      <c r="F996" s="84" t="str">
        <f t="shared" si="417"/>
        <v/>
      </c>
      <c r="G996" s="84" t="str">
        <f t="shared" si="417"/>
        <v/>
      </c>
      <c r="H996" s="84" t="str">
        <f t="shared" si="417"/>
        <v/>
      </c>
      <c r="I996" s="84" t="str">
        <f t="shared" si="417"/>
        <v/>
      </c>
      <c r="J996" s="84" t="str">
        <f t="shared" si="417"/>
        <v/>
      </c>
      <c r="K996" s="84" t="str">
        <f t="shared" si="417"/>
        <v/>
      </c>
      <c r="L996" s="84" t="str">
        <f t="shared" si="417"/>
        <v/>
      </c>
      <c r="M996" s="84" t="str">
        <f t="shared" si="417"/>
        <v/>
      </c>
      <c r="N996" s="84" t="str">
        <f t="shared" si="417"/>
        <v/>
      </c>
      <c r="O996" s="85" t="str">
        <f t="shared" si="417"/>
        <v/>
      </c>
      <c r="Q996" s="86" t="str">
        <f>IF(Q958&lt;&gt;0,Q957/Q958,"")</f>
        <v/>
      </c>
      <c r="S996" s="13" t="b">
        <f t="shared" si="404"/>
        <v>1</v>
      </c>
      <c r="T996" s="13" t="b">
        <f t="shared" si="404"/>
        <v>0</v>
      </c>
      <c r="U996" s="13" t="b">
        <f t="shared" si="402"/>
        <v>1</v>
      </c>
      <c r="V996" s="13" t="b">
        <f t="shared" si="408"/>
        <v>0</v>
      </c>
      <c r="W996" s="14" t="b">
        <f t="shared" si="397"/>
        <v>0</v>
      </c>
      <c r="AB996" s="14"/>
      <c r="AC996" s="18"/>
      <c r="AD996" s="14"/>
      <c r="AE996" s="18"/>
      <c r="AF996" s="18"/>
      <c r="AG996" s="18"/>
      <c r="AH996" s="19"/>
      <c r="AI996" s="19"/>
      <c r="AJ996" s="19"/>
    </row>
    <row r="997" spans="2:36" s="13" customFormat="1" ht="16" hidden="1" thickBot="1">
      <c r="B997" s="219"/>
      <c r="C997" s="83">
        <f t="shared" si="405"/>
        <v>2016</v>
      </c>
      <c r="D997" s="84" t="str">
        <f t="shared" ref="D997:O997" si="418">IF(D960&lt;&gt;0,D959/D960,"")</f>
        <v/>
      </c>
      <c r="E997" s="84" t="str">
        <f t="shared" si="418"/>
        <v/>
      </c>
      <c r="F997" s="84" t="str">
        <f t="shared" si="418"/>
        <v/>
      </c>
      <c r="G997" s="84" t="str">
        <f t="shared" si="418"/>
        <v/>
      </c>
      <c r="H997" s="84" t="str">
        <f t="shared" si="418"/>
        <v/>
      </c>
      <c r="I997" s="84" t="str">
        <f t="shared" si="418"/>
        <v/>
      </c>
      <c r="J997" s="84" t="str">
        <f t="shared" si="418"/>
        <v/>
      </c>
      <c r="K997" s="84" t="str">
        <f t="shared" si="418"/>
        <v/>
      </c>
      <c r="L997" s="84" t="str">
        <f t="shared" si="418"/>
        <v/>
      </c>
      <c r="M997" s="84" t="str">
        <f t="shared" si="418"/>
        <v/>
      </c>
      <c r="N997" s="84" t="str">
        <f t="shared" si="418"/>
        <v/>
      </c>
      <c r="O997" s="85" t="str">
        <f t="shared" si="418"/>
        <v/>
      </c>
      <c r="P997" s="87"/>
      <c r="Q997" s="86" t="str">
        <f>IF(Q960&lt;&gt;0,Q959/Q960,"")</f>
        <v/>
      </c>
      <c r="S997" s="13" t="b">
        <f t="shared" si="404"/>
        <v>1</v>
      </c>
      <c r="T997" s="13" t="b">
        <f t="shared" si="404"/>
        <v>0</v>
      </c>
      <c r="U997" s="13" t="b">
        <f t="shared" si="402"/>
        <v>1</v>
      </c>
      <c r="V997" s="13" t="b">
        <f t="shared" si="408"/>
        <v>0</v>
      </c>
      <c r="W997" s="14" t="b">
        <f t="shared" si="397"/>
        <v>0</v>
      </c>
      <c r="AB997" s="14"/>
      <c r="AC997" s="18"/>
      <c r="AD997" s="14"/>
      <c r="AE997" s="18"/>
      <c r="AF997" s="18"/>
      <c r="AG997" s="18"/>
      <c r="AH997" s="19"/>
      <c r="AI997" s="19"/>
      <c r="AJ997" s="19"/>
    </row>
    <row r="998" spans="2:36" s="13" customFormat="1" ht="16" hidden="1" thickBot="1">
      <c r="B998" s="219"/>
      <c r="C998" s="83">
        <f t="shared" si="405"/>
        <v>2015</v>
      </c>
      <c r="D998" s="84" t="str">
        <f t="shared" ref="D998:O998" si="419">IF(D962&lt;&gt;0,D961/D962,"")</f>
        <v/>
      </c>
      <c r="E998" s="84" t="str">
        <f t="shared" si="419"/>
        <v/>
      </c>
      <c r="F998" s="84" t="str">
        <f t="shared" si="419"/>
        <v/>
      </c>
      <c r="G998" s="84" t="str">
        <f t="shared" si="419"/>
        <v/>
      </c>
      <c r="H998" s="84" t="str">
        <f t="shared" si="419"/>
        <v/>
      </c>
      <c r="I998" s="84" t="str">
        <f t="shared" si="419"/>
        <v/>
      </c>
      <c r="J998" s="84" t="str">
        <f t="shared" si="419"/>
        <v/>
      </c>
      <c r="K998" s="84" t="str">
        <f t="shared" si="419"/>
        <v/>
      </c>
      <c r="L998" s="84" t="str">
        <f t="shared" si="419"/>
        <v/>
      </c>
      <c r="M998" s="84" t="str">
        <f t="shared" si="419"/>
        <v/>
      </c>
      <c r="N998" s="84" t="str">
        <f t="shared" si="419"/>
        <v/>
      </c>
      <c r="O998" s="84" t="str">
        <f t="shared" si="419"/>
        <v/>
      </c>
      <c r="Q998" s="84" t="str">
        <f>IF(Q962&lt;&gt;0,Q961/Q962,"")</f>
        <v/>
      </c>
      <c r="S998" s="13" t="b">
        <f t="shared" si="404"/>
        <v>1</v>
      </c>
      <c r="T998" s="13" t="b">
        <f t="shared" si="404"/>
        <v>0</v>
      </c>
      <c r="U998" s="13" t="b">
        <f t="shared" si="402"/>
        <v>1</v>
      </c>
      <c r="V998" s="13" t="b">
        <f t="shared" si="408"/>
        <v>0</v>
      </c>
      <c r="W998" s="14" t="b">
        <f t="shared" si="397"/>
        <v>0</v>
      </c>
      <c r="AB998" s="14"/>
      <c r="AC998" s="18"/>
      <c r="AD998" s="14"/>
      <c r="AE998" s="18"/>
      <c r="AF998" s="18"/>
      <c r="AG998" s="18"/>
      <c r="AH998" s="19"/>
      <c r="AI998" s="19"/>
      <c r="AJ998" s="19"/>
    </row>
    <row r="999" spans="2:36" s="13" customFormat="1" ht="16" hidden="1" thickBot="1">
      <c r="B999" s="219"/>
      <c r="C999" s="83">
        <f t="shared" si="405"/>
        <v>2014</v>
      </c>
      <c r="D999" s="84" t="str">
        <f>IF(D964&lt;&gt;0,D963/D964,"")</f>
        <v/>
      </c>
      <c r="E999" s="84" t="str">
        <f t="shared" ref="E999:O999" si="420">IF(E964&lt;&gt;0,E963/E964,"")</f>
        <v/>
      </c>
      <c r="F999" s="84" t="str">
        <f t="shared" si="420"/>
        <v/>
      </c>
      <c r="G999" s="84" t="str">
        <f t="shared" si="420"/>
        <v/>
      </c>
      <c r="H999" s="84" t="str">
        <f t="shared" si="420"/>
        <v/>
      </c>
      <c r="I999" s="84" t="str">
        <f t="shared" si="420"/>
        <v/>
      </c>
      <c r="J999" s="84" t="str">
        <f t="shared" si="420"/>
        <v/>
      </c>
      <c r="K999" s="84" t="str">
        <f t="shared" si="420"/>
        <v/>
      </c>
      <c r="L999" s="84" t="str">
        <f t="shared" si="420"/>
        <v/>
      </c>
      <c r="M999" s="84" t="str">
        <f t="shared" si="420"/>
        <v/>
      </c>
      <c r="N999" s="84" t="str">
        <f t="shared" si="420"/>
        <v/>
      </c>
      <c r="O999" s="84" t="str">
        <f t="shared" si="420"/>
        <v/>
      </c>
      <c r="Q999" s="84" t="str">
        <f>IF(Q964&lt;&gt;0,Q963/Q964,"")</f>
        <v/>
      </c>
      <c r="S999" s="13" t="b">
        <f t="shared" si="404"/>
        <v>1</v>
      </c>
      <c r="T999" s="13" t="b">
        <f t="shared" si="404"/>
        <v>0</v>
      </c>
      <c r="U999" s="13" t="b">
        <f t="shared" si="402"/>
        <v>1</v>
      </c>
      <c r="V999" s="13" t="b">
        <f t="shared" si="408"/>
        <v>0</v>
      </c>
      <c r="W999" s="14" t="b">
        <f t="shared" si="397"/>
        <v>0</v>
      </c>
      <c r="AB999" s="14"/>
      <c r="AC999" s="18"/>
      <c r="AD999" s="14"/>
      <c r="AE999" s="18"/>
      <c r="AF999" s="18"/>
      <c r="AG999" s="18"/>
      <c r="AH999" s="19"/>
      <c r="AI999" s="19"/>
      <c r="AJ999" s="19"/>
    </row>
    <row r="1000" spans="2:36" s="13" customFormat="1" ht="16" hidden="1" thickBot="1">
      <c r="B1000" s="219"/>
      <c r="C1000" s="83">
        <f t="shared" si="405"/>
        <v>2013</v>
      </c>
      <c r="D1000" s="84" t="str">
        <f>IF(D966&lt;&gt;0,D965/D966,"")</f>
        <v/>
      </c>
      <c r="E1000" s="84" t="str">
        <f t="shared" ref="E1000:O1000" si="421">IF(E966&lt;&gt;0,E965/E966,"")</f>
        <v/>
      </c>
      <c r="F1000" s="84" t="str">
        <f t="shared" si="421"/>
        <v/>
      </c>
      <c r="G1000" s="84" t="str">
        <f t="shared" si="421"/>
        <v/>
      </c>
      <c r="H1000" s="84" t="str">
        <f t="shared" si="421"/>
        <v/>
      </c>
      <c r="I1000" s="84" t="str">
        <f t="shared" si="421"/>
        <v/>
      </c>
      <c r="J1000" s="84" t="str">
        <f t="shared" si="421"/>
        <v/>
      </c>
      <c r="K1000" s="84" t="str">
        <f t="shared" si="421"/>
        <v/>
      </c>
      <c r="L1000" s="84" t="str">
        <f t="shared" si="421"/>
        <v/>
      </c>
      <c r="M1000" s="84" t="str">
        <f t="shared" si="421"/>
        <v/>
      </c>
      <c r="N1000" s="84" t="str">
        <f t="shared" si="421"/>
        <v/>
      </c>
      <c r="O1000" s="84" t="str">
        <f t="shared" si="421"/>
        <v/>
      </c>
      <c r="Q1000" s="84" t="str">
        <f>IF(Q966&lt;&gt;0,Q965/Q966,"")</f>
        <v/>
      </c>
      <c r="S1000" s="13" t="b">
        <f t="shared" si="404"/>
        <v>1</v>
      </c>
      <c r="T1000" s="13" t="b">
        <f t="shared" si="404"/>
        <v>0</v>
      </c>
      <c r="U1000" s="13" t="b">
        <f t="shared" si="402"/>
        <v>0</v>
      </c>
      <c r="V1000" s="13" t="b">
        <f t="shared" si="408"/>
        <v>0</v>
      </c>
      <c r="W1000" s="14" t="b">
        <f t="shared" si="397"/>
        <v>0</v>
      </c>
      <c r="AB1000" s="14"/>
      <c r="AC1000" s="18"/>
      <c r="AD1000" s="14"/>
      <c r="AE1000" s="18"/>
      <c r="AF1000" s="18"/>
      <c r="AG1000" s="18"/>
      <c r="AH1000" s="19"/>
      <c r="AI1000" s="19"/>
      <c r="AJ1000" s="19"/>
    </row>
    <row r="1001" spans="2:36" s="13" customFormat="1" ht="16" hidden="1" thickBot="1">
      <c r="B1001" s="219"/>
      <c r="C1001" s="83">
        <f t="shared" si="405"/>
        <v>2012</v>
      </c>
      <c r="D1001" s="84" t="str">
        <f>IF(D968&lt;&gt;0,D967/D968,"")</f>
        <v/>
      </c>
      <c r="E1001" s="84" t="str">
        <f t="shared" ref="E1001:O1001" si="422">IF(E968&lt;&gt;0,E967/E968,"")</f>
        <v/>
      </c>
      <c r="F1001" s="84" t="str">
        <f t="shared" si="422"/>
        <v/>
      </c>
      <c r="G1001" s="84" t="str">
        <f t="shared" si="422"/>
        <v/>
      </c>
      <c r="H1001" s="84" t="str">
        <f t="shared" si="422"/>
        <v/>
      </c>
      <c r="I1001" s="84" t="str">
        <f t="shared" si="422"/>
        <v/>
      </c>
      <c r="J1001" s="84" t="str">
        <f t="shared" si="422"/>
        <v/>
      </c>
      <c r="K1001" s="84" t="str">
        <f t="shared" si="422"/>
        <v/>
      </c>
      <c r="L1001" s="84" t="str">
        <f t="shared" si="422"/>
        <v/>
      </c>
      <c r="M1001" s="84" t="str">
        <f t="shared" si="422"/>
        <v/>
      </c>
      <c r="N1001" s="84" t="str">
        <f t="shared" si="422"/>
        <v/>
      </c>
      <c r="O1001" s="84" t="str">
        <f t="shared" si="422"/>
        <v/>
      </c>
      <c r="Q1001" s="84" t="str">
        <f>IF(Q968&lt;&gt;0,Q967/Q968,"")</f>
        <v/>
      </c>
      <c r="S1001" s="13" t="b">
        <f t="shared" ref="S1001:T1008" si="423">S1000</f>
        <v>1</v>
      </c>
      <c r="T1001" s="13" t="b">
        <f t="shared" si="423"/>
        <v>0</v>
      </c>
      <c r="U1001" s="13" t="b">
        <f t="shared" si="402"/>
        <v>0</v>
      </c>
      <c r="V1001" s="13" t="b">
        <f t="shared" si="408"/>
        <v>0</v>
      </c>
      <c r="W1001" s="14" t="b">
        <f t="shared" si="397"/>
        <v>0</v>
      </c>
      <c r="AB1001" s="14"/>
      <c r="AC1001" s="18"/>
      <c r="AD1001" s="14"/>
      <c r="AE1001" s="18"/>
      <c r="AF1001" s="18"/>
      <c r="AG1001" s="18"/>
      <c r="AH1001" s="19"/>
      <c r="AI1001" s="19"/>
      <c r="AJ1001" s="19"/>
    </row>
    <row r="1002" spans="2:36" s="13" customFormat="1" ht="16" hidden="1" thickBot="1">
      <c r="B1002" s="219"/>
      <c r="C1002" s="83">
        <f t="shared" si="405"/>
        <v>2011</v>
      </c>
      <c r="D1002" s="84" t="str">
        <f>IF(D970&lt;&gt;0,D969/D970,"")</f>
        <v/>
      </c>
      <c r="E1002" s="84" t="str">
        <f t="shared" ref="E1002:O1002" si="424">IF(E970&lt;&gt;0,E969/E970,"")</f>
        <v/>
      </c>
      <c r="F1002" s="84" t="str">
        <f t="shared" si="424"/>
        <v/>
      </c>
      <c r="G1002" s="84" t="str">
        <f t="shared" si="424"/>
        <v/>
      </c>
      <c r="H1002" s="84" t="str">
        <f t="shared" si="424"/>
        <v/>
      </c>
      <c r="I1002" s="84" t="str">
        <f t="shared" si="424"/>
        <v/>
      </c>
      <c r="J1002" s="84" t="str">
        <f t="shared" si="424"/>
        <v/>
      </c>
      <c r="K1002" s="84" t="str">
        <f t="shared" si="424"/>
        <v/>
      </c>
      <c r="L1002" s="84" t="str">
        <f t="shared" si="424"/>
        <v/>
      </c>
      <c r="M1002" s="84" t="str">
        <f t="shared" si="424"/>
        <v/>
      </c>
      <c r="N1002" s="84" t="str">
        <f t="shared" si="424"/>
        <v/>
      </c>
      <c r="O1002" s="84" t="str">
        <f t="shared" si="424"/>
        <v/>
      </c>
      <c r="Q1002" s="84" t="str">
        <f>IF(Q970&lt;&gt;0,Q969/Q970,"")</f>
        <v/>
      </c>
      <c r="S1002" s="13" t="b">
        <f t="shared" si="423"/>
        <v>1</v>
      </c>
      <c r="T1002" s="13" t="b">
        <f t="shared" si="423"/>
        <v>0</v>
      </c>
      <c r="U1002" s="13" t="b">
        <f t="shared" si="402"/>
        <v>0</v>
      </c>
      <c r="V1002" s="13" t="b">
        <f t="shared" si="408"/>
        <v>0</v>
      </c>
      <c r="W1002" s="14" t="b">
        <f t="shared" si="397"/>
        <v>0</v>
      </c>
      <c r="AB1002" s="14"/>
      <c r="AC1002" s="18"/>
      <c r="AD1002" s="14"/>
      <c r="AE1002" s="18"/>
      <c r="AF1002" s="18"/>
      <c r="AG1002" s="18"/>
      <c r="AH1002" s="19"/>
      <c r="AI1002" s="19"/>
      <c r="AJ1002" s="19"/>
    </row>
    <row r="1003" spans="2:36" s="13" customFormat="1" ht="16" hidden="1" thickBot="1">
      <c r="B1003" s="219"/>
      <c r="C1003" s="83">
        <f t="shared" si="405"/>
        <v>2010</v>
      </c>
      <c r="D1003" s="84" t="str">
        <f>IF(D972&lt;&gt;0,D971/D972,"")</f>
        <v/>
      </c>
      <c r="E1003" s="84" t="str">
        <f t="shared" ref="E1003:O1003" si="425">IF(E972&lt;&gt;0,E971/E972,"")</f>
        <v/>
      </c>
      <c r="F1003" s="84" t="str">
        <f t="shared" si="425"/>
        <v/>
      </c>
      <c r="G1003" s="84" t="str">
        <f t="shared" si="425"/>
        <v/>
      </c>
      <c r="H1003" s="84" t="str">
        <f t="shared" si="425"/>
        <v/>
      </c>
      <c r="I1003" s="84" t="str">
        <f t="shared" si="425"/>
        <v/>
      </c>
      <c r="J1003" s="84" t="str">
        <f t="shared" si="425"/>
        <v/>
      </c>
      <c r="K1003" s="84" t="str">
        <f t="shared" si="425"/>
        <v/>
      </c>
      <c r="L1003" s="84" t="str">
        <f t="shared" si="425"/>
        <v/>
      </c>
      <c r="M1003" s="84" t="str">
        <f t="shared" si="425"/>
        <v/>
      </c>
      <c r="N1003" s="84" t="str">
        <f t="shared" si="425"/>
        <v/>
      </c>
      <c r="O1003" s="84" t="str">
        <f t="shared" si="425"/>
        <v/>
      </c>
      <c r="P1003" s="87"/>
      <c r="Q1003" s="84" t="str">
        <f>IF(Q972&lt;&gt;0,Q971/Q972,"")</f>
        <v/>
      </c>
      <c r="S1003" s="13" t="b">
        <f t="shared" si="423"/>
        <v>1</v>
      </c>
      <c r="T1003" s="13" t="b">
        <f t="shared" si="423"/>
        <v>0</v>
      </c>
      <c r="U1003" s="13" t="b">
        <f t="shared" si="402"/>
        <v>0</v>
      </c>
      <c r="V1003" s="13" t="b">
        <f t="shared" si="408"/>
        <v>0</v>
      </c>
      <c r="W1003" s="14" t="b">
        <f t="shared" si="397"/>
        <v>0</v>
      </c>
      <c r="AB1003" s="14"/>
      <c r="AC1003" s="18"/>
      <c r="AD1003" s="14"/>
      <c r="AE1003" s="18"/>
      <c r="AF1003" s="18"/>
      <c r="AG1003" s="18"/>
      <c r="AH1003" s="19"/>
      <c r="AI1003" s="19"/>
      <c r="AJ1003" s="19"/>
    </row>
    <row r="1004" spans="2:36" s="13" customFormat="1" ht="16" hidden="1" thickBot="1">
      <c r="B1004" s="219"/>
      <c r="C1004" s="83">
        <f t="shared" si="405"/>
        <v>2009</v>
      </c>
      <c r="D1004" s="84" t="str">
        <f>IF(D974&lt;&gt;0,D973/D974,"")</f>
        <v/>
      </c>
      <c r="E1004" s="84" t="str">
        <f t="shared" ref="E1004:O1004" si="426">IF(E974&lt;&gt;0,E973/E974,"")</f>
        <v/>
      </c>
      <c r="F1004" s="84" t="str">
        <f t="shared" si="426"/>
        <v/>
      </c>
      <c r="G1004" s="84" t="str">
        <f t="shared" si="426"/>
        <v/>
      </c>
      <c r="H1004" s="84" t="str">
        <f t="shared" si="426"/>
        <v/>
      </c>
      <c r="I1004" s="84" t="str">
        <f t="shared" si="426"/>
        <v/>
      </c>
      <c r="J1004" s="84" t="str">
        <f t="shared" si="426"/>
        <v/>
      </c>
      <c r="K1004" s="84" t="str">
        <f t="shared" si="426"/>
        <v/>
      </c>
      <c r="L1004" s="84" t="str">
        <f t="shared" si="426"/>
        <v/>
      </c>
      <c r="M1004" s="84" t="str">
        <f t="shared" si="426"/>
        <v/>
      </c>
      <c r="N1004" s="84" t="str">
        <f t="shared" si="426"/>
        <v/>
      </c>
      <c r="O1004" s="84" t="str">
        <f t="shared" si="426"/>
        <v/>
      </c>
      <c r="Q1004" s="84" t="str">
        <f>IF(Q974&lt;&gt;0,Q973/Q974,"")</f>
        <v/>
      </c>
      <c r="S1004" s="13" t="b">
        <f t="shared" si="423"/>
        <v>1</v>
      </c>
      <c r="T1004" s="13" t="b">
        <f t="shared" si="423"/>
        <v>0</v>
      </c>
      <c r="U1004" s="13" t="b">
        <f t="shared" si="402"/>
        <v>0</v>
      </c>
      <c r="V1004" s="13" t="b">
        <f t="shared" si="408"/>
        <v>0</v>
      </c>
      <c r="W1004" s="14" t="b">
        <f t="shared" si="397"/>
        <v>0</v>
      </c>
      <c r="AB1004" s="14"/>
      <c r="AC1004" s="18"/>
      <c r="AD1004" s="14"/>
      <c r="AE1004" s="18"/>
      <c r="AF1004" s="18"/>
      <c r="AG1004" s="18"/>
      <c r="AH1004" s="19"/>
      <c r="AI1004" s="19"/>
      <c r="AJ1004" s="19"/>
    </row>
    <row r="1005" spans="2:36" s="13" customFormat="1" ht="16" hidden="1" thickBot="1">
      <c r="B1005" s="219"/>
      <c r="C1005" s="83">
        <f t="shared" si="405"/>
        <v>2008</v>
      </c>
      <c r="D1005" s="84" t="str">
        <f>IF(D976&lt;&gt;0,D975/D976,"")</f>
        <v/>
      </c>
      <c r="E1005" s="84" t="str">
        <f t="shared" ref="E1005:O1005" si="427">IF(E976&lt;&gt;0,E975/E976,"")</f>
        <v/>
      </c>
      <c r="F1005" s="84" t="str">
        <f t="shared" si="427"/>
        <v/>
      </c>
      <c r="G1005" s="84" t="str">
        <f t="shared" si="427"/>
        <v/>
      </c>
      <c r="H1005" s="84" t="str">
        <f t="shared" si="427"/>
        <v/>
      </c>
      <c r="I1005" s="84" t="str">
        <f t="shared" si="427"/>
        <v/>
      </c>
      <c r="J1005" s="84" t="str">
        <f t="shared" si="427"/>
        <v/>
      </c>
      <c r="K1005" s="84" t="str">
        <f t="shared" si="427"/>
        <v/>
      </c>
      <c r="L1005" s="84" t="str">
        <f t="shared" si="427"/>
        <v/>
      </c>
      <c r="M1005" s="84" t="str">
        <f t="shared" si="427"/>
        <v/>
      </c>
      <c r="N1005" s="84" t="str">
        <f t="shared" si="427"/>
        <v/>
      </c>
      <c r="O1005" s="84" t="str">
        <f t="shared" si="427"/>
        <v/>
      </c>
      <c r="Q1005" s="84" t="str">
        <f>IF(Q976&lt;&gt;0,Q975/Q976,"")</f>
        <v/>
      </c>
      <c r="S1005" s="13" t="b">
        <f t="shared" si="423"/>
        <v>1</v>
      </c>
      <c r="T1005" s="13" t="b">
        <f t="shared" si="423"/>
        <v>0</v>
      </c>
      <c r="U1005" s="13" t="b">
        <f t="shared" si="402"/>
        <v>0</v>
      </c>
      <c r="V1005" s="13" t="b">
        <f t="shared" si="408"/>
        <v>0</v>
      </c>
      <c r="W1005" s="14" t="b">
        <f t="shared" si="397"/>
        <v>0</v>
      </c>
      <c r="AB1005" s="14"/>
      <c r="AC1005" s="18"/>
      <c r="AD1005" s="14"/>
      <c r="AE1005" s="18"/>
      <c r="AF1005" s="18"/>
      <c r="AG1005" s="18"/>
      <c r="AH1005" s="19"/>
      <c r="AI1005" s="19"/>
      <c r="AJ1005" s="19"/>
    </row>
    <row r="1006" spans="2:36" s="13" customFormat="1" ht="16" hidden="1" thickBot="1">
      <c r="B1006" s="219"/>
      <c r="C1006" s="83">
        <f t="shared" si="405"/>
        <v>2007</v>
      </c>
      <c r="D1006" s="84" t="str">
        <f>IF(D978&lt;&gt;0,D977/D978,"")</f>
        <v/>
      </c>
      <c r="E1006" s="84" t="str">
        <f t="shared" ref="E1006:O1006" si="428">IF(E978&lt;&gt;0,E977/E978,"")</f>
        <v/>
      </c>
      <c r="F1006" s="84" t="str">
        <f t="shared" si="428"/>
        <v/>
      </c>
      <c r="G1006" s="84" t="str">
        <f t="shared" si="428"/>
        <v/>
      </c>
      <c r="H1006" s="84" t="str">
        <f t="shared" si="428"/>
        <v/>
      </c>
      <c r="I1006" s="84" t="str">
        <f t="shared" si="428"/>
        <v/>
      </c>
      <c r="J1006" s="84" t="str">
        <f t="shared" si="428"/>
        <v/>
      </c>
      <c r="K1006" s="84" t="str">
        <f t="shared" si="428"/>
        <v/>
      </c>
      <c r="L1006" s="84" t="str">
        <f t="shared" si="428"/>
        <v/>
      </c>
      <c r="M1006" s="84" t="str">
        <f t="shared" si="428"/>
        <v/>
      </c>
      <c r="N1006" s="84" t="str">
        <f t="shared" si="428"/>
        <v/>
      </c>
      <c r="O1006" s="84" t="str">
        <f t="shared" si="428"/>
        <v/>
      </c>
      <c r="Q1006" s="84" t="str">
        <f>IF(Q978&lt;&gt;0,Q977/Q978,"")</f>
        <v/>
      </c>
      <c r="S1006" s="13" t="b">
        <f t="shared" si="423"/>
        <v>1</v>
      </c>
      <c r="T1006" s="13" t="b">
        <f t="shared" si="423"/>
        <v>0</v>
      </c>
      <c r="U1006" s="13" t="b">
        <f t="shared" si="402"/>
        <v>0</v>
      </c>
      <c r="V1006" s="13" t="b">
        <f t="shared" si="408"/>
        <v>0</v>
      </c>
      <c r="W1006" s="14" t="b">
        <f t="shared" si="397"/>
        <v>0</v>
      </c>
      <c r="AB1006" s="14"/>
      <c r="AC1006" s="18"/>
      <c r="AD1006" s="14"/>
      <c r="AE1006" s="18"/>
      <c r="AF1006" s="18"/>
      <c r="AG1006" s="18"/>
      <c r="AH1006" s="19"/>
      <c r="AI1006" s="19"/>
      <c r="AJ1006" s="19"/>
    </row>
    <row r="1007" spans="2:36" s="13" customFormat="1" ht="16" hidden="1" thickBot="1">
      <c r="B1007" s="219"/>
      <c r="C1007" s="83">
        <f t="shared" si="405"/>
        <v>2006</v>
      </c>
      <c r="D1007" s="84" t="str">
        <f>IF(D980&lt;&gt;0,D979/D980,"")</f>
        <v/>
      </c>
      <c r="E1007" s="84" t="str">
        <f t="shared" ref="E1007:O1007" si="429">IF(E980&lt;&gt;0,E979/E980,"")</f>
        <v/>
      </c>
      <c r="F1007" s="84" t="str">
        <f t="shared" si="429"/>
        <v/>
      </c>
      <c r="G1007" s="84" t="str">
        <f t="shared" si="429"/>
        <v/>
      </c>
      <c r="H1007" s="84" t="str">
        <f t="shared" si="429"/>
        <v/>
      </c>
      <c r="I1007" s="84" t="str">
        <f t="shared" si="429"/>
        <v/>
      </c>
      <c r="J1007" s="84" t="str">
        <f t="shared" si="429"/>
        <v/>
      </c>
      <c r="K1007" s="84" t="str">
        <f t="shared" si="429"/>
        <v/>
      </c>
      <c r="L1007" s="84" t="str">
        <f t="shared" si="429"/>
        <v/>
      </c>
      <c r="M1007" s="84" t="str">
        <f t="shared" si="429"/>
        <v/>
      </c>
      <c r="N1007" s="84" t="str">
        <f t="shared" si="429"/>
        <v/>
      </c>
      <c r="O1007" s="84" t="str">
        <f t="shared" si="429"/>
        <v/>
      </c>
      <c r="P1007" s="87"/>
      <c r="Q1007" s="84" t="str">
        <f>IF(Q980&lt;&gt;0,Q979/Q980,"")</f>
        <v/>
      </c>
      <c r="S1007" s="13" t="b">
        <f t="shared" si="423"/>
        <v>1</v>
      </c>
      <c r="T1007" s="13" t="b">
        <f t="shared" si="423"/>
        <v>0</v>
      </c>
      <c r="U1007" s="13" t="b">
        <f t="shared" si="402"/>
        <v>0</v>
      </c>
      <c r="V1007" s="13" t="b">
        <f t="shared" si="408"/>
        <v>0</v>
      </c>
      <c r="W1007" s="14" t="b">
        <f t="shared" si="397"/>
        <v>0</v>
      </c>
      <c r="AB1007" s="14"/>
      <c r="AC1007" s="18"/>
      <c r="AD1007" s="14"/>
      <c r="AE1007" s="18"/>
      <c r="AF1007" s="18"/>
      <c r="AG1007" s="18"/>
      <c r="AH1007" s="19"/>
      <c r="AI1007" s="19"/>
      <c r="AJ1007" s="19"/>
    </row>
    <row r="1008" spans="2:36" s="13" customFormat="1" ht="16" hidden="1" thickBot="1">
      <c r="B1008" s="219"/>
      <c r="C1008" s="83">
        <f t="shared" si="405"/>
        <v>2005</v>
      </c>
      <c r="D1008" s="84" t="str">
        <f>IF(D982&lt;&gt;0,D981/D982,"")</f>
        <v/>
      </c>
      <c r="E1008" s="84" t="str">
        <f t="shared" ref="E1008:O1008" si="430">IF(E982&lt;&gt;0,E981/E982,"")</f>
        <v/>
      </c>
      <c r="F1008" s="84" t="str">
        <f t="shared" si="430"/>
        <v/>
      </c>
      <c r="G1008" s="84" t="str">
        <f t="shared" si="430"/>
        <v/>
      </c>
      <c r="H1008" s="84" t="str">
        <f t="shared" si="430"/>
        <v/>
      </c>
      <c r="I1008" s="84" t="str">
        <f t="shared" si="430"/>
        <v/>
      </c>
      <c r="J1008" s="84" t="str">
        <f t="shared" si="430"/>
        <v/>
      </c>
      <c r="K1008" s="84" t="str">
        <f t="shared" si="430"/>
        <v/>
      </c>
      <c r="L1008" s="84" t="str">
        <f t="shared" si="430"/>
        <v/>
      </c>
      <c r="M1008" s="84" t="str">
        <f t="shared" si="430"/>
        <v/>
      </c>
      <c r="N1008" s="84" t="str">
        <f t="shared" si="430"/>
        <v/>
      </c>
      <c r="O1008" s="84" t="str">
        <f t="shared" si="430"/>
        <v/>
      </c>
      <c r="Q1008" s="84" t="str">
        <f>IF(Q982&lt;&gt;0,Q981/Q982,"")</f>
        <v/>
      </c>
      <c r="S1008" s="13" t="b">
        <f t="shared" si="423"/>
        <v>1</v>
      </c>
      <c r="T1008" s="13" t="b">
        <f t="shared" si="423"/>
        <v>0</v>
      </c>
      <c r="U1008" s="13" t="b">
        <f t="shared" si="402"/>
        <v>0</v>
      </c>
      <c r="V1008" s="13" t="b">
        <f t="shared" si="408"/>
        <v>0</v>
      </c>
      <c r="W1008" s="14" t="b">
        <f t="shared" si="397"/>
        <v>0</v>
      </c>
      <c r="AB1008" s="14"/>
      <c r="AC1008" s="18"/>
      <c r="AD1008" s="14"/>
      <c r="AE1008" s="18"/>
      <c r="AF1008" s="18"/>
      <c r="AG1008" s="18"/>
      <c r="AH1008" s="19"/>
      <c r="AI1008" s="19"/>
      <c r="AJ1008" s="19"/>
    </row>
    <row r="1009" spans="1:36" s="13" customFormat="1" hidden="1">
      <c r="S1009" s="13" t="b">
        <f>S994</f>
        <v>1</v>
      </c>
      <c r="T1009" s="13" t="b">
        <f>T994</f>
        <v>0</v>
      </c>
      <c r="V1009" s="13" t="b">
        <f>V994</f>
        <v>0</v>
      </c>
      <c r="W1009" s="14" t="b">
        <f t="shared" si="397"/>
        <v>0</v>
      </c>
      <c r="AB1009" s="14"/>
      <c r="AC1009" s="18"/>
      <c r="AD1009" s="14"/>
      <c r="AE1009" s="18"/>
      <c r="AF1009" s="18"/>
      <c r="AG1009" s="18"/>
      <c r="AH1009" s="19"/>
      <c r="AI1009" s="19"/>
      <c r="AJ1009" s="19"/>
    </row>
    <row r="1010" spans="1:36" s="13" customFormat="1" hidden="1">
      <c r="T1010" s="13" t="b">
        <f>T1009</f>
        <v>0</v>
      </c>
      <c r="W1010" s="14" t="b">
        <f t="shared" si="397"/>
        <v>0</v>
      </c>
      <c r="AB1010" s="14"/>
      <c r="AC1010" s="18"/>
      <c r="AD1010" s="14"/>
      <c r="AE1010" s="18"/>
      <c r="AF1010" s="18"/>
      <c r="AG1010" s="18"/>
      <c r="AH1010" s="19"/>
      <c r="AI1010" s="19"/>
      <c r="AJ1010" s="19"/>
    </row>
    <row r="1011" spans="1:36" s="13" customFormat="1" ht="16" hidden="1" thickBot="1">
      <c r="B1011" s="206" t="s">
        <v>19</v>
      </c>
      <c r="C1011" s="206"/>
      <c r="D1011" s="206"/>
      <c r="E1011" s="206"/>
      <c r="F1011" s="41" t="s">
        <v>20</v>
      </c>
      <c r="G1011" s="42" t="s">
        <v>21</v>
      </c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T1011" s="13" t="b">
        <f>VLOOKUP(B1012,$T$5:$U$24,2,)</f>
        <v>0</v>
      </c>
      <c r="W1011" s="14" t="b">
        <f>AND(S1011:V1011)</f>
        <v>0</v>
      </c>
      <c r="AB1011" s="14"/>
      <c r="AC1011" s="18"/>
      <c r="AD1011" s="14"/>
      <c r="AE1011" s="18"/>
      <c r="AF1011" s="18"/>
      <c r="AG1011" s="18"/>
      <c r="AH1011" s="19"/>
      <c r="AI1011" s="19"/>
      <c r="AJ1011" s="19"/>
    </row>
    <row r="1012" spans="1:36" s="13" customFormat="1" ht="32.25" hidden="1" customHeight="1" thickTop="1" thickBot="1">
      <c r="A1012" s="44" t="s">
        <v>22</v>
      </c>
      <c r="B1012" s="45">
        <f>B930+1</f>
        <v>13</v>
      </c>
      <c r="C1012" s="207" t="str">
        <f>VLOOKUP(B1012,$B$5:$F$24,2,)</f>
        <v/>
      </c>
      <c r="D1012" s="208"/>
      <c r="E1012" s="209"/>
      <c r="F1012" s="46" t="str">
        <f>VLOOKUP(B1012,$B$5:$G$24,5,)</f>
        <v/>
      </c>
      <c r="G1012" s="223" t="str">
        <f>VLOOKUP(B1012,$B$5:$G$24,6,)</f>
        <v/>
      </c>
      <c r="H1012" s="223"/>
      <c r="I1012" s="223"/>
      <c r="J1012" s="223"/>
      <c r="K1012" s="223"/>
      <c r="L1012" s="223"/>
      <c r="M1012" s="223"/>
      <c r="N1012" s="223"/>
      <c r="O1012" s="223"/>
      <c r="P1012" s="223"/>
      <c r="Q1012" s="223"/>
      <c r="T1012" s="13" t="b">
        <f>T1011</f>
        <v>0</v>
      </c>
      <c r="W1012" s="14" t="b">
        <f t="shared" ref="W1012:W1092" si="431">AND(S1012:V1012)</f>
        <v>0</v>
      </c>
      <c r="AB1012" s="14"/>
      <c r="AC1012" s="18"/>
      <c r="AD1012" s="14"/>
      <c r="AE1012" s="18"/>
      <c r="AF1012" s="18"/>
      <c r="AG1012" s="18"/>
      <c r="AH1012" s="19"/>
      <c r="AI1012" s="19"/>
      <c r="AJ1012" s="19"/>
    </row>
    <row r="1013" spans="1:36" s="13" customFormat="1" hidden="1">
      <c r="T1013" s="13" t="b">
        <f>T1012</f>
        <v>0</v>
      </c>
      <c r="W1013" s="14" t="b">
        <f t="shared" si="431"/>
        <v>0</v>
      </c>
      <c r="AB1013" s="14"/>
      <c r="AC1013" s="18"/>
      <c r="AD1013" s="14"/>
      <c r="AE1013" s="18"/>
      <c r="AF1013" s="18"/>
      <c r="AG1013" s="18"/>
      <c r="AH1013" s="19"/>
      <c r="AI1013" s="19"/>
      <c r="AJ1013" s="19"/>
    </row>
    <row r="1014" spans="1:36" s="13" customFormat="1" ht="16" hidden="1" thickBot="1">
      <c r="B1014" s="53"/>
      <c r="C1014" s="53"/>
      <c r="D1014" s="54" t="str">
        <f>D932</f>
        <v>Jan</v>
      </c>
      <c r="E1014" s="54" t="str">
        <f t="shared" ref="E1014:O1014" si="432">E932</f>
        <v>Feb</v>
      </c>
      <c r="F1014" s="54" t="str">
        <f t="shared" si="432"/>
        <v>Mar</v>
      </c>
      <c r="G1014" s="54" t="str">
        <f t="shared" si="432"/>
        <v>Apr</v>
      </c>
      <c r="H1014" s="54" t="str">
        <f t="shared" si="432"/>
        <v>May</v>
      </c>
      <c r="I1014" s="54" t="str">
        <f t="shared" si="432"/>
        <v>Jun</v>
      </c>
      <c r="J1014" s="54" t="str">
        <f t="shared" si="432"/>
        <v>Jul</v>
      </c>
      <c r="K1014" s="54" t="str">
        <f t="shared" si="432"/>
        <v>Aug</v>
      </c>
      <c r="L1014" s="54" t="str">
        <f t="shared" si="432"/>
        <v>Sep</v>
      </c>
      <c r="M1014" s="54" t="str">
        <f t="shared" si="432"/>
        <v>Oct</v>
      </c>
      <c r="N1014" s="54" t="str">
        <f t="shared" si="432"/>
        <v>Nov</v>
      </c>
      <c r="O1014" s="54" t="str">
        <f t="shared" si="432"/>
        <v>Dec</v>
      </c>
      <c r="P1014" s="55"/>
      <c r="Q1014" s="56" t="s">
        <v>23</v>
      </c>
      <c r="T1014" s="13" t="b">
        <f t="shared" ref="T1014:T1077" si="433">T1013</f>
        <v>0</v>
      </c>
      <c r="W1014" s="14" t="b">
        <f t="shared" si="431"/>
        <v>0</v>
      </c>
      <c r="AB1014" s="14"/>
      <c r="AC1014" s="18"/>
      <c r="AD1014" s="14"/>
      <c r="AE1014" s="18"/>
      <c r="AF1014" s="18"/>
      <c r="AG1014" s="18"/>
      <c r="AH1014" s="19"/>
      <c r="AI1014" s="19"/>
      <c r="AJ1014" s="19"/>
    </row>
    <row r="1015" spans="1:36" s="13" customFormat="1" hidden="1">
      <c r="B1015" s="214">
        <f>FinalYear</f>
        <v>2029</v>
      </c>
      <c r="C1015" s="57" t="s">
        <v>24</v>
      </c>
      <c r="D1015" s="58"/>
      <c r="E1015" s="59"/>
      <c r="F1015" s="59"/>
      <c r="G1015" s="59"/>
      <c r="H1015" s="59"/>
      <c r="I1015" s="60"/>
      <c r="J1015" s="59"/>
      <c r="K1015" s="59"/>
      <c r="L1015" s="59"/>
      <c r="M1015" s="59"/>
      <c r="N1015" s="59"/>
      <c r="O1015" s="61"/>
      <c r="P1015" s="62"/>
      <c r="Q1015" s="63">
        <f t="shared" ref="Q1015:Q1064" si="434">SUM(D1015:O1015)</f>
        <v>0</v>
      </c>
      <c r="T1015" s="13" t="b">
        <f t="shared" si="433"/>
        <v>0</v>
      </c>
      <c r="U1015" s="13" t="b">
        <f>AND(B1015&lt;=ReportingYear,B1015&gt;=BaselineYear)</f>
        <v>0</v>
      </c>
      <c r="W1015" s="14" t="b">
        <f t="shared" si="431"/>
        <v>0</v>
      </c>
      <c r="AB1015" s="14"/>
      <c r="AC1015" s="18"/>
      <c r="AD1015" s="14"/>
      <c r="AE1015" s="18"/>
      <c r="AF1015" s="18"/>
      <c r="AG1015" s="18"/>
      <c r="AH1015" s="19"/>
      <c r="AI1015" s="19"/>
      <c r="AJ1015" s="19"/>
    </row>
    <row r="1016" spans="1:36" s="13" customFormat="1" ht="16" hidden="1" thickBot="1">
      <c r="B1016" s="215"/>
      <c r="C1016" s="64" t="s">
        <v>25</v>
      </c>
      <c r="D1016" s="65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7"/>
      <c r="P1016" s="68"/>
      <c r="Q1016" s="69">
        <f t="shared" si="434"/>
        <v>0</v>
      </c>
      <c r="S1016" s="13" t="b">
        <f>IF(F1012="none",FALSE,TRUE)</f>
        <v>1</v>
      </c>
      <c r="T1016" s="13" t="b">
        <f t="shared" si="433"/>
        <v>0</v>
      </c>
      <c r="U1016" s="13" t="b">
        <f>U1015</f>
        <v>0</v>
      </c>
      <c r="W1016" s="14" t="b">
        <f t="shared" si="431"/>
        <v>0</v>
      </c>
      <c r="AB1016" s="14"/>
      <c r="AC1016" s="18"/>
      <c r="AD1016" s="14"/>
      <c r="AE1016" s="18"/>
      <c r="AF1016" s="18"/>
      <c r="AG1016" s="18"/>
      <c r="AH1016" s="19"/>
      <c r="AI1016" s="19"/>
      <c r="AJ1016" s="19"/>
    </row>
    <row r="1017" spans="1:36" s="13" customFormat="1" hidden="1">
      <c r="B1017" s="211">
        <f>B1015-1</f>
        <v>2028</v>
      </c>
      <c r="C1017" s="70" t="s">
        <v>24</v>
      </c>
      <c r="D1017" s="71"/>
      <c r="E1017" s="72"/>
      <c r="F1017" s="72"/>
      <c r="G1017" s="72"/>
      <c r="H1017" s="72"/>
      <c r="I1017" s="73"/>
      <c r="J1017" s="72"/>
      <c r="K1017" s="72"/>
      <c r="L1017" s="72"/>
      <c r="M1017" s="72"/>
      <c r="N1017" s="72"/>
      <c r="O1017" s="74"/>
      <c r="P1017" s="62"/>
      <c r="Q1017" s="75">
        <f t="shared" si="434"/>
        <v>0</v>
      </c>
      <c r="T1017" s="13" t="b">
        <f t="shared" si="433"/>
        <v>0</v>
      </c>
      <c r="U1017" s="13" t="b">
        <f>AND(B1017&lt;=ReportingYear,B1017&gt;=BaselineYear)</f>
        <v>0</v>
      </c>
      <c r="W1017" s="14" t="b">
        <f t="shared" si="431"/>
        <v>0</v>
      </c>
      <c r="AB1017" s="14"/>
      <c r="AC1017" s="18"/>
      <c r="AD1017" s="14"/>
      <c r="AE1017" s="18"/>
      <c r="AF1017" s="18"/>
      <c r="AG1017" s="18"/>
      <c r="AH1017" s="19"/>
      <c r="AI1017" s="19"/>
      <c r="AJ1017" s="19"/>
    </row>
    <row r="1018" spans="1:36" s="13" customFormat="1" ht="16" hidden="1" thickBot="1">
      <c r="B1018" s="212"/>
      <c r="C1018" s="76" t="s">
        <v>25</v>
      </c>
      <c r="D1018" s="77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9"/>
      <c r="P1018" s="80"/>
      <c r="Q1018" s="81">
        <f t="shared" si="434"/>
        <v>0</v>
      </c>
      <c r="S1018" s="13" t="b">
        <f>S1016</f>
        <v>1</v>
      </c>
      <c r="T1018" s="13" t="b">
        <f t="shared" si="433"/>
        <v>0</v>
      </c>
      <c r="U1018" s="13" t="b">
        <f>U1017</f>
        <v>0</v>
      </c>
      <c r="W1018" s="14" t="b">
        <f t="shared" si="431"/>
        <v>0</v>
      </c>
      <c r="AB1018" s="14"/>
      <c r="AC1018" s="18"/>
      <c r="AD1018" s="14"/>
      <c r="AE1018" s="18"/>
      <c r="AF1018" s="18"/>
      <c r="AG1018" s="18"/>
      <c r="AH1018" s="19"/>
      <c r="AI1018" s="19"/>
      <c r="AJ1018" s="19"/>
    </row>
    <row r="1019" spans="1:36" s="13" customFormat="1" hidden="1">
      <c r="B1019" s="211">
        <f>B1017-1</f>
        <v>2027</v>
      </c>
      <c r="C1019" s="70" t="s">
        <v>24</v>
      </c>
      <c r="D1019" s="58"/>
      <c r="E1019" s="59"/>
      <c r="F1019" s="59"/>
      <c r="G1019" s="59"/>
      <c r="H1019" s="59"/>
      <c r="I1019" s="60"/>
      <c r="J1019" s="59"/>
      <c r="K1019" s="59"/>
      <c r="L1019" s="59"/>
      <c r="M1019" s="59"/>
      <c r="N1019" s="59"/>
      <c r="O1019" s="61"/>
      <c r="P1019" s="62"/>
      <c r="Q1019" s="63">
        <f t="shared" si="434"/>
        <v>0</v>
      </c>
      <c r="T1019" s="13" t="b">
        <f t="shared" si="433"/>
        <v>0</v>
      </c>
      <c r="U1019" s="13" t="b">
        <f>AND(B1019&lt;=ReportingYear,B1019&gt;=BaselineYear)</f>
        <v>0</v>
      </c>
      <c r="W1019" s="14" t="b">
        <f t="shared" si="431"/>
        <v>0</v>
      </c>
      <c r="AB1019" s="14"/>
      <c r="AC1019" s="18"/>
      <c r="AD1019" s="14"/>
      <c r="AE1019" s="18"/>
      <c r="AF1019" s="18"/>
      <c r="AG1019" s="18"/>
      <c r="AH1019" s="19"/>
      <c r="AI1019" s="19"/>
      <c r="AJ1019" s="19"/>
    </row>
    <row r="1020" spans="1:36" s="13" customFormat="1" ht="16" hidden="1" thickBot="1">
      <c r="B1020" s="212"/>
      <c r="C1020" s="76" t="s">
        <v>25</v>
      </c>
      <c r="D1020" s="65"/>
      <c r="E1020" s="66"/>
      <c r="F1020" s="66"/>
      <c r="G1020" s="66"/>
      <c r="H1020" s="66"/>
      <c r="I1020" s="66"/>
      <c r="J1020" s="66"/>
      <c r="K1020" s="66"/>
      <c r="L1020" s="66"/>
      <c r="M1020" s="66"/>
      <c r="N1020" s="66"/>
      <c r="O1020" s="67"/>
      <c r="P1020" s="68"/>
      <c r="Q1020" s="69">
        <f t="shared" si="434"/>
        <v>0</v>
      </c>
      <c r="S1020" s="13" t="b">
        <f>S1018</f>
        <v>1</v>
      </c>
      <c r="T1020" s="13" t="b">
        <f t="shared" si="433"/>
        <v>0</v>
      </c>
      <c r="U1020" s="13" t="b">
        <f>U1019</f>
        <v>0</v>
      </c>
      <c r="W1020" s="14" t="b">
        <f t="shared" si="431"/>
        <v>0</v>
      </c>
      <c r="AB1020" s="14"/>
      <c r="AC1020" s="18"/>
      <c r="AD1020" s="14"/>
      <c r="AE1020" s="18"/>
      <c r="AF1020" s="18"/>
      <c r="AG1020" s="18"/>
      <c r="AH1020" s="19"/>
      <c r="AI1020" s="19"/>
      <c r="AJ1020" s="19"/>
    </row>
    <row r="1021" spans="1:36" s="13" customFormat="1" hidden="1">
      <c r="B1021" s="211">
        <f>B1019-1</f>
        <v>2026</v>
      </c>
      <c r="C1021" s="70" t="s">
        <v>24</v>
      </c>
      <c r="D1021" s="71"/>
      <c r="E1021" s="72"/>
      <c r="F1021" s="72"/>
      <c r="G1021" s="72"/>
      <c r="H1021" s="72"/>
      <c r="I1021" s="73"/>
      <c r="J1021" s="72"/>
      <c r="K1021" s="72"/>
      <c r="L1021" s="72"/>
      <c r="M1021" s="72"/>
      <c r="N1021" s="72"/>
      <c r="O1021" s="74"/>
      <c r="P1021" s="62"/>
      <c r="Q1021" s="75">
        <f t="shared" si="434"/>
        <v>0</v>
      </c>
      <c r="T1021" s="13" t="b">
        <f t="shared" si="433"/>
        <v>0</v>
      </c>
      <c r="U1021" s="13" t="b">
        <f>AND(B1021&lt;=ReportingYear,B1021&gt;=BaselineYear)</f>
        <v>0</v>
      </c>
      <c r="W1021" s="14" t="b">
        <f t="shared" si="431"/>
        <v>0</v>
      </c>
      <c r="AB1021" s="14"/>
      <c r="AC1021" s="18"/>
      <c r="AD1021" s="14"/>
      <c r="AE1021" s="18"/>
      <c r="AF1021" s="18"/>
      <c r="AG1021" s="18"/>
      <c r="AH1021" s="19"/>
      <c r="AI1021" s="19"/>
      <c r="AJ1021" s="19"/>
    </row>
    <row r="1022" spans="1:36" s="13" customFormat="1" ht="16" hidden="1" thickBot="1">
      <c r="B1022" s="212"/>
      <c r="C1022" s="76" t="s">
        <v>25</v>
      </c>
      <c r="D1022" s="77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9"/>
      <c r="P1022" s="80"/>
      <c r="Q1022" s="81">
        <f t="shared" si="434"/>
        <v>0</v>
      </c>
      <c r="S1022" s="13" t="b">
        <f>S1020</f>
        <v>1</v>
      </c>
      <c r="T1022" s="13" t="b">
        <f t="shared" si="433"/>
        <v>0</v>
      </c>
      <c r="U1022" s="13" t="b">
        <f>U1021</f>
        <v>0</v>
      </c>
      <c r="W1022" s="14" t="b">
        <f t="shared" si="431"/>
        <v>0</v>
      </c>
      <c r="AB1022" s="14"/>
      <c r="AC1022" s="18"/>
      <c r="AD1022" s="14"/>
      <c r="AE1022" s="18"/>
      <c r="AF1022" s="18"/>
      <c r="AG1022" s="18"/>
      <c r="AH1022" s="19"/>
      <c r="AI1022" s="19"/>
      <c r="AJ1022" s="19"/>
    </row>
    <row r="1023" spans="1:36" s="13" customFormat="1" hidden="1">
      <c r="B1023" s="211">
        <f>B1021-1</f>
        <v>2025</v>
      </c>
      <c r="C1023" s="70" t="s">
        <v>24</v>
      </c>
      <c r="D1023" s="58"/>
      <c r="E1023" s="59"/>
      <c r="F1023" s="59"/>
      <c r="G1023" s="59"/>
      <c r="H1023" s="59"/>
      <c r="I1023" s="60"/>
      <c r="J1023" s="59"/>
      <c r="K1023" s="59"/>
      <c r="L1023" s="59"/>
      <c r="M1023" s="59"/>
      <c r="N1023" s="59"/>
      <c r="O1023" s="61"/>
      <c r="P1023" s="62"/>
      <c r="Q1023" s="63">
        <f t="shared" si="434"/>
        <v>0</v>
      </c>
      <c r="T1023" s="13" t="b">
        <f t="shared" si="433"/>
        <v>0</v>
      </c>
      <c r="U1023" s="13" t="b">
        <f>AND(B1023&lt;=ReportingYear,B1023&gt;=BaselineYear)</f>
        <v>0</v>
      </c>
      <c r="W1023" s="14" t="b">
        <f t="shared" si="431"/>
        <v>0</v>
      </c>
      <c r="AB1023" s="14"/>
      <c r="AC1023" s="18"/>
      <c r="AD1023" s="14"/>
      <c r="AE1023" s="18"/>
      <c r="AF1023" s="18"/>
      <c r="AG1023" s="18"/>
      <c r="AH1023" s="19"/>
      <c r="AI1023" s="19"/>
      <c r="AJ1023" s="19"/>
    </row>
    <row r="1024" spans="1:36" s="13" customFormat="1" ht="16" hidden="1" thickBot="1">
      <c r="B1024" s="212"/>
      <c r="C1024" s="76" t="s">
        <v>25</v>
      </c>
      <c r="D1024" s="65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7"/>
      <c r="P1024" s="68"/>
      <c r="Q1024" s="69">
        <f t="shared" si="434"/>
        <v>0</v>
      </c>
      <c r="S1024" s="13" t="b">
        <f>S1022</f>
        <v>1</v>
      </c>
      <c r="T1024" s="13" t="b">
        <f t="shared" si="433"/>
        <v>0</v>
      </c>
      <c r="U1024" s="13" t="b">
        <f>U1023</f>
        <v>0</v>
      </c>
      <c r="W1024" s="14" t="b">
        <f t="shared" si="431"/>
        <v>0</v>
      </c>
      <c r="AB1024" s="14"/>
      <c r="AC1024" s="18"/>
      <c r="AD1024" s="14"/>
      <c r="AE1024" s="18"/>
      <c r="AF1024" s="18"/>
      <c r="AG1024" s="18"/>
      <c r="AH1024" s="19"/>
      <c r="AI1024" s="19"/>
      <c r="AJ1024" s="19"/>
    </row>
    <row r="1025" spans="2:36" s="13" customFormat="1" hidden="1">
      <c r="B1025" s="211">
        <f>B1023-1</f>
        <v>2024</v>
      </c>
      <c r="C1025" s="70" t="s">
        <v>24</v>
      </c>
      <c r="D1025" s="71"/>
      <c r="E1025" s="72"/>
      <c r="F1025" s="72"/>
      <c r="G1025" s="72"/>
      <c r="H1025" s="72"/>
      <c r="I1025" s="73"/>
      <c r="J1025" s="72"/>
      <c r="K1025" s="72"/>
      <c r="L1025" s="72"/>
      <c r="M1025" s="72"/>
      <c r="N1025" s="72"/>
      <c r="O1025" s="74"/>
      <c r="P1025" s="62"/>
      <c r="Q1025" s="75">
        <f t="shared" si="434"/>
        <v>0</v>
      </c>
      <c r="T1025" s="13" t="b">
        <f t="shared" si="433"/>
        <v>0</v>
      </c>
      <c r="U1025" s="13" t="b">
        <f>AND(B1025&lt;=ReportingYear,B1025&gt;=BaselineYear)</f>
        <v>0</v>
      </c>
      <c r="W1025" s="14" t="b">
        <f t="shared" si="431"/>
        <v>0</v>
      </c>
      <c r="AB1025" s="14"/>
      <c r="AC1025" s="18"/>
      <c r="AD1025" s="14"/>
      <c r="AE1025" s="18"/>
      <c r="AF1025" s="18"/>
      <c r="AG1025" s="18"/>
      <c r="AH1025" s="19"/>
      <c r="AI1025" s="19"/>
      <c r="AJ1025" s="19"/>
    </row>
    <row r="1026" spans="2:36" s="13" customFormat="1" ht="16" hidden="1" thickBot="1">
      <c r="B1026" s="212"/>
      <c r="C1026" s="76" t="s">
        <v>25</v>
      </c>
      <c r="D1026" s="77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9"/>
      <c r="P1026" s="80"/>
      <c r="Q1026" s="81">
        <f t="shared" si="434"/>
        <v>0</v>
      </c>
      <c r="S1026" s="13" t="b">
        <f>S1024</f>
        <v>1</v>
      </c>
      <c r="T1026" s="13" t="b">
        <f t="shared" si="433"/>
        <v>0</v>
      </c>
      <c r="U1026" s="13" t="b">
        <f>U1025</f>
        <v>0</v>
      </c>
      <c r="W1026" s="14" t="b">
        <f t="shared" si="431"/>
        <v>0</v>
      </c>
      <c r="AB1026" s="14"/>
      <c r="AC1026" s="18"/>
      <c r="AD1026" s="14"/>
      <c r="AE1026" s="18"/>
      <c r="AF1026" s="18"/>
      <c r="AG1026" s="18"/>
      <c r="AH1026" s="19"/>
      <c r="AI1026" s="19"/>
      <c r="AJ1026" s="19"/>
    </row>
    <row r="1027" spans="2:36" s="13" customFormat="1" hidden="1">
      <c r="B1027" s="211">
        <f>B1025-1</f>
        <v>2023</v>
      </c>
      <c r="C1027" s="70" t="s">
        <v>24</v>
      </c>
      <c r="D1027" s="58"/>
      <c r="E1027" s="59"/>
      <c r="F1027" s="59"/>
      <c r="G1027" s="59"/>
      <c r="H1027" s="59"/>
      <c r="I1027" s="60"/>
      <c r="J1027" s="59"/>
      <c r="K1027" s="59"/>
      <c r="L1027" s="59"/>
      <c r="M1027" s="59"/>
      <c r="N1027" s="59"/>
      <c r="O1027" s="61"/>
      <c r="P1027" s="62"/>
      <c r="Q1027" s="63">
        <f t="shared" si="434"/>
        <v>0</v>
      </c>
      <c r="T1027" s="13" t="b">
        <f t="shared" si="433"/>
        <v>0</v>
      </c>
      <c r="U1027" s="13" t="b">
        <f>AND(B1027&lt;=ReportingYear,B1027&gt;=BaselineYear)</f>
        <v>0</v>
      </c>
      <c r="W1027" s="14" t="b">
        <f t="shared" si="431"/>
        <v>0</v>
      </c>
      <c r="AB1027" s="14"/>
      <c r="AC1027" s="18"/>
      <c r="AD1027" s="14"/>
      <c r="AE1027" s="18"/>
      <c r="AF1027" s="18"/>
      <c r="AG1027" s="18"/>
      <c r="AH1027" s="19"/>
      <c r="AI1027" s="19"/>
      <c r="AJ1027" s="19"/>
    </row>
    <row r="1028" spans="2:36" s="13" customFormat="1" ht="16" hidden="1" thickBot="1">
      <c r="B1028" s="212"/>
      <c r="C1028" s="76" t="s">
        <v>25</v>
      </c>
      <c r="D1028" s="65"/>
      <c r="E1028" s="66"/>
      <c r="F1028" s="66"/>
      <c r="G1028" s="66"/>
      <c r="H1028" s="66"/>
      <c r="I1028" s="66"/>
      <c r="J1028" s="66"/>
      <c r="K1028" s="66"/>
      <c r="L1028" s="66"/>
      <c r="M1028" s="66"/>
      <c r="N1028" s="66"/>
      <c r="O1028" s="67"/>
      <c r="P1028" s="68"/>
      <c r="Q1028" s="69">
        <f t="shared" si="434"/>
        <v>0</v>
      </c>
      <c r="S1028" s="13" t="b">
        <f>S1026</f>
        <v>1</v>
      </c>
      <c r="T1028" s="13" t="b">
        <f t="shared" si="433"/>
        <v>0</v>
      </c>
      <c r="U1028" s="13" t="b">
        <f>U1027</f>
        <v>0</v>
      </c>
      <c r="W1028" s="14" t="b">
        <f t="shared" si="431"/>
        <v>0</v>
      </c>
      <c r="AB1028" s="14"/>
      <c r="AC1028" s="18"/>
      <c r="AD1028" s="14"/>
      <c r="AE1028" s="18"/>
      <c r="AF1028" s="18"/>
      <c r="AG1028" s="18"/>
      <c r="AH1028" s="19"/>
      <c r="AI1028" s="19"/>
      <c r="AJ1028" s="19"/>
    </row>
    <row r="1029" spans="2:36" s="13" customFormat="1" hidden="1">
      <c r="B1029" s="211">
        <f>B1027-1</f>
        <v>2022</v>
      </c>
      <c r="C1029" s="70" t="s">
        <v>24</v>
      </c>
      <c r="D1029" s="71"/>
      <c r="E1029" s="72"/>
      <c r="F1029" s="72"/>
      <c r="G1029" s="72"/>
      <c r="H1029" s="72"/>
      <c r="I1029" s="73"/>
      <c r="J1029" s="72"/>
      <c r="K1029" s="72"/>
      <c r="L1029" s="72"/>
      <c r="M1029" s="72"/>
      <c r="N1029" s="72"/>
      <c r="O1029" s="74"/>
      <c r="P1029" s="62"/>
      <c r="Q1029" s="75">
        <f t="shared" si="434"/>
        <v>0</v>
      </c>
      <c r="T1029" s="13" t="b">
        <f t="shared" si="433"/>
        <v>0</v>
      </c>
      <c r="U1029" s="13" t="b">
        <f>AND(B1029&lt;=ReportingYear,B1029&gt;=BaselineYear)</f>
        <v>0</v>
      </c>
      <c r="W1029" s="14" t="b">
        <f t="shared" si="431"/>
        <v>0</v>
      </c>
      <c r="AB1029" s="14"/>
      <c r="AC1029" s="18"/>
      <c r="AD1029" s="14"/>
      <c r="AE1029" s="18"/>
      <c r="AF1029" s="18"/>
      <c r="AG1029" s="18"/>
      <c r="AH1029" s="19"/>
      <c r="AI1029" s="19"/>
      <c r="AJ1029" s="19"/>
    </row>
    <row r="1030" spans="2:36" s="13" customFormat="1" ht="16" hidden="1" thickBot="1">
      <c r="B1030" s="212"/>
      <c r="C1030" s="76" t="s">
        <v>25</v>
      </c>
      <c r="D1030" s="77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9"/>
      <c r="P1030" s="80"/>
      <c r="Q1030" s="81">
        <f t="shared" si="434"/>
        <v>0</v>
      </c>
      <c r="S1030" s="13" t="b">
        <f>S1028</f>
        <v>1</v>
      </c>
      <c r="T1030" s="13" t="b">
        <f t="shared" si="433"/>
        <v>0</v>
      </c>
      <c r="U1030" s="13" t="b">
        <f>U1029</f>
        <v>0</v>
      </c>
      <c r="W1030" s="14" t="b">
        <f t="shared" si="431"/>
        <v>0</v>
      </c>
      <c r="AB1030" s="14"/>
      <c r="AC1030" s="18"/>
      <c r="AD1030" s="14"/>
      <c r="AE1030" s="18"/>
      <c r="AF1030" s="18"/>
      <c r="AG1030" s="18"/>
      <c r="AH1030" s="19"/>
      <c r="AI1030" s="19"/>
      <c r="AJ1030" s="19"/>
    </row>
    <row r="1031" spans="2:36" s="13" customFormat="1" hidden="1">
      <c r="B1031" s="211">
        <f>B1029-1</f>
        <v>2021</v>
      </c>
      <c r="C1031" s="70" t="s">
        <v>24</v>
      </c>
      <c r="D1031" s="58"/>
      <c r="E1031" s="59"/>
      <c r="F1031" s="59"/>
      <c r="G1031" s="59"/>
      <c r="H1031" s="59"/>
      <c r="I1031" s="60"/>
      <c r="J1031" s="59"/>
      <c r="K1031" s="59"/>
      <c r="L1031" s="59"/>
      <c r="M1031" s="59"/>
      <c r="N1031" s="59"/>
      <c r="O1031" s="61"/>
      <c r="P1031" s="62"/>
      <c r="Q1031" s="63">
        <f t="shared" si="434"/>
        <v>0</v>
      </c>
      <c r="T1031" s="13" t="b">
        <f t="shared" si="433"/>
        <v>0</v>
      </c>
      <c r="U1031" s="13" t="b">
        <f>AND(B1031&lt;=ReportingYear,B1031&gt;=BaselineYear)</f>
        <v>0</v>
      </c>
      <c r="W1031" s="14" t="b">
        <f t="shared" si="431"/>
        <v>0</v>
      </c>
      <c r="AB1031" s="14"/>
      <c r="AC1031" s="18"/>
      <c r="AD1031" s="14"/>
      <c r="AE1031" s="18"/>
      <c r="AF1031" s="18"/>
      <c r="AG1031" s="18"/>
      <c r="AH1031" s="19"/>
      <c r="AI1031" s="19"/>
      <c r="AJ1031" s="19"/>
    </row>
    <row r="1032" spans="2:36" s="13" customFormat="1" ht="16" hidden="1" thickBot="1">
      <c r="B1032" s="212"/>
      <c r="C1032" s="76" t="s">
        <v>25</v>
      </c>
      <c r="D1032" s="65"/>
      <c r="E1032" s="66"/>
      <c r="F1032" s="66"/>
      <c r="G1032" s="66"/>
      <c r="H1032" s="66"/>
      <c r="I1032" s="66"/>
      <c r="J1032" s="66"/>
      <c r="K1032" s="66"/>
      <c r="L1032" s="66"/>
      <c r="M1032" s="66"/>
      <c r="N1032" s="66"/>
      <c r="O1032" s="67"/>
      <c r="P1032" s="68"/>
      <c r="Q1032" s="69">
        <f t="shared" si="434"/>
        <v>0</v>
      </c>
      <c r="S1032" s="13" t="b">
        <f>S1030</f>
        <v>1</v>
      </c>
      <c r="T1032" s="13" t="b">
        <f t="shared" si="433"/>
        <v>0</v>
      </c>
      <c r="U1032" s="13" t="b">
        <f>U1031</f>
        <v>0</v>
      </c>
      <c r="W1032" s="14" t="b">
        <f t="shared" si="431"/>
        <v>0</v>
      </c>
      <c r="AB1032" s="14"/>
      <c r="AC1032" s="18"/>
      <c r="AD1032" s="14"/>
      <c r="AE1032" s="18"/>
      <c r="AF1032" s="18"/>
      <c r="AG1032" s="18"/>
      <c r="AH1032" s="19"/>
      <c r="AI1032" s="19"/>
      <c r="AJ1032" s="19"/>
    </row>
    <row r="1033" spans="2:36" s="13" customFormat="1" hidden="1">
      <c r="B1033" s="211">
        <f>B1031-1</f>
        <v>2020</v>
      </c>
      <c r="C1033" s="70" t="s">
        <v>24</v>
      </c>
      <c r="D1033" s="71"/>
      <c r="E1033" s="72"/>
      <c r="F1033" s="72"/>
      <c r="G1033" s="72"/>
      <c r="H1033" s="72"/>
      <c r="I1033" s="73"/>
      <c r="J1033" s="72"/>
      <c r="K1033" s="72"/>
      <c r="L1033" s="72"/>
      <c r="M1033" s="72"/>
      <c r="N1033" s="72"/>
      <c r="O1033" s="74"/>
      <c r="P1033" s="62"/>
      <c r="Q1033" s="75">
        <f t="shared" si="434"/>
        <v>0</v>
      </c>
      <c r="T1033" s="13" t="b">
        <f t="shared" si="433"/>
        <v>0</v>
      </c>
      <c r="U1033" s="13" t="b">
        <f>AND(B1033&lt;=ReportingYear,B1033&gt;=BaselineYear)</f>
        <v>0</v>
      </c>
      <c r="W1033" s="14" t="b">
        <f t="shared" si="431"/>
        <v>0</v>
      </c>
      <c r="AB1033" s="14"/>
      <c r="AC1033" s="18"/>
      <c r="AD1033" s="14"/>
      <c r="AE1033" s="18"/>
      <c r="AF1033" s="18"/>
      <c r="AG1033" s="18"/>
      <c r="AH1033" s="19"/>
      <c r="AI1033" s="19"/>
      <c r="AJ1033" s="19"/>
    </row>
    <row r="1034" spans="2:36" s="13" customFormat="1" ht="16" hidden="1" thickBot="1">
      <c r="B1034" s="212"/>
      <c r="C1034" s="76" t="s">
        <v>25</v>
      </c>
      <c r="D1034" s="77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9"/>
      <c r="P1034" s="80"/>
      <c r="Q1034" s="81">
        <f t="shared" si="434"/>
        <v>0</v>
      </c>
      <c r="S1034" s="13" t="b">
        <f>S1032</f>
        <v>1</v>
      </c>
      <c r="T1034" s="13" t="b">
        <f t="shared" si="433"/>
        <v>0</v>
      </c>
      <c r="U1034" s="13" t="b">
        <f>U1033</f>
        <v>0</v>
      </c>
      <c r="W1034" s="14" t="b">
        <f t="shared" si="431"/>
        <v>0</v>
      </c>
      <c r="AB1034" s="14"/>
      <c r="AC1034" s="18"/>
      <c r="AD1034" s="14"/>
      <c r="AE1034" s="18"/>
      <c r="AF1034" s="18"/>
      <c r="AG1034" s="18"/>
      <c r="AH1034" s="19"/>
      <c r="AI1034" s="19"/>
      <c r="AJ1034" s="19"/>
    </row>
    <row r="1035" spans="2:36" s="13" customFormat="1" ht="16" hidden="1" thickBot="1">
      <c r="B1035" s="213">
        <f>B1033-1</f>
        <v>2019</v>
      </c>
      <c r="C1035" s="70" t="s">
        <v>24</v>
      </c>
      <c r="D1035" s="58"/>
      <c r="E1035" s="59"/>
      <c r="F1035" s="59"/>
      <c r="G1035" s="59"/>
      <c r="H1035" s="59"/>
      <c r="I1035" s="60"/>
      <c r="J1035" s="59"/>
      <c r="K1035" s="59"/>
      <c r="L1035" s="59"/>
      <c r="M1035" s="59"/>
      <c r="N1035" s="59"/>
      <c r="O1035" s="61"/>
      <c r="P1035" s="62"/>
      <c r="Q1035" s="63">
        <f t="shared" si="434"/>
        <v>0</v>
      </c>
      <c r="T1035" s="13" t="b">
        <f t="shared" si="433"/>
        <v>0</v>
      </c>
      <c r="U1035" s="13" t="b">
        <f>AND(B1035&lt;=ReportingYear,B1035&gt;=BaselineYear)</f>
        <v>0</v>
      </c>
      <c r="W1035" s="14" t="b">
        <f t="shared" si="431"/>
        <v>0</v>
      </c>
      <c r="AB1035" s="14"/>
      <c r="AC1035" s="18"/>
      <c r="AD1035" s="14"/>
      <c r="AE1035" s="18"/>
      <c r="AF1035" s="18"/>
      <c r="AG1035" s="18"/>
      <c r="AH1035" s="19"/>
      <c r="AI1035" s="19"/>
      <c r="AJ1035" s="19"/>
    </row>
    <row r="1036" spans="2:36" s="13" customFormat="1" ht="16" hidden="1" thickBot="1">
      <c r="B1036" s="213"/>
      <c r="C1036" s="76" t="s">
        <v>25</v>
      </c>
      <c r="D1036" s="65"/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7"/>
      <c r="P1036" s="68"/>
      <c r="Q1036" s="69">
        <f t="shared" si="434"/>
        <v>0</v>
      </c>
      <c r="S1036" s="13" t="b">
        <f>S1034</f>
        <v>1</v>
      </c>
      <c r="T1036" s="13" t="b">
        <f t="shared" si="433"/>
        <v>0</v>
      </c>
      <c r="U1036" s="13" t="b">
        <f>U1035</f>
        <v>0</v>
      </c>
      <c r="W1036" s="14" t="b">
        <f t="shared" si="431"/>
        <v>0</v>
      </c>
      <c r="AB1036" s="14"/>
      <c r="AC1036" s="18"/>
      <c r="AD1036" s="14"/>
      <c r="AE1036" s="18"/>
      <c r="AF1036" s="18"/>
      <c r="AG1036" s="18"/>
      <c r="AH1036" s="19"/>
      <c r="AI1036" s="19"/>
      <c r="AJ1036" s="19"/>
    </row>
    <row r="1037" spans="2:36" s="13" customFormat="1" ht="16" hidden="1" thickBot="1">
      <c r="B1037" s="213">
        <f>B1035-1</f>
        <v>2018</v>
      </c>
      <c r="C1037" s="70" t="s">
        <v>24</v>
      </c>
      <c r="D1037" s="71"/>
      <c r="E1037" s="72"/>
      <c r="F1037" s="72"/>
      <c r="G1037" s="72"/>
      <c r="H1037" s="72"/>
      <c r="I1037" s="73"/>
      <c r="J1037" s="72"/>
      <c r="K1037" s="72"/>
      <c r="L1037" s="72"/>
      <c r="M1037" s="72"/>
      <c r="N1037" s="72"/>
      <c r="O1037" s="74"/>
      <c r="P1037" s="62"/>
      <c r="Q1037" s="75">
        <f t="shared" si="434"/>
        <v>0</v>
      </c>
      <c r="T1037" s="13" t="b">
        <f t="shared" si="433"/>
        <v>0</v>
      </c>
      <c r="U1037" s="13" t="b">
        <f>AND(B1037&lt;=ReportingYear,B1037&gt;=BaselineYear)</f>
        <v>0</v>
      </c>
      <c r="W1037" s="14" t="b">
        <f t="shared" si="431"/>
        <v>0</v>
      </c>
      <c r="AB1037" s="14"/>
      <c r="AC1037" s="18"/>
      <c r="AD1037" s="14"/>
      <c r="AE1037" s="18"/>
      <c r="AF1037" s="18"/>
      <c r="AG1037" s="18"/>
      <c r="AH1037" s="19"/>
      <c r="AI1037" s="19"/>
      <c r="AJ1037" s="19"/>
    </row>
    <row r="1038" spans="2:36" s="13" customFormat="1" ht="16" hidden="1" thickBot="1">
      <c r="B1038" s="213"/>
      <c r="C1038" s="76" t="s">
        <v>25</v>
      </c>
      <c r="D1038" s="77"/>
      <c r="E1038" s="78"/>
      <c r="F1038" s="78"/>
      <c r="G1038" s="78"/>
      <c r="H1038" s="78"/>
      <c r="I1038" s="78"/>
      <c r="J1038" s="78"/>
      <c r="K1038" s="78"/>
      <c r="L1038" s="78"/>
      <c r="M1038" s="78"/>
      <c r="N1038" s="78"/>
      <c r="O1038" s="79"/>
      <c r="P1038" s="80"/>
      <c r="Q1038" s="81">
        <f t="shared" si="434"/>
        <v>0</v>
      </c>
      <c r="S1038" s="13" t="b">
        <f>S1036</f>
        <v>1</v>
      </c>
      <c r="T1038" s="13" t="b">
        <f t="shared" si="433"/>
        <v>0</v>
      </c>
      <c r="U1038" s="13" t="b">
        <f>U1037</f>
        <v>0</v>
      </c>
      <c r="W1038" s="14" t="b">
        <f t="shared" si="431"/>
        <v>0</v>
      </c>
      <c r="AB1038" s="14"/>
      <c r="AC1038" s="18"/>
      <c r="AD1038" s="14"/>
      <c r="AE1038" s="18"/>
      <c r="AF1038" s="18"/>
      <c r="AG1038" s="18"/>
      <c r="AH1038" s="19"/>
      <c r="AI1038" s="19"/>
      <c r="AJ1038" s="19"/>
    </row>
    <row r="1039" spans="2:36" s="13" customFormat="1" ht="16" hidden="1" thickBot="1">
      <c r="B1039" s="213">
        <f>B1037-1</f>
        <v>2017</v>
      </c>
      <c r="C1039" s="70" t="s">
        <v>24</v>
      </c>
      <c r="D1039" s="58"/>
      <c r="E1039" s="59"/>
      <c r="F1039" s="59"/>
      <c r="G1039" s="59"/>
      <c r="H1039" s="59"/>
      <c r="I1039" s="60"/>
      <c r="J1039" s="59"/>
      <c r="K1039" s="59"/>
      <c r="L1039" s="59"/>
      <c r="M1039" s="59"/>
      <c r="N1039" s="59"/>
      <c r="O1039" s="61"/>
      <c r="P1039" s="62"/>
      <c r="Q1039" s="63">
        <f t="shared" si="434"/>
        <v>0</v>
      </c>
      <c r="T1039" s="13" t="b">
        <f t="shared" si="433"/>
        <v>0</v>
      </c>
      <c r="U1039" s="13" t="b">
        <f>AND(B1039&lt;=ReportingYear,B1039&gt;=BaselineYear)</f>
        <v>1</v>
      </c>
      <c r="W1039" s="14" t="b">
        <f t="shared" si="431"/>
        <v>0</v>
      </c>
      <c r="AB1039" s="14"/>
      <c r="AC1039" s="18"/>
      <c r="AD1039" s="14"/>
      <c r="AE1039" s="18"/>
      <c r="AF1039" s="18"/>
      <c r="AG1039" s="18"/>
      <c r="AH1039" s="19"/>
      <c r="AI1039" s="19"/>
      <c r="AJ1039" s="19"/>
    </row>
    <row r="1040" spans="2:36" s="13" customFormat="1" ht="16" hidden="1" thickBot="1">
      <c r="B1040" s="213"/>
      <c r="C1040" s="76" t="s">
        <v>25</v>
      </c>
      <c r="D1040" s="65"/>
      <c r="E1040" s="66"/>
      <c r="F1040" s="66"/>
      <c r="G1040" s="66"/>
      <c r="H1040" s="66"/>
      <c r="I1040" s="66"/>
      <c r="J1040" s="66"/>
      <c r="K1040" s="66"/>
      <c r="L1040" s="66"/>
      <c r="M1040" s="66"/>
      <c r="N1040" s="66"/>
      <c r="O1040" s="67"/>
      <c r="P1040" s="68"/>
      <c r="Q1040" s="69">
        <f t="shared" si="434"/>
        <v>0</v>
      </c>
      <c r="S1040" s="13" t="b">
        <f>S1038</f>
        <v>1</v>
      </c>
      <c r="T1040" s="13" t="b">
        <f t="shared" si="433"/>
        <v>0</v>
      </c>
      <c r="U1040" s="13" t="b">
        <f>U1039</f>
        <v>1</v>
      </c>
      <c r="W1040" s="14" t="b">
        <f t="shared" si="431"/>
        <v>0</v>
      </c>
      <c r="AB1040" s="14"/>
      <c r="AC1040" s="18"/>
      <c r="AD1040" s="14"/>
      <c r="AE1040" s="18"/>
      <c r="AF1040" s="18"/>
      <c r="AG1040" s="18"/>
      <c r="AH1040" s="19"/>
      <c r="AI1040" s="19"/>
      <c r="AJ1040" s="19"/>
    </row>
    <row r="1041" spans="2:36" s="13" customFormat="1" ht="16" hidden="1" thickBot="1">
      <c r="B1041" s="213">
        <f>B1039-1</f>
        <v>2016</v>
      </c>
      <c r="C1041" s="70" t="s">
        <v>24</v>
      </c>
      <c r="D1041" s="71"/>
      <c r="E1041" s="72"/>
      <c r="F1041" s="72"/>
      <c r="G1041" s="72"/>
      <c r="H1041" s="72"/>
      <c r="I1041" s="73"/>
      <c r="J1041" s="72"/>
      <c r="K1041" s="72"/>
      <c r="L1041" s="72"/>
      <c r="M1041" s="72"/>
      <c r="N1041" s="72"/>
      <c r="O1041" s="74"/>
      <c r="P1041" s="62"/>
      <c r="Q1041" s="75">
        <f t="shared" si="434"/>
        <v>0</v>
      </c>
      <c r="T1041" s="13" t="b">
        <f t="shared" si="433"/>
        <v>0</v>
      </c>
      <c r="U1041" s="13" t="b">
        <f>AND(B1041&lt;=ReportingYear,B1041&gt;=BaselineYear)</f>
        <v>1</v>
      </c>
      <c r="W1041" s="14" t="b">
        <f t="shared" si="431"/>
        <v>0</v>
      </c>
      <c r="AB1041" s="14"/>
      <c r="AC1041" s="18"/>
      <c r="AD1041" s="14"/>
      <c r="AE1041" s="18"/>
      <c r="AF1041" s="18"/>
      <c r="AG1041" s="18"/>
      <c r="AH1041" s="19"/>
      <c r="AI1041" s="19"/>
      <c r="AJ1041" s="19"/>
    </row>
    <row r="1042" spans="2:36" s="13" customFormat="1" ht="16" hidden="1" thickBot="1">
      <c r="B1042" s="213"/>
      <c r="C1042" s="76" t="s">
        <v>25</v>
      </c>
      <c r="D1042" s="77"/>
      <c r="E1042" s="78"/>
      <c r="F1042" s="78"/>
      <c r="G1042" s="78"/>
      <c r="H1042" s="78"/>
      <c r="I1042" s="78"/>
      <c r="J1042" s="78"/>
      <c r="K1042" s="78"/>
      <c r="L1042" s="78"/>
      <c r="M1042" s="78"/>
      <c r="N1042" s="78"/>
      <c r="O1042" s="79"/>
      <c r="P1042" s="80"/>
      <c r="Q1042" s="81">
        <f t="shared" si="434"/>
        <v>0</v>
      </c>
      <c r="S1042" s="13" t="b">
        <f>S1040</f>
        <v>1</v>
      </c>
      <c r="T1042" s="13" t="b">
        <f t="shared" si="433"/>
        <v>0</v>
      </c>
      <c r="U1042" s="13" t="b">
        <f>U1041</f>
        <v>1</v>
      </c>
      <c r="W1042" s="14" t="b">
        <f t="shared" si="431"/>
        <v>0</v>
      </c>
      <c r="AB1042" s="14"/>
      <c r="AC1042" s="18"/>
      <c r="AD1042" s="14"/>
      <c r="AE1042" s="18"/>
      <c r="AF1042" s="18"/>
      <c r="AG1042" s="18"/>
      <c r="AH1042" s="19"/>
      <c r="AI1042" s="19"/>
      <c r="AJ1042" s="19"/>
    </row>
    <row r="1043" spans="2:36" s="13" customFormat="1" hidden="1">
      <c r="B1043" s="211">
        <f>B1041-1</f>
        <v>2015</v>
      </c>
      <c r="C1043" s="70" t="s">
        <v>24</v>
      </c>
      <c r="D1043" s="58"/>
      <c r="E1043" s="59"/>
      <c r="F1043" s="59"/>
      <c r="G1043" s="59"/>
      <c r="H1043" s="59"/>
      <c r="I1043" s="60"/>
      <c r="J1043" s="59"/>
      <c r="K1043" s="59"/>
      <c r="L1043" s="59"/>
      <c r="M1043" s="59"/>
      <c r="N1043" s="59"/>
      <c r="O1043" s="61"/>
      <c r="P1043" s="62"/>
      <c r="Q1043" s="63">
        <f t="shared" si="434"/>
        <v>0</v>
      </c>
      <c r="T1043" s="13" t="b">
        <f t="shared" si="433"/>
        <v>0</v>
      </c>
      <c r="U1043" s="13" t="b">
        <f>AND(B1043&lt;=ReportingYear,B1043&gt;=BaselineYear)</f>
        <v>1</v>
      </c>
      <c r="W1043" s="14" t="b">
        <f t="shared" si="431"/>
        <v>0</v>
      </c>
      <c r="AB1043" s="14"/>
      <c r="AC1043" s="18"/>
      <c r="AD1043" s="14"/>
      <c r="AE1043" s="18"/>
      <c r="AF1043" s="18"/>
      <c r="AG1043" s="18"/>
      <c r="AH1043" s="19"/>
      <c r="AI1043" s="19"/>
      <c r="AJ1043" s="19"/>
    </row>
    <row r="1044" spans="2:36" s="13" customFormat="1" ht="16" hidden="1" thickBot="1">
      <c r="B1044" s="216"/>
      <c r="C1044" s="76" t="s">
        <v>25</v>
      </c>
      <c r="D1044" s="65"/>
      <c r="E1044" s="66"/>
      <c r="F1044" s="66"/>
      <c r="G1044" s="66"/>
      <c r="H1044" s="66"/>
      <c r="I1044" s="66"/>
      <c r="J1044" s="66"/>
      <c r="K1044" s="66"/>
      <c r="L1044" s="66"/>
      <c r="M1044" s="66"/>
      <c r="N1044" s="66"/>
      <c r="O1044" s="67"/>
      <c r="P1044" s="68"/>
      <c r="Q1044" s="69">
        <f t="shared" si="434"/>
        <v>0</v>
      </c>
      <c r="S1044" s="13" t="b">
        <f>S1042</f>
        <v>1</v>
      </c>
      <c r="T1044" s="13" t="b">
        <f t="shared" si="433"/>
        <v>0</v>
      </c>
      <c r="U1044" s="13" t="b">
        <f>U1043</f>
        <v>1</v>
      </c>
      <c r="W1044" s="14" t="b">
        <f t="shared" si="431"/>
        <v>0</v>
      </c>
      <c r="AB1044" s="14"/>
      <c r="AC1044" s="18"/>
      <c r="AD1044" s="14"/>
      <c r="AE1044" s="18"/>
      <c r="AF1044" s="18"/>
      <c r="AG1044" s="18"/>
      <c r="AH1044" s="19"/>
      <c r="AI1044" s="19"/>
      <c r="AJ1044" s="19"/>
    </row>
    <row r="1045" spans="2:36" s="13" customFormat="1" hidden="1">
      <c r="B1045" s="217">
        <f>B1043-1</f>
        <v>2014</v>
      </c>
      <c r="C1045" s="70" t="s">
        <v>24</v>
      </c>
      <c r="D1045" s="71"/>
      <c r="E1045" s="72"/>
      <c r="F1045" s="72"/>
      <c r="G1045" s="72"/>
      <c r="H1045" s="72"/>
      <c r="I1045" s="73"/>
      <c r="J1045" s="72"/>
      <c r="K1045" s="72"/>
      <c r="L1045" s="72"/>
      <c r="M1045" s="72"/>
      <c r="N1045" s="72"/>
      <c r="O1045" s="74"/>
      <c r="P1045" s="62"/>
      <c r="Q1045" s="75">
        <f t="shared" si="434"/>
        <v>0</v>
      </c>
      <c r="T1045" s="13" t="b">
        <f t="shared" si="433"/>
        <v>0</v>
      </c>
      <c r="U1045" s="13" t="b">
        <f>AND(B1045&lt;=ReportingYear,B1045&gt;=BaselineYear)</f>
        <v>1</v>
      </c>
      <c r="W1045" s="14" t="b">
        <f t="shared" si="431"/>
        <v>0</v>
      </c>
      <c r="AB1045" s="14"/>
      <c r="AC1045" s="18"/>
      <c r="AD1045" s="14"/>
      <c r="AE1045" s="18"/>
      <c r="AF1045" s="18"/>
      <c r="AG1045" s="18"/>
      <c r="AH1045" s="19"/>
      <c r="AI1045" s="19"/>
      <c r="AJ1045" s="19"/>
    </row>
    <row r="1046" spans="2:36" s="13" customFormat="1" ht="16" hidden="1" thickBot="1">
      <c r="B1046" s="218"/>
      <c r="C1046" s="76" t="s">
        <v>25</v>
      </c>
      <c r="D1046" s="77"/>
      <c r="E1046" s="78"/>
      <c r="F1046" s="78"/>
      <c r="G1046" s="78"/>
      <c r="H1046" s="78"/>
      <c r="I1046" s="78"/>
      <c r="J1046" s="78"/>
      <c r="K1046" s="78"/>
      <c r="L1046" s="78"/>
      <c r="M1046" s="78"/>
      <c r="N1046" s="78"/>
      <c r="O1046" s="79"/>
      <c r="P1046" s="80"/>
      <c r="Q1046" s="81">
        <f t="shared" si="434"/>
        <v>0</v>
      </c>
      <c r="S1046" s="13" t="b">
        <f>S1044</f>
        <v>1</v>
      </c>
      <c r="T1046" s="13" t="b">
        <f t="shared" si="433"/>
        <v>0</v>
      </c>
      <c r="U1046" s="13" t="b">
        <f>U1045</f>
        <v>1</v>
      </c>
      <c r="W1046" s="14" t="b">
        <f t="shared" si="431"/>
        <v>0</v>
      </c>
      <c r="AB1046" s="14"/>
      <c r="AC1046" s="18"/>
      <c r="AD1046" s="14"/>
      <c r="AE1046" s="18"/>
      <c r="AF1046" s="18"/>
      <c r="AG1046" s="18"/>
      <c r="AH1046" s="19"/>
      <c r="AI1046" s="19"/>
      <c r="AJ1046" s="19"/>
    </row>
    <row r="1047" spans="2:36" s="13" customFormat="1" hidden="1">
      <c r="B1047" s="211">
        <f>B1045-1</f>
        <v>2013</v>
      </c>
      <c r="C1047" s="70" t="s">
        <v>24</v>
      </c>
      <c r="D1047" s="58"/>
      <c r="E1047" s="59"/>
      <c r="F1047" s="59"/>
      <c r="G1047" s="59"/>
      <c r="H1047" s="59"/>
      <c r="I1047" s="60"/>
      <c r="J1047" s="59"/>
      <c r="K1047" s="59"/>
      <c r="L1047" s="59"/>
      <c r="M1047" s="59"/>
      <c r="N1047" s="59"/>
      <c r="O1047" s="61"/>
      <c r="P1047" s="62"/>
      <c r="Q1047" s="63">
        <f t="shared" si="434"/>
        <v>0</v>
      </c>
      <c r="T1047" s="13" t="b">
        <f t="shared" si="433"/>
        <v>0</v>
      </c>
      <c r="U1047" s="13" t="b">
        <f>AND(B1047&lt;=ReportingYear,B1047&gt;=BaselineYear)</f>
        <v>0</v>
      </c>
      <c r="W1047" s="14" t="b">
        <f t="shared" si="431"/>
        <v>0</v>
      </c>
      <c r="AB1047" s="14"/>
      <c r="AC1047" s="18"/>
      <c r="AD1047" s="14"/>
      <c r="AE1047" s="18"/>
      <c r="AF1047" s="18"/>
      <c r="AG1047" s="18"/>
      <c r="AH1047" s="19"/>
      <c r="AI1047" s="19"/>
      <c r="AJ1047" s="19"/>
    </row>
    <row r="1048" spans="2:36" s="13" customFormat="1" ht="16" hidden="1" thickBot="1">
      <c r="B1048" s="212"/>
      <c r="C1048" s="76" t="s">
        <v>25</v>
      </c>
      <c r="D1048" s="65"/>
      <c r="E1048" s="66"/>
      <c r="F1048" s="66"/>
      <c r="G1048" s="66"/>
      <c r="H1048" s="66"/>
      <c r="I1048" s="66"/>
      <c r="J1048" s="66"/>
      <c r="K1048" s="66"/>
      <c r="L1048" s="66"/>
      <c r="M1048" s="66"/>
      <c r="N1048" s="66"/>
      <c r="O1048" s="67"/>
      <c r="P1048" s="68"/>
      <c r="Q1048" s="69">
        <f t="shared" si="434"/>
        <v>0</v>
      </c>
      <c r="S1048" s="13" t="b">
        <f>S1046</f>
        <v>1</v>
      </c>
      <c r="T1048" s="13" t="b">
        <f t="shared" si="433"/>
        <v>0</v>
      </c>
      <c r="U1048" s="13" t="b">
        <f>U1047</f>
        <v>0</v>
      </c>
      <c r="W1048" s="14" t="b">
        <f t="shared" si="431"/>
        <v>0</v>
      </c>
      <c r="AB1048" s="14"/>
      <c r="AC1048" s="18"/>
      <c r="AD1048" s="14"/>
      <c r="AE1048" s="18"/>
      <c r="AF1048" s="18"/>
      <c r="AG1048" s="18"/>
      <c r="AH1048" s="19"/>
      <c r="AI1048" s="19"/>
      <c r="AJ1048" s="19"/>
    </row>
    <row r="1049" spans="2:36" s="13" customFormat="1" hidden="1">
      <c r="B1049" s="211">
        <f>B1047-1</f>
        <v>2012</v>
      </c>
      <c r="C1049" s="70" t="s">
        <v>24</v>
      </c>
      <c r="D1049" s="71"/>
      <c r="E1049" s="72"/>
      <c r="F1049" s="72"/>
      <c r="G1049" s="72"/>
      <c r="H1049" s="72"/>
      <c r="I1049" s="73"/>
      <c r="J1049" s="72"/>
      <c r="K1049" s="72"/>
      <c r="L1049" s="72"/>
      <c r="M1049" s="72"/>
      <c r="N1049" s="72"/>
      <c r="O1049" s="74"/>
      <c r="P1049" s="62"/>
      <c r="Q1049" s="75">
        <f t="shared" si="434"/>
        <v>0</v>
      </c>
      <c r="T1049" s="13" t="b">
        <f t="shared" si="433"/>
        <v>0</v>
      </c>
      <c r="U1049" s="13" t="b">
        <f>AND(B1049&lt;=ReportingYear,B1049&gt;=BaselineYear)</f>
        <v>0</v>
      </c>
      <c r="W1049" s="14" t="b">
        <f t="shared" si="431"/>
        <v>0</v>
      </c>
      <c r="AB1049" s="14"/>
      <c r="AC1049" s="18"/>
      <c r="AD1049" s="14"/>
      <c r="AE1049" s="18"/>
      <c r="AF1049" s="18"/>
      <c r="AG1049" s="18"/>
      <c r="AH1049" s="19"/>
      <c r="AI1049" s="19"/>
      <c r="AJ1049" s="19"/>
    </row>
    <row r="1050" spans="2:36" s="13" customFormat="1" ht="16" hidden="1" thickBot="1">
      <c r="B1050" s="212"/>
      <c r="C1050" s="76" t="s">
        <v>25</v>
      </c>
      <c r="D1050" s="77"/>
      <c r="E1050" s="78"/>
      <c r="F1050" s="78"/>
      <c r="G1050" s="78"/>
      <c r="H1050" s="78"/>
      <c r="I1050" s="78"/>
      <c r="J1050" s="78"/>
      <c r="K1050" s="78"/>
      <c r="L1050" s="78"/>
      <c r="M1050" s="78"/>
      <c r="N1050" s="78"/>
      <c r="O1050" s="79"/>
      <c r="P1050" s="80"/>
      <c r="Q1050" s="81">
        <f t="shared" si="434"/>
        <v>0</v>
      </c>
      <c r="S1050" s="13" t="b">
        <f>S1048</f>
        <v>1</v>
      </c>
      <c r="T1050" s="13" t="b">
        <f t="shared" si="433"/>
        <v>0</v>
      </c>
      <c r="U1050" s="13" t="b">
        <f>U1049</f>
        <v>0</v>
      </c>
      <c r="W1050" s="14" t="b">
        <f t="shared" si="431"/>
        <v>0</v>
      </c>
      <c r="AB1050" s="14"/>
      <c r="AC1050" s="18"/>
      <c r="AD1050" s="14"/>
      <c r="AE1050" s="18"/>
      <c r="AF1050" s="18"/>
      <c r="AG1050" s="18"/>
      <c r="AH1050" s="19"/>
      <c r="AI1050" s="19"/>
      <c r="AJ1050" s="19"/>
    </row>
    <row r="1051" spans="2:36" s="13" customFormat="1" hidden="1">
      <c r="B1051" s="211">
        <f>B1049-1</f>
        <v>2011</v>
      </c>
      <c r="C1051" s="70" t="s">
        <v>24</v>
      </c>
      <c r="D1051" s="58"/>
      <c r="E1051" s="59"/>
      <c r="F1051" s="59"/>
      <c r="G1051" s="59"/>
      <c r="H1051" s="59"/>
      <c r="I1051" s="60"/>
      <c r="J1051" s="59"/>
      <c r="K1051" s="59"/>
      <c r="L1051" s="59"/>
      <c r="M1051" s="59"/>
      <c r="N1051" s="59"/>
      <c r="O1051" s="61"/>
      <c r="P1051" s="62"/>
      <c r="Q1051" s="63">
        <f t="shared" si="434"/>
        <v>0</v>
      </c>
      <c r="T1051" s="13" t="b">
        <f t="shared" si="433"/>
        <v>0</v>
      </c>
      <c r="U1051" s="13" t="b">
        <f>AND(B1051&lt;=ReportingYear,B1051&gt;=BaselineYear)</f>
        <v>0</v>
      </c>
      <c r="W1051" s="14" t="b">
        <f t="shared" si="431"/>
        <v>0</v>
      </c>
      <c r="AB1051" s="14"/>
      <c r="AC1051" s="18"/>
      <c r="AD1051" s="14"/>
      <c r="AE1051" s="18"/>
      <c r="AF1051" s="18"/>
      <c r="AG1051" s="18"/>
      <c r="AH1051" s="19"/>
      <c r="AI1051" s="19"/>
      <c r="AJ1051" s="19"/>
    </row>
    <row r="1052" spans="2:36" s="13" customFormat="1" ht="16" hidden="1" thickBot="1">
      <c r="B1052" s="212"/>
      <c r="C1052" s="76" t="s">
        <v>25</v>
      </c>
      <c r="D1052" s="65"/>
      <c r="E1052" s="66"/>
      <c r="F1052" s="66"/>
      <c r="G1052" s="66"/>
      <c r="H1052" s="66"/>
      <c r="I1052" s="66"/>
      <c r="J1052" s="66"/>
      <c r="K1052" s="66"/>
      <c r="L1052" s="66"/>
      <c r="M1052" s="66"/>
      <c r="N1052" s="66"/>
      <c r="O1052" s="67"/>
      <c r="P1052" s="68"/>
      <c r="Q1052" s="69">
        <f t="shared" si="434"/>
        <v>0</v>
      </c>
      <c r="S1052" s="13" t="b">
        <f>S1050</f>
        <v>1</v>
      </c>
      <c r="T1052" s="13" t="b">
        <f t="shared" si="433"/>
        <v>0</v>
      </c>
      <c r="U1052" s="13" t="b">
        <f>U1051</f>
        <v>0</v>
      </c>
      <c r="W1052" s="14" t="b">
        <f t="shared" si="431"/>
        <v>0</v>
      </c>
      <c r="AB1052" s="14"/>
      <c r="AC1052" s="18"/>
      <c r="AD1052" s="14"/>
      <c r="AE1052" s="18"/>
      <c r="AF1052" s="18"/>
      <c r="AG1052" s="18"/>
      <c r="AH1052" s="19"/>
      <c r="AI1052" s="19"/>
      <c r="AJ1052" s="19"/>
    </row>
    <row r="1053" spans="2:36" s="13" customFormat="1" hidden="1">
      <c r="B1053" s="211">
        <f>B1051-1</f>
        <v>2010</v>
      </c>
      <c r="C1053" s="70" t="s">
        <v>24</v>
      </c>
      <c r="D1053" s="71"/>
      <c r="E1053" s="72"/>
      <c r="F1053" s="72"/>
      <c r="G1053" s="72"/>
      <c r="H1053" s="72"/>
      <c r="I1053" s="73"/>
      <c r="J1053" s="72"/>
      <c r="K1053" s="72"/>
      <c r="L1053" s="72"/>
      <c r="M1053" s="72"/>
      <c r="N1053" s="72"/>
      <c r="O1053" s="74"/>
      <c r="P1053" s="62"/>
      <c r="Q1053" s="75">
        <f t="shared" si="434"/>
        <v>0</v>
      </c>
      <c r="T1053" s="13" t="b">
        <f t="shared" si="433"/>
        <v>0</v>
      </c>
      <c r="U1053" s="13" t="b">
        <f>AND(B1053&lt;=ReportingYear,B1053&gt;=BaselineYear)</f>
        <v>0</v>
      </c>
      <c r="W1053" s="14" t="b">
        <f t="shared" si="431"/>
        <v>0</v>
      </c>
      <c r="AB1053" s="14"/>
      <c r="AC1053" s="18"/>
      <c r="AD1053" s="14"/>
      <c r="AE1053" s="18"/>
      <c r="AF1053" s="18"/>
      <c r="AG1053" s="18"/>
      <c r="AH1053" s="19"/>
      <c r="AI1053" s="19"/>
      <c r="AJ1053" s="19"/>
    </row>
    <row r="1054" spans="2:36" s="13" customFormat="1" ht="16" hidden="1" thickBot="1">
      <c r="B1054" s="212"/>
      <c r="C1054" s="76" t="s">
        <v>25</v>
      </c>
      <c r="D1054" s="77"/>
      <c r="E1054" s="78"/>
      <c r="F1054" s="78"/>
      <c r="G1054" s="78"/>
      <c r="H1054" s="78"/>
      <c r="I1054" s="78"/>
      <c r="J1054" s="78"/>
      <c r="K1054" s="78"/>
      <c r="L1054" s="78"/>
      <c r="M1054" s="78"/>
      <c r="N1054" s="78"/>
      <c r="O1054" s="79"/>
      <c r="P1054" s="80"/>
      <c r="Q1054" s="81">
        <f t="shared" si="434"/>
        <v>0</v>
      </c>
      <c r="S1054" s="13" t="b">
        <f>S1052</f>
        <v>1</v>
      </c>
      <c r="T1054" s="13" t="b">
        <f t="shared" si="433"/>
        <v>0</v>
      </c>
      <c r="U1054" s="13" t="b">
        <f>U1053</f>
        <v>0</v>
      </c>
      <c r="W1054" s="14" t="b">
        <f t="shared" si="431"/>
        <v>0</v>
      </c>
      <c r="AB1054" s="14"/>
      <c r="AC1054" s="18"/>
      <c r="AD1054" s="14"/>
      <c r="AE1054" s="18"/>
      <c r="AF1054" s="18"/>
      <c r="AG1054" s="18"/>
      <c r="AH1054" s="19"/>
      <c r="AI1054" s="19"/>
      <c r="AJ1054" s="19"/>
    </row>
    <row r="1055" spans="2:36" s="13" customFormat="1" ht="16" hidden="1" thickBot="1">
      <c r="B1055" s="213">
        <f>B1053-1</f>
        <v>2009</v>
      </c>
      <c r="C1055" s="70" t="s">
        <v>24</v>
      </c>
      <c r="D1055" s="58"/>
      <c r="E1055" s="59"/>
      <c r="F1055" s="59"/>
      <c r="G1055" s="59"/>
      <c r="H1055" s="59"/>
      <c r="I1055" s="60"/>
      <c r="J1055" s="59"/>
      <c r="K1055" s="59"/>
      <c r="L1055" s="59"/>
      <c r="M1055" s="59"/>
      <c r="N1055" s="59"/>
      <c r="O1055" s="61"/>
      <c r="P1055" s="62"/>
      <c r="Q1055" s="63">
        <f t="shared" si="434"/>
        <v>0</v>
      </c>
      <c r="T1055" s="13" t="b">
        <f t="shared" si="433"/>
        <v>0</v>
      </c>
      <c r="U1055" s="13" t="b">
        <f>AND(B1055&lt;=ReportingYear,B1055&gt;=BaselineYear)</f>
        <v>0</v>
      </c>
      <c r="W1055" s="14" t="b">
        <f t="shared" si="431"/>
        <v>0</v>
      </c>
      <c r="AB1055" s="14"/>
      <c r="AC1055" s="18"/>
      <c r="AD1055" s="14"/>
      <c r="AE1055" s="18"/>
      <c r="AF1055" s="18"/>
      <c r="AG1055" s="18"/>
      <c r="AH1055" s="19"/>
      <c r="AI1055" s="19"/>
      <c r="AJ1055" s="19"/>
    </row>
    <row r="1056" spans="2:36" s="13" customFormat="1" ht="16" hidden="1" thickBot="1">
      <c r="B1056" s="213"/>
      <c r="C1056" s="76" t="s">
        <v>25</v>
      </c>
      <c r="D1056" s="65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7"/>
      <c r="P1056" s="68"/>
      <c r="Q1056" s="69">
        <f t="shared" si="434"/>
        <v>0</v>
      </c>
      <c r="S1056" s="13" t="b">
        <f>S1054</f>
        <v>1</v>
      </c>
      <c r="T1056" s="13" t="b">
        <f t="shared" si="433"/>
        <v>0</v>
      </c>
      <c r="U1056" s="13" t="b">
        <f>U1055</f>
        <v>0</v>
      </c>
      <c r="W1056" s="14" t="b">
        <f t="shared" si="431"/>
        <v>0</v>
      </c>
      <c r="AB1056" s="14"/>
      <c r="AC1056" s="18"/>
      <c r="AD1056" s="14"/>
      <c r="AE1056" s="18"/>
      <c r="AF1056" s="18"/>
      <c r="AG1056" s="18"/>
      <c r="AH1056" s="19"/>
      <c r="AI1056" s="19"/>
      <c r="AJ1056" s="19"/>
    </row>
    <row r="1057" spans="2:36" s="13" customFormat="1" ht="16" hidden="1" thickBot="1">
      <c r="B1057" s="213">
        <f>B1055-1</f>
        <v>2008</v>
      </c>
      <c r="C1057" s="70" t="s">
        <v>24</v>
      </c>
      <c r="D1057" s="71"/>
      <c r="E1057" s="72"/>
      <c r="F1057" s="72"/>
      <c r="G1057" s="72"/>
      <c r="H1057" s="72"/>
      <c r="I1057" s="73"/>
      <c r="J1057" s="72"/>
      <c r="K1057" s="72"/>
      <c r="L1057" s="72"/>
      <c r="M1057" s="72"/>
      <c r="N1057" s="72"/>
      <c r="O1057" s="74"/>
      <c r="P1057" s="62"/>
      <c r="Q1057" s="75">
        <f t="shared" si="434"/>
        <v>0</v>
      </c>
      <c r="T1057" s="13" t="b">
        <f t="shared" si="433"/>
        <v>0</v>
      </c>
      <c r="U1057" s="13" t="b">
        <f>AND(B1057&lt;=ReportingYear,B1057&gt;=BaselineYear)</f>
        <v>0</v>
      </c>
      <c r="W1057" s="14" t="b">
        <f t="shared" si="431"/>
        <v>0</v>
      </c>
      <c r="AB1057" s="14"/>
      <c r="AC1057" s="18"/>
      <c r="AD1057" s="14"/>
      <c r="AE1057" s="18"/>
      <c r="AF1057" s="18"/>
      <c r="AG1057" s="18"/>
      <c r="AH1057" s="19"/>
      <c r="AI1057" s="19"/>
      <c r="AJ1057" s="19"/>
    </row>
    <row r="1058" spans="2:36" s="13" customFormat="1" ht="16" hidden="1" thickBot="1">
      <c r="B1058" s="213"/>
      <c r="C1058" s="76" t="s">
        <v>25</v>
      </c>
      <c r="D1058" s="77"/>
      <c r="E1058" s="78"/>
      <c r="F1058" s="78"/>
      <c r="G1058" s="78"/>
      <c r="H1058" s="78"/>
      <c r="I1058" s="78"/>
      <c r="J1058" s="78"/>
      <c r="K1058" s="78"/>
      <c r="L1058" s="78"/>
      <c r="M1058" s="78"/>
      <c r="N1058" s="78"/>
      <c r="O1058" s="79"/>
      <c r="P1058" s="80"/>
      <c r="Q1058" s="81">
        <f t="shared" si="434"/>
        <v>0</v>
      </c>
      <c r="S1058" s="13" t="b">
        <f>S1056</f>
        <v>1</v>
      </c>
      <c r="T1058" s="13" t="b">
        <f t="shared" si="433"/>
        <v>0</v>
      </c>
      <c r="U1058" s="13" t="b">
        <f>U1057</f>
        <v>0</v>
      </c>
      <c r="W1058" s="14" t="b">
        <f t="shared" si="431"/>
        <v>0</v>
      </c>
      <c r="AB1058" s="14"/>
      <c r="AC1058" s="18"/>
      <c r="AD1058" s="14"/>
      <c r="AE1058" s="18"/>
      <c r="AF1058" s="18"/>
      <c r="AG1058" s="18"/>
      <c r="AH1058" s="19"/>
      <c r="AI1058" s="19"/>
      <c r="AJ1058" s="19"/>
    </row>
    <row r="1059" spans="2:36" s="13" customFormat="1" ht="16" hidden="1" thickBot="1">
      <c r="B1059" s="213">
        <f>B1057-1</f>
        <v>2007</v>
      </c>
      <c r="C1059" s="70" t="s">
        <v>24</v>
      </c>
      <c r="D1059" s="58"/>
      <c r="E1059" s="59"/>
      <c r="F1059" s="59"/>
      <c r="G1059" s="59"/>
      <c r="H1059" s="59"/>
      <c r="I1059" s="60"/>
      <c r="J1059" s="59"/>
      <c r="K1059" s="59"/>
      <c r="L1059" s="59"/>
      <c r="M1059" s="59"/>
      <c r="N1059" s="59"/>
      <c r="O1059" s="61"/>
      <c r="P1059" s="62"/>
      <c r="Q1059" s="63">
        <f t="shared" si="434"/>
        <v>0</v>
      </c>
      <c r="T1059" s="13" t="b">
        <f t="shared" si="433"/>
        <v>0</v>
      </c>
      <c r="U1059" s="13" t="b">
        <f>AND(B1059&lt;=ReportingYear,B1059&gt;=BaselineYear)</f>
        <v>0</v>
      </c>
      <c r="W1059" s="14" t="b">
        <f t="shared" si="431"/>
        <v>0</v>
      </c>
      <c r="AB1059" s="14"/>
      <c r="AC1059" s="18"/>
      <c r="AD1059" s="14"/>
      <c r="AE1059" s="18"/>
      <c r="AF1059" s="18"/>
      <c r="AG1059" s="18"/>
      <c r="AH1059" s="19"/>
      <c r="AI1059" s="19"/>
      <c r="AJ1059" s="19"/>
    </row>
    <row r="1060" spans="2:36" s="13" customFormat="1" ht="16" hidden="1" thickBot="1">
      <c r="B1060" s="213"/>
      <c r="C1060" s="76" t="s">
        <v>25</v>
      </c>
      <c r="D1060" s="65"/>
      <c r="E1060" s="66"/>
      <c r="F1060" s="66"/>
      <c r="G1060" s="66"/>
      <c r="H1060" s="66"/>
      <c r="I1060" s="66"/>
      <c r="J1060" s="66"/>
      <c r="K1060" s="66"/>
      <c r="L1060" s="66"/>
      <c r="M1060" s="66"/>
      <c r="N1060" s="66"/>
      <c r="O1060" s="67"/>
      <c r="P1060" s="68"/>
      <c r="Q1060" s="69">
        <f t="shared" si="434"/>
        <v>0</v>
      </c>
      <c r="S1060" s="13" t="b">
        <f>S1058</f>
        <v>1</v>
      </c>
      <c r="T1060" s="13" t="b">
        <f t="shared" si="433"/>
        <v>0</v>
      </c>
      <c r="U1060" s="13" t="b">
        <f>U1059</f>
        <v>0</v>
      </c>
      <c r="W1060" s="14" t="b">
        <f t="shared" si="431"/>
        <v>0</v>
      </c>
      <c r="AB1060" s="14"/>
      <c r="AC1060" s="18"/>
      <c r="AD1060" s="14"/>
      <c r="AE1060" s="18"/>
      <c r="AF1060" s="18"/>
      <c r="AG1060" s="18"/>
      <c r="AH1060" s="19"/>
      <c r="AI1060" s="19"/>
      <c r="AJ1060" s="19"/>
    </row>
    <row r="1061" spans="2:36" s="13" customFormat="1" ht="16" hidden="1" thickBot="1">
      <c r="B1061" s="213">
        <f>B1059-1</f>
        <v>2006</v>
      </c>
      <c r="C1061" s="70" t="s">
        <v>24</v>
      </c>
      <c r="D1061" s="71"/>
      <c r="E1061" s="72"/>
      <c r="F1061" s="72"/>
      <c r="G1061" s="72"/>
      <c r="H1061" s="72"/>
      <c r="I1061" s="73"/>
      <c r="J1061" s="72"/>
      <c r="K1061" s="72"/>
      <c r="L1061" s="72"/>
      <c r="M1061" s="72"/>
      <c r="N1061" s="72"/>
      <c r="O1061" s="74"/>
      <c r="P1061" s="62"/>
      <c r="Q1061" s="75">
        <f t="shared" si="434"/>
        <v>0</v>
      </c>
      <c r="T1061" s="13" t="b">
        <f t="shared" si="433"/>
        <v>0</v>
      </c>
      <c r="U1061" s="13" t="b">
        <f>AND(B1061&lt;=ReportingYear,B1061&gt;=BaselineYear)</f>
        <v>0</v>
      </c>
      <c r="W1061" s="14" t="b">
        <f t="shared" si="431"/>
        <v>0</v>
      </c>
      <c r="AB1061" s="14"/>
      <c r="AC1061" s="18"/>
      <c r="AD1061" s="14"/>
      <c r="AE1061" s="18"/>
      <c r="AF1061" s="18"/>
      <c r="AG1061" s="18"/>
      <c r="AH1061" s="19"/>
      <c r="AI1061" s="19"/>
      <c r="AJ1061" s="19"/>
    </row>
    <row r="1062" spans="2:36" s="13" customFormat="1" ht="16" hidden="1" thickBot="1">
      <c r="B1062" s="213"/>
      <c r="C1062" s="76" t="s">
        <v>25</v>
      </c>
      <c r="D1062" s="77"/>
      <c r="E1062" s="78"/>
      <c r="F1062" s="78"/>
      <c r="G1062" s="78"/>
      <c r="H1062" s="78"/>
      <c r="I1062" s="78"/>
      <c r="J1062" s="78"/>
      <c r="K1062" s="78"/>
      <c r="L1062" s="78"/>
      <c r="M1062" s="78"/>
      <c r="N1062" s="78"/>
      <c r="O1062" s="79"/>
      <c r="P1062" s="80"/>
      <c r="Q1062" s="81">
        <f t="shared" si="434"/>
        <v>0</v>
      </c>
      <c r="S1062" s="13" t="b">
        <f>S1060</f>
        <v>1</v>
      </c>
      <c r="T1062" s="13" t="b">
        <f t="shared" si="433"/>
        <v>0</v>
      </c>
      <c r="U1062" s="13" t="b">
        <f>U1061</f>
        <v>0</v>
      </c>
      <c r="W1062" s="14" t="b">
        <f t="shared" si="431"/>
        <v>0</v>
      </c>
      <c r="AB1062" s="14"/>
      <c r="AC1062" s="18"/>
      <c r="AD1062" s="14"/>
      <c r="AE1062" s="18"/>
      <c r="AF1062" s="18"/>
      <c r="AG1062" s="18"/>
      <c r="AH1062" s="19"/>
      <c r="AI1062" s="19"/>
      <c r="AJ1062" s="19"/>
    </row>
    <row r="1063" spans="2:36" s="13" customFormat="1" hidden="1">
      <c r="B1063" s="211">
        <f>B1061-1</f>
        <v>2005</v>
      </c>
      <c r="C1063" s="70" t="s">
        <v>24</v>
      </c>
      <c r="D1063" s="58"/>
      <c r="E1063" s="59"/>
      <c r="F1063" s="59"/>
      <c r="G1063" s="59"/>
      <c r="H1063" s="59"/>
      <c r="I1063" s="60"/>
      <c r="J1063" s="59"/>
      <c r="K1063" s="59"/>
      <c r="L1063" s="59"/>
      <c r="M1063" s="59"/>
      <c r="N1063" s="59"/>
      <c r="O1063" s="61"/>
      <c r="P1063" s="62"/>
      <c r="Q1063" s="63">
        <f t="shared" si="434"/>
        <v>0</v>
      </c>
      <c r="T1063" s="13" t="b">
        <f t="shared" si="433"/>
        <v>0</v>
      </c>
      <c r="U1063" s="13" t="b">
        <f>AND(B1063&lt;=ReportingYear,B1063&gt;=BaselineYear)</f>
        <v>0</v>
      </c>
      <c r="W1063" s="14" t="b">
        <f t="shared" si="431"/>
        <v>0</v>
      </c>
      <c r="AB1063" s="14"/>
      <c r="AC1063" s="18"/>
      <c r="AD1063" s="14"/>
      <c r="AE1063" s="18"/>
      <c r="AF1063" s="18"/>
      <c r="AG1063" s="18"/>
      <c r="AH1063" s="19"/>
      <c r="AI1063" s="19"/>
      <c r="AJ1063" s="19"/>
    </row>
    <row r="1064" spans="2:36" s="13" customFormat="1" ht="16" hidden="1" thickBot="1">
      <c r="B1064" s="216"/>
      <c r="C1064" s="76" t="s">
        <v>25</v>
      </c>
      <c r="D1064" s="65"/>
      <c r="E1064" s="66"/>
      <c r="F1064" s="66"/>
      <c r="G1064" s="66"/>
      <c r="H1064" s="66"/>
      <c r="I1064" s="66"/>
      <c r="J1064" s="66"/>
      <c r="K1064" s="66"/>
      <c r="L1064" s="66"/>
      <c r="M1064" s="66"/>
      <c r="N1064" s="66"/>
      <c r="O1064" s="67"/>
      <c r="P1064" s="68"/>
      <c r="Q1064" s="69">
        <f t="shared" si="434"/>
        <v>0</v>
      </c>
      <c r="S1064" s="13" t="b">
        <f>S1062</f>
        <v>1</v>
      </c>
      <c r="T1064" s="13" t="b">
        <f t="shared" si="433"/>
        <v>0</v>
      </c>
      <c r="U1064" s="13" t="b">
        <f>U1063</f>
        <v>0</v>
      </c>
      <c r="W1064" s="14" t="b">
        <f t="shared" si="431"/>
        <v>0</v>
      </c>
      <c r="AB1064" s="14"/>
      <c r="AC1064" s="18"/>
      <c r="AD1064" s="14"/>
      <c r="AE1064" s="18"/>
      <c r="AF1064" s="18"/>
      <c r="AG1064" s="18"/>
      <c r="AH1064" s="19"/>
      <c r="AI1064" s="19"/>
      <c r="AJ1064" s="19"/>
    </row>
    <row r="1065" spans="2:36" s="13" customFormat="1" ht="16" hidden="1" thickBot="1">
      <c r="B1065" s="82"/>
      <c r="T1065" s="13" t="b">
        <f>T1036</f>
        <v>0</v>
      </c>
      <c r="W1065" s="14" t="b">
        <f t="shared" si="431"/>
        <v>0</v>
      </c>
      <c r="AB1065" s="14"/>
      <c r="AC1065" s="18"/>
      <c r="AD1065" s="14"/>
      <c r="AE1065" s="18"/>
      <c r="AF1065" s="18"/>
      <c r="AG1065" s="18"/>
      <c r="AH1065" s="19"/>
      <c r="AI1065" s="19"/>
      <c r="AJ1065" s="19"/>
    </row>
    <row r="1066" spans="2:36" s="13" customFormat="1" ht="15.75" hidden="1" customHeight="1" thickBot="1">
      <c r="B1066" s="219" t="s">
        <v>26</v>
      </c>
      <c r="C1066" s="83">
        <f>B1015</f>
        <v>2029</v>
      </c>
      <c r="D1066" s="84" t="str">
        <f t="shared" ref="D1066:O1066" si="435">IF(D1016&lt;&gt;0,D1015/D1016,"")</f>
        <v/>
      </c>
      <c r="E1066" s="84" t="str">
        <f t="shared" si="435"/>
        <v/>
      </c>
      <c r="F1066" s="84" t="str">
        <f t="shared" si="435"/>
        <v/>
      </c>
      <c r="G1066" s="84" t="str">
        <f t="shared" si="435"/>
        <v/>
      </c>
      <c r="H1066" s="84" t="str">
        <f t="shared" si="435"/>
        <v/>
      </c>
      <c r="I1066" s="84" t="str">
        <f t="shared" si="435"/>
        <v/>
      </c>
      <c r="J1066" s="84" t="str">
        <f t="shared" si="435"/>
        <v/>
      </c>
      <c r="K1066" s="84" t="str">
        <f t="shared" si="435"/>
        <v/>
      </c>
      <c r="L1066" s="84" t="str">
        <f t="shared" si="435"/>
        <v/>
      </c>
      <c r="M1066" s="84" t="str">
        <f t="shared" si="435"/>
        <v/>
      </c>
      <c r="N1066" s="84" t="str">
        <f t="shared" si="435"/>
        <v/>
      </c>
      <c r="O1066" s="85" t="str">
        <f t="shared" si="435"/>
        <v/>
      </c>
      <c r="Q1066" s="86" t="str">
        <f>IF(Q1016&lt;&gt;0,Q1015/Q1016,"")</f>
        <v/>
      </c>
      <c r="S1066" s="13" t="b">
        <f>S1044</f>
        <v>1</v>
      </c>
      <c r="T1066" s="13" t="b">
        <f>T1065</f>
        <v>0</v>
      </c>
      <c r="U1066" s="13" t="b">
        <f t="shared" ref="U1066:U1090" si="436">AND(C1066&lt;=ReportingYear,C1066&gt;=BaselineYear)</f>
        <v>0</v>
      </c>
      <c r="V1066" s="13" t="b">
        <f>UnitCostStatus</f>
        <v>0</v>
      </c>
      <c r="W1066" s="14" t="b">
        <f t="shared" si="431"/>
        <v>0</v>
      </c>
      <c r="AB1066" s="14"/>
      <c r="AC1066" s="18"/>
      <c r="AD1066" s="14"/>
      <c r="AE1066" s="18"/>
      <c r="AF1066" s="18"/>
      <c r="AG1066" s="18"/>
      <c r="AH1066" s="19"/>
      <c r="AI1066" s="19"/>
      <c r="AJ1066" s="19"/>
    </row>
    <row r="1067" spans="2:36" s="13" customFormat="1" ht="16" hidden="1" thickBot="1">
      <c r="B1067" s="219"/>
      <c r="C1067" s="83">
        <f>C1066-1</f>
        <v>2028</v>
      </c>
      <c r="D1067" s="84" t="str">
        <f t="shared" ref="D1067:O1067" si="437">IF(D1018&lt;&gt;0,D1017/D1018,"")</f>
        <v/>
      </c>
      <c r="E1067" s="84" t="str">
        <f t="shared" si="437"/>
        <v/>
      </c>
      <c r="F1067" s="84" t="str">
        <f t="shared" si="437"/>
        <v/>
      </c>
      <c r="G1067" s="84" t="str">
        <f t="shared" si="437"/>
        <v/>
      </c>
      <c r="H1067" s="84" t="str">
        <f t="shared" si="437"/>
        <v/>
      </c>
      <c r="I1067" s="84" t="str">
        <f t="shared" si="437"/>
        <v/>
      </c>
      <c r="J1067" s="84" t="str">
        <f t="shared" si="437"/>
        <v/>
      </c>
      <c r="K1067" s="84" t="str">
        <f t="shared" si="437"/>
        <v/>
      </c>
      <c r="L1067" s="84" t="str">
        <f t="shared" si="437"/>
        <v/>
      </c>
      <c r="M1067" s="84" t="str">
        <f t="shared" si="437"/>
        <v/>
      </c>
      <c r="N1067" s="84" t="str">
        <f t="shared" si="437"/>
        <v/>
      </c>
      <c r="O1067" s="85" t="str">
        <f t="shared" si="437"/>
        <v/>
      </c>
      <c r="Q1067" s="86" t="str">
        <f>IF(Q1018&lt;&gt;0,Q1017/Q1018,"")</f>
        <v/>
      </c>
      <c r="S1067" s="13" t="b">
        <f t="shared" ref="S1067:T1082" si="438">S1066</f>
        <v>1</v>
      </c>
      <c r="T1067" s="13" t="b">
        <f t="shared" si="433"/>
        <v>0</v>
      </c>
      <c r="U1067" s="13" t="b">
        <f t="shared" si="436"/>
        <v>0</v>
      </c>
      <c r="V1067" s="13" t="b">
        <f>V1066</f>
        <v>0</v>
      </c>
      <c r="W1067" s="14" t="b">
        <f t="shared" si="431"/>
        <v>0</v>
      </c>
      <c r="AB1067" s="14"/>
      <c r="AC1067" s="18"/>
      <c r="AD1067" s="14"/>
      <c r="AE1067" s="18"/>
      <c r="AF1067" s="18"/>
      <c r="AG1067" s="18"/>
      <c r="AH1067" s="19"/>
      <c r="AI1067" s="19"/>
      <c r="AJ1067" s="19"/>
    </row>
    <row r="1068" spans="2:36" s="13" customFormat="1" ht="16" hidden="1" thickBot="1">
      <c r="B1068" s="219"/>
      <c r="C1068" s="83">
        <f t="shared" ref="C1068:C1090" si="439">C1067-1</f>
        <v>2027</v>
      </c>
      <c r="D1068" s="84" t="str">
        <f t="shared" ref="D1068:O1068" si="440">IF(D1020&lt;&gt;0,D1019/D1020,"")</f>
        <v/>
      </c>
      <c r="E1068" s="84" t="str">
        <f t="shared" si="440"/>
        <v/>
      </c>
      <c r="F1068" s="84" t="str">
        <f t="shared" si="440"/>
        <v/>
      </c>
      <c r="G1068" s="84" t="str">
        <f t="shared" si="440"/>
        <v/>
      </c>
      <c r="H1068" s="84" t="str">
        <f t="shared" si="440"/>
        <v/>
      </c>
      <c r="I1068" s="84" t="str">
        <f t="shared" si="440"/>
        <v/>
      </c>
      <c r="J1068" s="84" t="str">
        <f t="shared" si="440"/>
        <v/>
      </c>
      <c r="K1068" s="84" t="str">
        <f t="shared" si="440"/>
        <v/>
      </c>
      <c r="L1068" s="84" t="str">
        <f t="shared" si="440"/>
        <v/>
      </c>
      <c r="M1068" s="84" t="str">
        <f t="shared" si="440"/>
        <v/>
      </c>
      <c r="N1068" s="84" t="str">
        <f t="shared" si="440"/>
        <v/>
      </c>
      <c r="O1068" s="85" t="str">
        <f t="shared" si="440"/>
        <v/>
      </c>
      <c r="Q1068" s="86" t="str">
        <f>IF(Q1020&lt;&gt;0,Q1019/Q1020,"")</f>
        <v/>
      </c>
      <c r="S1068" s="13" t="b">
        <f t="shared" si="438"/>
        <v>1</v>
      </c>
      <c r="T1068" s="13" t="b">
        <f t="shared" si="433"/>
        <v>0</v>
      </c>
      <c r="U1068" s="13" t="b">
        <f t="shared" si="436"/>
        <v>0</v>
      </c>
      <c r="V1068" s="13" t="b">
        <f>V1067</f>
        <v>0</v>
      </c>
      <c r="W1068" s="14" t="b">
        <f t="shared" si="431"/>
        <v>0</v>
      </c>
      <c r="AB1068" s="14"/>
      <c r="AC1068" s="18"/>
      <c r="AD1068" s="14"/>
      <c r="AE1068" s="18"/>
      <c r="AF1068" s="18"/>
      <c r="AG1068" s="18"/>
      <c r="AH1068" s="19"/>
      <c r="AI1068" s="19"/>
      <c r="AJ1068" s="19"/>
    </row>
    <row r="1069" spans="2:36" s="13" customFormat="1" ht="16" hidden="1" thickBot="1">
      <c r="B1069" s="219"/>
      <c r="C1069" s="83">
        <f t="shared" si="439"/>
        <v>2026</v>
      </c>
      <c r="D1069" s="84" t="str">
        <f t="shared" ref="D1069:O1069" si="441">IF(D1022&lt;&gt;0,D1021/D1022,"")</f>
        <v/>
      </c>
      <c r="E1069" s="84" t="str">
        <f t="shared" si="441"/>
        <v/>
      </c>
      <c r="F1069" s="84" t="str">
        <f t="shared" si="441"/>
        <v/>
      </c>
      <c r="G1069" s="84" t="str">
        <f t="shared" si="441"/>
        <v/>
      </c>
      <c r="H1069" s="84" t="str">
        <f t="shared" si="441"/>
        <v/>
      </c>
      <c r="I1069" s="84" t="str">
        <f t="shared" si="441"/>
        <v/>
      </c>
      <c r="J1069" s="84" t="str">
        <f t="shared" si="441"/>
        <v/>
      </c>
      <c r="K1069" s="84" t="str">
        <f t="shared" si="441"/>
        <v/>
      </c>
      <c r="L1069" s="84" t="str">
        <f t="shared" si="441"/>
        <v/>
      </c>
      <c r="M1069" s="84" t="str">
        <f t="shared" si="441"/>
        <v/>
      </c>
      <c r="N1069" s="84" t="str">
        <f t="shared" si="441"/>
        <v/>
      </c>
      <c r="O1069" s="85" t="str">
        <f t="shared" si="441"/>
        <v/>
      </c>
      <c r="Q1069" s="86" t="str">
        <f>IF(Q1022&lt;&gt;0,Q1021/Q1022,"")</f>
        <v/>
      </c>
      <c r="S1069" s="13" t="b">
        <f t="shared" si="438"/>
        <v>1</v>
      </c>
      <c r="T1069" s="13" t="b">
        <f t="shared" si="433"/>
        <v>0</v>
      </c>
      <c r="U1069" s="13" t="b">
        <f t="shared" si="436"/>
        <v>0</v>
      </c>
      <c r="V1069" s="13" t="b">
        <f t="shared" ref="V1069:V1090" si="442">V1068</f>
        <v>0</v>
      </c>
      <c r="W1069" s="14" t="b">
        <f t="shared" si="431"/>
        <v>0</v>
      </c>
      <c r="AB1069" s="14"/>
      <c r="AC1069" s="18"/>
      <c r="AD1069" s="14"/>
      <c r="AE1069" s="18"/>
      <c r="AF1069" s="18"/>
      <c r="AG1069" s="18"/>
      <c r="AH1069" s="19"/>
      <c r="AI1069" s="19"/>
      <c r="AJ1069" s="19"/>
    </row>
    <row r="1070" spans="2:36" s="13" customFormat="1" ht="16" hidden="1" thickBot="1">
      <c r="B1070" s="219"/>
      <c r="C1070" s="83">
        <f t="shared" si="439"/>
        <v>2025</v>
      </c>
      <c r="D1070" s="84" t="str">
        <f t="shared" ref="D1070:O1070" si="443">IF(D1024&lt;&gt;0,D1023/D1024,"")</f>
        <v/>
      </c>
      <c r="E1070" s="84" t="str">
        <f t="shared" si="443"/>
        <v/>
      </c>
      <c r="F1070" s="84" t="str">
        <f t="shared" si="443"/>
        <v/>
      </c>
      <c r="G1070" s="84" t="str">
        <f t="shared" si="443"/>
        <v/>
      </c>
      <c r="H1070" s="84" t="str">
        <f t="shared" si="443"/>
        <v/>
      </c>
      <c r="I1070" s="84" t="str">
        <f t="shared" si="443"/>
        <v/>
      </c>
      <c r="J1070" s="84" t="str">
        <f t="shared" si="443"/>
        <v/>
      </c>
      <c r="K1070" s="84" t="str">
        <f t="shared" si="443"/>
        <v/>
      </c>
      <c r="L1070" s="84" t="str">
        <f t="shared" si="443"/>
        <v/>
      </c>
      <c r="M1070" s="84" t="str">
        <f t="shared" si="443"/>
        <v/>
      </c>
      <c r="N1070" s="84" t="str">
        <f t="shared" si="443"/>
        <v/>
      </c>
      <c r="O1070" s="85" t="str">
        <f t="shared" si="443"/>
        <v/>
      </c>
      <c r="Q1070" s="86" t="str">
        <f>IF(Q1024&lt;&gt;0,Q1023/Q1024,"")</f>
        <v/>
      </c>
      <c r="S1070" s="13" t="b">
        <f t="shared" si="438"/>
        <v>1</v>
      </c>
      <c r="T1070" s="13" t="b">
        <f t="shared" si="433"/>
        <v>0</v>
      </c>
      <c r="U1070" s="13" t="b">
        <f t="shared" si="436"/>
        <v>0</v>
      </c>
      <c r="V1070" s="13" t="b">
        <f t="shared" si="442"/>
        <v>0</v>
      </c>
      <c r="W1070" s="14" t="b">
        <f t="shared" si="431"/>
        <v>0</v>
      </c>
      <c r="AB1070" s="14"/>
      <c r="AC1070" s="18"/>
      <c r="AD1070" s="14"/>
      <c r="AE1070" s="18"/>
      <c r="AF1070" s="18"/>
      <c r="AG1070" s="18"/>
      <c r="AH1070" s="19"/>
      <c r="AI1070" s="19"/>
      <c r="AJ1070" s="19"/>
    </row>
    <row r="1071" spans="2:36" s="13" customFormat="1" ht="16" hidden="1" thickBot="1">
      <c r="B1071" s="219"/>
      <c r="C1071" s="83">
        <f t="shared" si="439"/>
        <v>2024</v>
      </c>
      <c r="D1071" s="84" t="str">
        <f t="shared" ref="D1071:O1071" si="444">IF(D1026&lt;&gt;0,D1025/D1026,"")</f>
        <v/>
      </c>
      <c r="E1071" s="84" t="str">
        <f t="shared" si="444"/>
        <v/>
      </c>
      <c r="F1071" s="84" t="str">
        <f t="shared" si="444"/>
        <v/>
      </c>
      <c r="G1071" s="84" t="str">
        <f t="shared" si="444"/>
        <v/>
      </c>
      <c r="H1071" s="84" t="str">
        <f t="shared" si="444"/>
        <v/>
      </c>
      <c r="I1071" s="84" t="str">
        <f t="shared" si="444"/>
        <v/>
      </c>
      <c r="J1071" s="84" t="str">
        <f t="shared" si="444"/>
        <v/>
      </c>
      <c r="K1071" s="84" t="str">
        <f t="shared" si="444"/>
        <v/>
      </c>
      <c r="L1071" s="84" t="str">
        <f t="shared" si="444"/>
        <v/>
      </c>
      <c r="M1071" s="84" t="str">
        <f t="shared" si="444"/>
        <v/>
      </c>
      <c r="N1071" s="84" t="str">
        <f t="shared" si="444"/>
        <v/>
      </c>
      <c r="O1071" s="85" t="str">
        <f t="shared" si="444"/>
        <v/>
      </c>
      <c r="Q1071" s="86" t="str">
        <f>IF(Q1026&lt;&gt;0,Q1025/Q1026,"")</f>
        <v/>
      </c>
      <c r="S1071" s="13" t="b">
        <f t="shared" si="438"/>
        <v>1</v>
      </c>
      <c r="T1071" s="13" t="b">
        <f t="shared" si="433"/>
        <v>0</v>
      </c>
      <c r="U1071" s="13" t="b">
        <f t="shared" si="436"/>
        <v>0</v>
      </c>
      <c r="V1071" s="13" t="b">
        <f t="shared" si="442"/>
        <v>0</v>
      </c>
      <c r="W1071" s="14" t="b">
        <f t="shared" si="431"/>
        <v>0</v>
      </c>
      <c r="AB1071" s="14"/>
      <c r="AC1071" s="18"/>
      <c r="AD1071" s="14"/>
      <c r="AE1071" s="18"/>
      <c r="AF1071" s="18"/>
      <c r="AG1071" s="18"/>
      <c r="AH1071" s="19"/>
      <c r="AI1071" s="19"/>
      <c r="AJ1071" s="19"/>
    </row>
    <row r="1072" spans="2:36" s="13" customFormat="1" ht="16" hidden="1" thickBot="1">
      <c r="B1072" s="219"/>
      <c r="C1072" s="83">
        <f t="shared" si="439"/>
        <v>2023</v>
      </c>
      <c r="D1072" s="84" t="str">
        <f t="shared" ref="D1072:O1072" si="445">IF(D1028&lt;&gt;0,D1027/D1028,"")</f>
        <v/>
      </c>
      <c r="E1072" s="84" t="str">
        <f t="shared" si="445"/>
        <v/>
      </c>
      <c r="F1072" s="84" t="str">
        <f t="shared" si="445"/>
        <v/>
      </c>
      <c r="G1072" s="84" t="str">
        <f t="shared" si="445"/>
        <v/>
      </c>
      <c r="H1072" s="84" t="str">
        <f t="shared" si="445"/>
        <v/>
      </c>
      <c r="I1072" s="84" t="str">
        <f t="shared" si="445"/>
        <v/>
      </c>
      <c r="J1072" s="84" t="str">
        <f t="shared" si="445"/>
        <v/>
      </c>
      <c r="K1072" s="84" t="str">
        <f t="shared" si="445"/>
        <v/>
      </c>
      <c r="L1072" s="84" t="str">
        <f t="shared" si="445"/>
        <v/>
      </c>
      <c r="M1072" s="84" t="str">
        <f t="shared" si="445"/>
        <v/>
      </c>
      <c r="N1072" s="84" t="str">
        <f t="shared" si="445"/>
        <v/>
      </c>
      <c r="O1072" s="85" t="str">
        <f t="shared" si="445"/>
        <v/>
      </c>
      <c r="Q1072" s="86" t="str">
        <f>IF(Q1028&lt;&gt;0,Q1027/Q1028,"")</f>
        <v/>
      </c>
      <c r="S1072" s="13" t="b">
        <f t="shared" si="438"/>
        <v>1</v>
      </c>
      <c r="T1072" s="13" t="b">
        <f t="shared" si="433"/>
        <v>0</v>
      </c>
      <c r="U1072" s="13" t="b">
        <f t="shared" si="436"/>
        <v>0</v>
      </c>
      <c r="V1072" s="13" t="b">
        <f t="shared" si="442"/>
        <v>0</v>
      </c>
      <c r="W1072" s="14" t="b">
        <f t="shared" si="431"/>
        <v>0</v>
      </c>
      <c r="AB1072" s="14"/>
      <c r="AC1072" s="18"/>
      <c r="AD1072" s="14"/>
      <c r="AE1072" s="18"/>
      <c r="AF1072" s="18"/>
      <c r="AG1072" s="18"/>
      <c r="AH1072" s="19"/>
      <c r="AI1072" s="19"/>
      <c r="AJ1072" s="19"/>
    </row>
    <row r="1073" spans="2:36" s="13" customFormat="1" ht="16" hidden="1" thickBot="1">
      <c r="B1073" s="219"/>
      <c r="C1073" s="83">
        <f t="shared" si="439"/>
        <v>2022</v>
      </c>
      <c r="D1073" s="84" t="str">
        <f t="shared" ref="D1073:O1073" si="446">IF(D1030&lt;&gt;0,D1029/D1030,"")</f>
        <v/>
      </c>
      <c r="E1073" s="84" t="str">
        <f t="shared" si="446"/>
        <v/>
      </c>
      <c r="F1073" s="84" t="str">
        <f t="shared" si="446"/>
        <v/>
      </c>
      <c r="G1073" s="84" t="str">
        <f t="shared" si="446"/>
        <v/>
      </c>
      <c r="H1073" s="84" t="str">
        <f t="shared" si="446"/>
        <v/>
      </c>
      <c r="I1073" s="84" t="str">
        <f t="shared" si="446"/>
        <v/>
      </c>
      <c r="J1073" s="84" t="str">
        <f t="shared" si="446"/>
        <v/>
      </c>
      <c r="K1073" s="84" t="str">
        <f t="shared" si="446"/>
        <v/>
      </c>
      <c r="L1073" s="84" t="str">
        <f t="shared" si="446"/>
        <v/>
      </c>
      <c r="M1073" s="84" t="str">
        <f t="shared" si="446"/>
        <v/>
      </c>
      <c r="N1073" s="84" t="str">
        <f t="shared" si="446"/>
        <v/>
      </c>
      <c r="O1073" s="85" t="str">
        <f t="shared" si="446"/>
        <v/>
      </c>
      <c r="Q1073" s="86" t="str">
        <f>IF(Q1030&lt;&gt;0,Q1029/Q1030,"")</f>
        <v/>
      </c>
      <c r="S1073" s="13" t="b">
        <f t="shared" si="438"/>
        <v>1</v>
      </c>
      <c r="T1073" s="13" t="b">
        <f t="shared" si="433"/>
        <v>0</v>
      </c>
      <c r="U1073" s="13" t="b">
        <f t="shared" si="436"/>
        <v>0</v>
      </c>
      <c r="V1073" s="13" t="b">
        <f t="shared" si="442"/>
        <v>0</v>
      </c>
      <c r="W1073" s="14" t="b">
        <f t="shared" si="431"/>
        <v>0</v>
      </c>
      <c r="AB1073" s="14"/>
      <c r="AC1073" s="18"/>
      <c r="AD1073" s="14"/>
      <c r="AE1073" s="18"/>
      <c r="AF1073" s="18"/>
      <c r="AG1073" s="18"/>
      <c r="AH1073" s="19"/>
      <c r="AI1073" s="19"/>
      <c r="AJ1073" s="19"/>
    </row>
    <row r="1074" spans="2:36" s="13" customFormat="1" ht="16" hidden="1" thickBot="1">
      <c r="B1074" s="219"/>
      <c r="C1074" s="83">
        <f t="shared" si="439"/>
        <v>2021</v>
      </c>
      <c r="D1074" s="84" t="str">
        <f t="shared" ref="D1074:O1074" si="447">IF(D1032&lt;&gt;0,D1031/D1032,"")</f>
        <v/>
      </c>
      <c r="E1074" s="84" t="str">
        <f t="shared" si="447"/>
        <v/>
      </c>
      <c r="F1074" s="84" t="str">
        <f t="shared" si="447"/>
        <v/>
      </c>
      <c r="G1074" s="84" t="str">
        <f t="shared" si="447"/>
        <v/>
      </c>
      <c r="H1074" s="84" t="str">
        <f t="shared" si="447"/>
        <v/>
      </c>
      <c r="I1074" s="84" t="str">
        <f t="shared" si="447"/>
        <v/>
      </c>
      <c r="J1074" s="84" t="str">
        <f t="shared" si="447"/>
        <v/>
      </c>
      <c r="K1074" s="84" t="str">
        <f t="shared" si="447"/>
        <v/>
      </c>
      <c r="L1074" s="84" t="str">
        <f t="shared" si="447"/>
        <v/>
      </c>
      <c r="M1074" s="84" t="str">
        <f t="shared" si="447"/>
        <v/>
      </c>
      <c r="N1074" s="84" t="str">
        <f t="shared" si="447"/>
        <v/>
      </c>
      <c r="O1074" s="85" t="str">
        <f t="shared" si="447"/>
        <v/>
      </c>
      <c r="Q1074" s="86" t="str">
        <f>IF(Q1032&lt;&gt;0,Q1031/Q1032,"")</f>
        <v/>
      </c>
      <c r="S1074" s="13" t="b">
        <f t="shared" si="438"/>
        <v>1</v>
      </c>
      <c r="T1074" s="13" t="b">
        <f t="shared" si="433"/>
        <v>0</v>
      </c>
      <c r="U1074" s="13" t="b">
        <f t="shared" si="436"/>
        <v>0</v>
      </c>
      <c r="V1074" s="13" t="b">
        <f t="shared" si="442"/>
        <v>0</v>
      </c>
      <c r="W1074" s="14" t="b">
        <f t="shared" si="431"/>
        <v>0</v>
      </c>
      <c r="AB1074" s="14"/>
      <c r="AC1074" s="18"/>
      <c r="AD1074" s="14"/>
      <c r="AE1074" s="18"/>
      <c r="AF1074" s="18"/>
      <c r="AG1074" s="18"/>
      <c r="AH1074" s="19"/>
      <c r="AI1074" s="19"/>
      <c r="AJ1074" s="19"/>
    </row>
    <row r="1075" spans="2:36" s="13" customFormat="1" ht="16" hidden="1" thickBot="1">
      <c r="B1075" s="219"/>
      <c r="C1075" s="83">
        <f t="shared" si="439"/>
        <v>2020</v>
      </c>
      <c r="D1075" s="84" t="str">
        <f t="shared" ref="D1075:O1075" si="448">IF(D1034&lt;&gt;0,D1033/D1034,"")</f>
        <v/>
      </c>
      <c r="E1075" s="84" t="str">
        <f t="shared" si="448"/>
        <v/>
      </c>
      <c r="F1075" s="84" t="str">
        <f t="shared" si="448"/>
        <v/>
      </c>
      <c r="G1075" s="84" t="str">
        <f t="shared" si="448"/>
        <v/>
      </c>
      <c r="H1075" s="84" t="str">
        <f t="shared" si="448"/>
        <v/>
      </c>
      <c r="I1075" s="84" t="str">
        <f t="shared" si="448"/>
        <v/>
      </c>
      <c r="J1075" s="84" t="str">
        <f t="shared" si="448"/>
        <v/>
      </c>
      <c r="K1075" s="84" t="str">
        <f t="shared" si="448"/>
        <v/>
      </c>
      <c r="L1075" s="84" t="str">
        <f t="shared" si="448"/>
        <v/>
      </c>
      <c r="M1075" s="84" t="str">
        <f t="shared" si="448"/>
        <v/>
      </c>
      <c r="N1075" s="84" t="str">
        <f t="shared" si="448"/>
        <v/>
      </c>
      <c r="O1075" s="85" t="str">
        <f t="shared" si="448"/>
        <v/>
      </c>
      <c r="P1075" s="87"/>
      <c r="Q1075" s="86" t="str">
        <f>IF(Q1034&lt;&gt;0,Q1033/Q1034,"")</f>
        <v/>
      </c>
      <c r="S1075" s="13" t="b">
        <f t="shared" si="438"/>
        <v>1</v>
      </c>
      <c r="T1075" s="13" t="b">
        <f t="shared" si="433"/>
        <v>0</v>
      </c>
      <c r="U1075" s="13" t="b">
        <f t="shared" si="436"/>
        <v>0</v>
      </c>
      <c r="V1075" s="13" t="b">
        <f t="shared" si="442"/>
        <v>0</v>
      </c>
      <c r="W1075" s="14" t="b">
        <f t="shared" si="431"/>
        <v>0</v>
      </c>
      <c r="AB1075" s="14"/>
      <c r="AC1075" s="18"/>
      <c r="AD1075" s="14"/>
      <c r="AE1075" s="18"/>
      <c r="AF1075" s="18"/>
      <c r="AG1075" s="18"/>
      <c r="AH1075" s="19"/>
      <c r="AI1075" s="19"/>
      <c r="AJ1075" s="19"/>
    </row>
    <row r="1076" spans="2:36" s="13" customFormat="1" ht="16" hidden="1" thickBot="1">
      <c r="B1076" s="219"/>
      <c r="C1076" s="83">
        <f t="shared" si="439"/>
        <v>2019</v>
      </c>
      <c r="D1076" s="84" t="str">
        <f t="shared" ref="D1076:O1076" si="449">IF(D1036&lt;&gt;0,D1035/D1036,"")</f>
        <v/>
      </c>
      <c r="E1076" s="84" t="str">
        <f t="shared" si="449"/>
        <v/>
      </c>
      <c r="F1076" s="84" t="str">
        <f t="shared" si="449"/>
        <v/>
      </c>
      <c r="G1076" s="84" t="str">
        <f t="shared" si="449"/>
        <v/>
      </c>
      <c r="H1076" s="84" t="str">
        <f t="shared" si="449"/>
        <v/>
      </c>
      <c r="I1076" s="84" t="str">
        <f t="shared" si="449"/>
        <v/>
      </c>
      <c r="J1076" s="84" t="str">
        <f t="shared" si="449"/>
        <v/>
      </c>
      <c r="K1076" s="84" t="str">
        <f t="shared" si="449"/>
        <v/>
      </c>
      <c r="L1076" s="84" t="str">
        <f t="shared" si="449"/>
        <v/>
      </c>
      <c r="M1076" s="84" t="str">
        <f t="shared" si="449"/>
        <v/>
      </c>
      <c r="N1076" s="84" t="str">
        <f t="shared" si="449"/>
        <v/>
      </c>
      <c r="O1076" s="85" t="str">
        <f t="shared" si="449"/>
        <v/>
      </c>
      <c r="Q1076" s="86" t="str">
        <f>IF(Q1036&lt;&gt;0,Q1035/Q1036,"")</f>
        <v/>
      </c>
      <c r="S1076" s="13" t="b">
        <f t="shared" si="438"/>
        <v>1</v>
      </c>
      <c r="T1076" s="13" t="b">
        <f t="shared" si="433"/>
        <v>0</v>
      </c>
      <c r="U1076" s="13" t="b">
        <f t="shared" si="436"/>
        <v>0</v>
      </c>
      <c r="V1076" s="13" t="b">
        <f t="shared" si="442"/>
        <v>0</v>
      </c>
      <c r="W1076" s="14" t="b">
        <f t="shared" si="431"/>
        <v>0</v>
      </c>
      <c r="AB1076" s="14"/>
      <c r="AC1076" s="18"/>
      <c r="AD1076" s="14"/>
      <c r="AE1076" s="18"/>
      <c r="AF1076" s="18"/>
      <c r="AG1076" s="18"/>
      <c r="AH1076" s="19"/>
      <c r="AI1076" s="19"/>
      <c r="AJ1076" s="19"/>
    </row>
    <row r="1077" spans="2:36" s="13" customFormat="1" ht="16" hidden="1" thickBot="1">
      <c r="B1077" s="219"/>
      <c r="C1077" s="83">
        <f t="shared" si="439"/>
        <v>2018</v>
      </c>
      <c r="D1077" s="84" t="str">
        <f t="shared" ref="D1077:O1077" si="450">IF(D1038&lt;&gt;0,D1037/D1038,"")</f>
        <v/>
      </c>
      <c r="E1077" s="84" t="str">
        <f t="shared" si="450"/>
        <v/>
      </c>
      <c r="F1077" s="84" t="str">
        <f t="shared" si="450"/>
        <v/>
      </c>
      <c r="G1077" s="84" t="str">
        <f t="shared" si="450"/>
        <v/>
      </c>
      <c r="H1077" s="84" t="str">
        <f t="shared" si="450"/>
        <v/>
      </c>
      <c r="I1077" s="84" t="str">
        <f t="shared" si="450"/>
        <v/>
      </c>
      <c r="J1077" s="84" t="str">
        <f t="shared" si="450"/>
        <v/>
      </c>
      <c r="K1077" s="84" t="str">
        <f t="shared" si="450"/>
        <v/>
      </c>
      <c r="L1077" s="84" t="str">
        <f t="shared" si="450"/>
        <v/>
      </c>
      <c r="M1077" s="84" t="str">
        <f t="shared" si="450"/>
        <v/>
      </c>
      <c r="N1077" s="84" t="str">
        <f t="shared" si="450"/>
        <v/>
      </c>
      <c r="O1077" s="85" t="str">
        <f t="shared" si="450"/>
        <v/>
      </c>
      <c r="Q1077" s="86" t="str">
        <f>IF(Q1038&lt;&gt;0,Q1037/Q1038,"")</f>
        <v/>
      </c>
      <c r="S1077" s="13" t="b">
        <f t="shared" si="438"/>
        <v>1</v>
      </c>
      <c r="T1077" s="13" t="b">
        <f t="shared" si="433"/>
        <v>0</v>
      </c>
      <c r="U1077" s="13" t="b">
        <f t="shared" si="436"/>
        <v>0</v>
      </c>
      <c r="V1077" s="13" t="b">
        <f t="shared" si="442"/>
        <v>0</v>
      </c>
      <c r="W1077" s="14" t="b">
        <f t="shared" si="431"/>
        <v>0</v>
      </c>
      <c r="AB1077" s="14"/>
      <c r="AC1077" s="18"/>
      <c r="AD1077" s="14"/>
      <c r="AE1077" s="18"/>
      <c r="AF1077" s="18"/>
      <c r="AG1077" s="18"/>
      <c r="AH1077" s="19"/>
      <c r="AI1077" s="19"/>
      <c r="AJ1077" s="19"/>
    </row>
    <row r="1078" spans="2:36" s="13" customFormat="1" ht="16" hidden="1" thickBot="1">
      <c r="B1078" s="219"/>
      <c r="C1078" s="83">
        <f t="shared" si="439"/>
        <v>2017</v>
      </c>
      <c r="D1078" s="84" t="str">
        <f t="shared" ref="D1078:O1078" si="451">IF(D1040&lt;&gt;0,D1039/D1040,"")</f>
        <v/>
      </c>
      <c r="E1078" s="84" t="str">
        <f t="shared" si="451"/>
        <v/>
      </c>
      <c r="F1078" s="84" t="str">
        <f t="shared" si="451"/>
        <v/>
      </c>
      <c r="G1078" s="84" t="str">
        <f t="shared" si="451"/>
        <v/>
      </c>
      <c r="H1078" s="84" t="str">
        <f t="shared" si="451"/>
        <v/>
      </c>
      <c r="I1078" s="84" t="str">
        <f t="shared" si="451"/>
        <v/>
      </c>
      <c r="J1078" s="84" t="str">
        <f t="shared" si="451"/>
        <v/>
      </c>
      <c r="K1078" s="84" t="str">
        <f t="shared" si="451"/>
        <v/>
      </c>
      <c r="L1078" s="84" t="str">
        <f t="shared" si="451"/>
        <v/>
      </c>
      <c r="M1078" s="84" t="str">
        <f t="shared" si="451"/>
        <v/>
      </c>
      <c r="N1078" s="84" t="str">
        <f t="shared" si="451"/>
        <v/>
      </c>
      <c r="O1078" s="85" t="str">
        <f t="shared" si="451"/>
        <v/>
      </c>
      <c r="Q1078" s="86" t="str">
        <f>IF(Q1040&lt;&gt;0,Q1039/Q1040,"")</f>
        <v/>
      </c>
      <c r="S1078" s="13" t="b">
        <f t="shared" si="438"/>
        <v>1</v>
      </c>
      <c r="T1078" s="13" t="b">
        <f t="shared" si="438"/>
        <v>0</v>
      </c>
      <c r="U1078" s="13" t="b">
        <f t="shared" si="436"/>
        <v>1</v>
      </c>
      <c r="V1078" s="13" t="b">
        <f t="shared" si="442"/>
        <v>0</v>
      </c>
      <c r="W1078" s="14" t="b">
        <f t="shared" si="431"/>
        <v>0</v>
      </c>
      <c r="AB1078" s="14"/>
      <c r="AC1078" s="18"/>
      <c r="AD1078" s="14"/>
      <c r="AE1078" s="18"/>
      <c r="AF1078" s="18"/>
      <c r="AG1078" s="18"/>
      <c r="AH1078" s="19"/>
      <c r="AI1078" s="19"/>
      <c r="AJ1078" s="19"/>
    </row>
    <row r="1079" spans="2:36" s="13" customFormat="1" ht="16" hidden="1" thickBot="1">
      <c r="B1079" s="219"/>
      <c r="C1079" s="83">
        <f t="shared" si="439"/>
        <v>2016</v>
      </c>
      <c r="D1079" s="84" t="str">
        <f t="shared" ref="D1079:O1079" si="452">IF(D1042&lt;&gt;0,D1041/D1042,"")</f>
        <v/>
      </c>
      <c r="E1079" s="84" t="str">
        <f t="shared" si="452"/>
        <v/>
      </c>
      <c r="F1079" s="84" t="str">
        <f t="shared" si="452"/>
        <v/>
      </c>
      <c r="G1079" s="84" t="str">
        <f t="shared" si="452"/>
        <v/>
      </c>
      <c r="H1079" s="84" t="str">
        <f t="shared" si="452"/>
        <v/>
      </c>
      <c r="I1079" s="84" t="str">
        <f t="shared" si="452"/>
        <v/>
      </c>
      <c r="J1079" s="84" t="str">
        <f t="shared" si="452"/>
        <v/>
      </c>
      <c r="K1079" s="84" t="str">
        <f t="shared" si="452"/>
        <v/>
      </c>
      <c r="L1079" s="84" t="str">
        <f t="shared" si="452"/>
        <v/>
      </c>
      <c r="M1079" s="84" t="str">
        <f t="shared" si="452"/>
        <v/>
      </c>
      <c r="N1079" s="84" t="str">
        <f t="shared" si="452"/>
        <v/>
      </c>
      <c r="O1079" s="85" t="str">
        <f t="shared" si="452"/>
        <v/>
      </c>
      <c r="P1079" s="87"/>
      <c r="Q1079" s="86" t="str">
        <f>IF(Q1042&lt;&gt;0,Q1041/Q1042,"")</f>
        <v/>
      </c>
      <c r="S1079" s="13" t="b">
        <f t="shared" si="438"/>
        <v>1</v>
      </c>
      <c r="T1079" s="13" t="b">
        <f t="shared" si="438"/>
        <v>0</v>
      </c>
      <c r="U1079" s="13" t="b">
        <f t="shared" si="436"/>
        <v>1</v>
      </c>
      <c r="V1079" s="13" t="b">
        <f t="shared" si="442"/>
        <v>0</v>
      </c>
      <c r="W1079" s="14" t="b">
        <f t="shared" si="431"/>
        <v>0</v>
      </c>
      <c r="AB1079" s="14"/>
      <c r="AC1079" s="18"/>
      <c r="AD1079" s="14"/>
      <c r="AE1079" s="18"/>
      <c r="AF1079" s="18"/>
      <c r="AG1079" s="18"/>
      <c r="AH1079" s="19"/>
      <c r="AI1079" s="19"/>
      <c r="AJ1079" s="19"/>
    </row>
    <row r="1080" spans="2:36" s="13" customFormat="1" ht="16" hidden="1" thickBot="1">
      <c r="B1080" s="219"/>
      <c r="C1080" s="83">
        <f t="shared" si="439"/>
        <v>2015</v>
      </c>
      <c r="D1080" s="84" t="str">
        <f t="shared" ref="D1080:O1080" si="453">IF(D1044&lt;&gt;0,D1043/D1044,"")</f>
        <v/>
      </c>
      <c r="E1080" s="84" t="str">
        <f t="shared" si="453"/>
        <v/>
      </c>
      <c r="F1080" s="84" t="str">
        <f t="shared" si="453"/>
        <v/>
      </c>
      <c r="G1080" s="84" t="str">
        <f t="shared" si="453"/>
        <v/>
      </c>
      <c r="H1080" s="84" t="str">
        <f t="shared" si="453"/>
        <v/>
      </c>
      <c r="I1080" s="84" t="str">
        <f t="shared" si="453"/>
        <v/>
      </c>
      <c r="J1080" s="84" t="str">
        <f t="shared" si="453"/>
        <v/>
      </c>
      <c r="K1080" s="84" t="str">
        <f t="shared" si="453"/>
        <v/>
      </c>
      <c r="L1080" s="84" t="str">
        <f t="shared" si="453"/>
        <v/>
      </c>
      <c r="M1080" s="84" t="str">
        <f t="shared" si="453"/>
        <v/>
      </c>
      <c r="N1080" s="84" t="str">
        <f t="shared" si="453"/>
        <v/>
      </c>
      <c r="O1080" s="84" t="str">
        <f t="shared" si="453"/>
        <v/>
      </c>
      <c r="Q1080" s="84" t="str">
        <f>IF(Q1044&lt;&gt;0,Q1043/Q1044,"")</f>
        <v/>
      </c>
      <c r="S1080" s="13" t="b">
        <f t="shared" si="438"/>
        <v>1</v>
      </c>
      <c r="T1080" s="13" t="b">
        <f t="shared" si="438"/>
        <v>0</v>
      </c>
      <c r="U1080" s="13" t="b">
        <f t="shared" si="436"/>
        <v>1</v>
      </c>
      <c r="V1080" s="13" t="b">
        <f t="shared" si="442"/>
        <v>0</v>
      </c>
      <c r="W1080" s="14" t="b">
        <f t="shared" si="431"/>
        <v>0</v>
      </c>
      <c r="AB1080" s="14"/>
      <c r="AC1080" s="18"/>
      <c r="AD1080" s="14"/>
      <c r="AE1080" s="18"/>
      <c r="AF1080" s="18"/>
      <c r="AG1080" s="18"/>
      <c r="AH1080" s="19"/>
      <c r="AI1080" s="19"/>
      <c r="AJ1080" s="19"/>
    </row>
    <row r="1081" spans="2:36" s="13" customFormat="1" ht="16" hidden="1" thickBot="1">
      <c r="B1081" s="219"/>
      <c r="C1081" s="83">
        <f t="shared" si="439"/>
        <v>2014</v>
      </c>
      <c r="D1081" s="84" t="str">
        <f>IF(D1046&lt;&gt;0,D1045/D1046,"")</f>
        <v/>
      </c>
      <c r="E1081" s="84" t="str">
        <f t="shared" ref="E1081:O1081" si="454">IF(E1046&lt;&gt;0,E1045/E1046,"")</f>
        <v/>
      </c>
      <c r="F1081" s="84" t="str">
        <f t="shared" si="454"/>
        <v/>
      </c>
      <c r="G1081" s="84" t="str">
        <f t="shared" si="454"/>
        <v/>
      </c>
      <c r="H1081" s="84" t="str">
        <f t="shared" si="454"/>
        <v/>
      </c>
      <c r="I1081" s="84" t="str">
        <f t="shared" si="454"/>
        <v/>
      </c>
      <c r="J1081" s="84" t="str">
        <f t="shared" si="454"/>
        <v/>
      </c>
      <c r="K1081" s="84" t="str">
        <f t="shared" si="454"/>
        <v/>
      </c>
      <c r="L1081" s="84" t="str">
        <f t="shared" si="454"/>
        <v/>
      </c>
      <c r="M1081" s="84" t="str">
        <f t="shared" si="454"/>
        <v/>
      </c>
      <c r="N1081" s="84" t="str">
        <f t="shared" si="454"/>
        <v/>
      </c>
      <c r="O1081" s="84" t="str">
        <f t="shared" si="454"/>
        <v/>
      </c>
      <c r="Q1081" s="84" t="str">
        <f>IF(Q1046&lt;&gt;0,Q1045/Q1046,"")</f>
        <v/>
      </c>
      <c r="S1081" s="13" t="b">
        <f t="shared" si="438"/>
        <v>1</v>
      </c>
      <c r="T1081" s="13" t="b">
        <f t="shared" si="438"/>
        <v>0</v>
      </c>
      <c r="U1081" s="13" t="b">
        <f t="shared" si="436"/>
        <v>1</v>
      </c>
      <c r="V1081" s="13" t="b">
        <f t="shared" si="442"/>
        <v>0</v>
      </c>
      <c r="W1081" s="14" t="b">
        <f t="shared" si="431"/>
        <v>0</v>
      </c>
      <c r="AB1081" s="14"/>
      <c r="AC1081" s="18"/>
      <c r="AD1081" s="14"/>
      <c r="AE1081" s="18"/>
      <c r="AF1081" s="18"/>
      <c r="AG1081" s="18"/>
      <c r="AH1081" s="19"/>
      <c r="AI1081" s="19"/>
      <c r="AJ1081" s="19"/>
    </row>
    <row r="1082" spans="2:36" s="13" customFormat="1" ht="16" hidden="1" thickBot="1">
      <c r="B1082" s="219"/>
      <c r="C1082" s="83">
        <f t="shared" si="439"/>
        <v>2013</v>
      </c>
      <c r="D1082" s="84" t="str">
        <f>IF(D1048&lt;&gt;0,D1047/D1048,"")</f>
        <v/>
      </c>
      <c r="E1082" s="84" t="str">
        <f t="shared" ref="E1082:O1082" si="455">IF(E1048&lt;&gt;0,E1047/E1048,"")</f>
        <v/>
      </c>
      <c r="F1082" s="84" t="str">
        <f t="shared" si="455"/>
        <v/>
      </c>
      <c r="G1082" s="84" t="str">
        <f t="shared" si="455"/>
        <v/>
      </c>
      <c r="H1082" s="84" t="str">
        <f t="shared" si="455"/>
        <v/>
      </c>
      <c r="I1082" s="84" t="str">
        <f t="shared" si="455"/>
        <v/>
      </c>
      <c r="J1082" s="84" t="str">
        <f t="shared" si="455"/>
        <v/>
      </c>
      <c r="K1082" s="84" t="str">
        <f t="shared" si="455"/>
        <v/>
      </c>
      <c r="L1082" s="84" t="str">
        <f t="shared" si="455"/>
        <v/>
      </c>
      <c r="M1082" s="84" t="str">
        <f t="shared" si="455"/>
        <v/>
      </c>
      <c r="N1082" s="84" t="str">
        <f t="shared" si="455"/>
        <v/>
      </c>
      <c r="O1082" s="84" t="str">
        <f t="shared" si="455"/>
        <v/>
      </c>
      <c r="Q1082" s="84" t="str">
        <f>IF(Q1048&lt;&gt;0,Q1047/Q1048,"")</f>
        <v/>
      </c>
      <c r="S1082" s="13" t="b">
        <f t="shared" si="438"/>
        <v>1</v>
      </c>
      <c r="T1082" s="13" t="b">
        <f t="shared" si="438"/>
        <v>0</v>
      </c>
      <c r="U1082" s="13" t="b">
        <f t="shared" si="436"/>
        <v>0</v>
      </c>
      <c r="V1082" s="13" t="b">
        <f t="shared" si="442"/>
        <v>0</v>
      </c>
      <c r="W1082" s="14" t="b">
        <f t="shared" si="431"/>
        <v>0</v>
      </c>
      <c r="AB1082" s="14"/>
      <c r="AC1082" s="18"/>
      <c r="AD1082" s="14"/>
      <c r="AE1082" s="18"/>
      <c r="AF1082" s="18"/>
      <c r="AG1082" s="18"/>
      <c r="AH1082" s="19"/>
      <c r="AI1082" s="19"/>
      <c r="AJ1082" s="19"/>
    </row>
    <row r="1083" spans="2:36" s="13" customFormat="1" ht="16" hidden="1" thickBot="1">
      <c r="B1083" s="219"/>
      <c r="C1083" s="83">
        <f t="shared" si="439"/>
        <v>2012</v>
      </c>
      <c r="D1083" s="84" t="str">
        <f>IF(D1050&lt;&gt;0,D1049/D1050,"")</f>
        <v/>
      </c>
      <c r="E1083" s="84" t="str">
        <f t="shared" ref="E1083:O1083" si="456">IF(E1050&lt;&gt;0,E1049/E1050,"")</f>
        <v/>
      </c>
      <c r="F1083" s="84" t="str">
        <f t="shared" si="456"/>
        <v/>
      </c>
      <c r="G1083" s="84" t="str">
        <f t="shared" si="456"/>
        <v/>
      </c>
      <c r="H1083" s="84" t="str">
        <f t="shared" si="456"/>
        <v/>
      </c>
      <c r="I1083" s="84" t="str">
        <f t="shared" si="456"/>
        <v/>
      </c>
      <c r="J1083" s="84" t="str">
        <f t="shared" si="456"/>
        <v/>
      </c>
      <c r="K1083" s="84" t="str">
        <f t="shared" si="456"/>
        <v/>
      </c>
      <c r="L1083" s="84" t="str">
        <f t="shared" si="456"/>
        <v/>
      </c>
      <c r="M1083" s="84" t="str">
        <f t="shared" si="456"/>
        <v/>
      </c>
      <c r="N1083" s="84" t="str">
        <f t="shared" si="456"/>
        <v/>
      </c>
      <c r="O1083" s="84" t="str">
        <f t="shared" si="456"/>
        <v/>
      </c>
      <c r="Q1083" s="84" t="str">
        <f>IF(Q1050&lt;&gt;0,Q1049/Q1050,"")</f>
        <v/>
      </c>
      <c r="S1083" s="13" t="b">
        <f t="shared" ref="S1083:T1090" si="457">S1082</f>
        <v>1</v>
      </c>
      <c r="T1083" s="13" t="b">
        <f t="shared" si="457"/>
        <v>0</v>
      </c>
      <c r="U1083" s="13" t="b">
        <f t="shared" si="436"/>
        <v>0</v>
      </c>
      <c r="V1083" s="13" t="b">
        <f t="shared" si="442"/>
        <v>0</v>
      </c>
      <c r="W1083" s="14" t="b">
        <f t="shared" si="431"/>
        <v>0</v>
      </c>
      <c r="AB1083" s="14"/>
      <c r="AC1083" s="18"/>
      <c r="AD1083" s="14"/>
      <c r="AE1083" s="18"/>
      <c r="AF1083" s="18"/>
      <c r="AG1083" s="18"/>
      <c r="AH1083" s="19"/>
      <c r="AI1083" s="19"/>
      <c r="AJ1083" s="19"/>
    </row>
    <row r="1084" spans="2:36" s="13" customFormat="1" ht="16" hidden="1" thickBot="1">
      <c r="B1084" s="219"/>
      <c r="C1084" s="83">
        <f t="shared" si="439"/>
        <v>2011</v>
      </c>
      <c r="D1084" s="84" t="str">
        <f>IF(D1052&lt;&gt;0,D1051/D1052,"")</f>
        <v/>
      </c>
      <c r="E1084" s="84" t="str">
        <f t="shared" ref="E1084:O1084" si="458">IF(E1052&lt;&gt;0,E1051/E1052,"")</f>
        <v/>
      </c>
      <c r="F1084" s="84" t="str">
        <f t="shared" si="458"/>
        <v/>
      </c>
      <c r="G1084" s="84" t="str">
        <f t="shared" si="458"/>
        <v/>
      </c>
      <c r="H1084" s="84" t="str">
        <f t="shared" si="458"/>
        <v/>
      </c>
      <c r="I1084" s="84" t="str">
        <f t="shared" si="458"/>
        <v/>
      </c>
      <c r="J1084" s="84" t="str">
        <f t="shared" si="458"/>
        <v/>
      </c>
      <c r="K1084" s="84" t="str">
        <f t="shared" si="458"/>
        <v/>
      </c>
      <c r="L1084" s="84" t="str">
        <f t="shared" si="458"/>
        <v/>
      </c>
      <c r="M1084" s="84" t="str">
        <f t="shared" si="458"/>
        <v/>
      </c>
      <c r="N1084" s="84" t="str">
        <f t="shared" si="458"/>
        <v/>
      </c>
      <c r="O1084" s="84" t="str">
        <f t="shared" si="458"/>
        <v/>
      </c>
      <c r="Q1084" s="84" t="str">
        <f>IF(Q1052&lt;&gt;0,Q1051/Q1052,"")</f>
        <v/>
      </c>
      <c r="S1084" s="13" t="b">
        <f t="shared" si="457"/>
        <v>1</v>
      </c>
      <c r="T1084" s="13" t="b">
        <f t="shared" si="457"/>
        <v>0</v>
      </c>
      <c r="U1084" s="13" t="b">
        <f t="shared" si="436"/>
        <v>0</v>
      </c>
      <c r="V1084" s="13" t="b">
        <f t="shared" si="442"/>
        <v>0</v>
      </c>
      <c r="W1084" s="14" t="b">
        <f t="shared" si="431"/>
        <v>0</v>
      </c>
      <c r="AB1084" s="14"/>
      <c r="AC1084" s="18"/>
      <c r="AD1084" s="14"/>
      <c r="AE1084" s="18"/>
      <c r="AF1084" s="18"/>
      <c r="AG1084" s="18"/>
      <c r="AH1084" s="19"/>
      <c r="AI1084" s="19"/>
      <c r="AJ1084" s="19"/>
    </row>
    <row r="1085" spans="2:36" s="13" customFormat="1" ht="16" hidden="1" thickBot="1">
      <c r="B1085" s="219"/>
      <c r="C1085" s="83">
        <f t="shared" si="439"/>
        <v>2010</v>
      </c>
      <c r="D1085" s="84" t="str">
        <f>IF(D1054&lt;&gt;0,D1053/D1054,"")</f>
        <v/>
      </c>
      <c r="E1085" s="84" t="str">
        <f t="shared" ref="E1085:O1085" si="459">IF(E1054&lt;&gt;0,E1053/E1054,"")</f>
        <v/>
      </c>
      <c r="F1085" s="84" t="str">
        <f t="shared" si="459"/>
        <v/>
      </c>
      <c r="G1085" s="84" t="str">
        <f t="shared" si="459"/>
        <v/>
      </c>
      <c r="H1085" s="84" t="str">
        <f t="shared" si="459"/>
        <v/>
      </c>
      <c r="I1085" s="84" t="str">
        <f t="shared" si="459"/>
        <v/>
      </c>
      <c r="J1085" s="84" t="str">
        <f t="shared" si="459"/>
        <v/>
      </c>
      <c r="K1085" s="84" t="str">
        <f t="shared" si="459"/>
        <v/>
      </c>
      <c r="L1085" s="84" t="str">
        <f t="shared" si="459"/>
        <v/>
      </c>
      <c r="M1085" s="84" t="str">
        <f t="shared" si="459"/>
        <v/>
      </c>
      <c r="N1085" s="84" t="str">
        <f t="shared" si="459"/>
        <v/>
      </c>
      <c r="O1085" s="84" t="str">
        <f t="shared" si="459"/>
        <v/>
      </c>
      <c r="P1085" s="87"/>
      <c r="Q1085" s="84" t="str">
        <f>IF(Q1054&lt;&gt;0,Q1053/Q1054,"")</f>
        <v/>
      </c>
      <c r="S1085" s="13" t="b">
        <f t="shared" si="457"/>
        <v>1</v>
      </c>
      <c r="T1085" s="13" t="b">
        <f t="shared" si="457"/>
        <v>0</v>
      </c>
      <c r="U1085" s="13" t="b">
        <f t="shared" si="436"/>
        <v>0</v>
      </c>
      <c r="V1085" s="13" t="b">
        <f t="shared" si="442"/>
        <v>0</v>
      </c>
      <c r="W1085" s="14" t="b">
        <f t="shared" si="431"/>
        <v>0</v>
      </c>
      <c r="AB1085" s="14"/>
      <c r="AC1085" s="18"/>
      <c r="AD1085" s="14"/>
      <c r="AE1085" s="18"/>
      <c r="AF1085" s="18"/>
      <c r="AG1085" s="18"/>
      <c r="AH1085" s="19"/>
      <c r="AI1085" s="19"/>
      <c r="AJ1085" s="19"/>
    </row>
    <row r="1086" spans="2:36" s="13" customFormat="1" ht="16" hidden="1" thickBot="1">
      <c r="B1086" s="219"/>
      <c r="C1086" s="83">
        <f t="shared" si="439"/>
        <v>2009</v>
      </c>
      <c r="D1086" s="84" t="str">
        <f>IF(D1056&lt;&gt;0,D1055/D1056,"")</f>
        <v/>
      </c>
      <c r="E1086" s="84" t="str">
        <f t="shared" ref="E1086:O1086" si="460">IF(E1056&lt;&gt;0,E1055/E1056,"")</f>
        <v/>
      </c>
      <c r="F1086" s="84" t="str">
        <f t="shared" si="460"/>
        <v/>
      </c>
      <c r="G1086" s="84" t="str">
        <f t="shared" si="460"/>
        <v/>
      </c>
      <c r="H1086" s="84" t="str">
        <f t="shared" si="460"/>
        <v/>
      </c>
      <c r="I1086" s="84" t="str">
        <f t="shared" si="460"/>
        <v/>
      </c>
      <c r="J1086" s="84" t="str">
        <f t="shared" si="460"/>
        <v/>
      </c>
      <c r="K1086" s="84" t="str">
        <f t="shared" si="460"/>
        <v/>
      </c>
      <c r="L1086" s="84" t="str">
        <f t="shared" si="460"/>
        <v/>
      </c>
      <c r="M1086" s="84" t="str">
        <f t="shared" si="460"/>
        <v/>
      </c>
      <c r="N1086" s="84" t="str">
        <f t="shared" si="460"/>
        <v/>
      </c>
      <c r="O1086" s="84" t="str">
        <f t="shared" si="460"/>
        <v/>
      </c>
      <c r="Q1086" s="84" t="str">
        <f>IF(Q1056&lt;&gt;0,Q1055/Q1056,"")</f>
        <v/>
      </c>
      <c r="S1086" s="13" t="b">
        <f t="shared" si="457"/>
        <v>1</v>
      </c>
      <c r="T1086" s="13" t="b">
        <f t="shared" si="457"/>
        <v>0</v>
      </c>
      <c r="U1086" s="13" t="b">
        <f t="shared" si="436"/>
        <v>0</v>
      </c>
      <c r="V1086" s="13" t="b">
        <f t="shared" si="442"/>
        <v>0</v>
      </c>
      <c r="W1086" s="14" t="b">
        <f t="shared" si="431"/>
        <v>0</v>
      </c>
      <c r="AB1086" s="14"/>
      <c r="AC1086" s="18"/>
      <c r="AD1086" s="14"/>
      <c r="AE1086" s="18"/>
      <c r="AF1086" s="18"/>
      <c r="AG1086" s="18"/>
      <c r="AH1086" s="19"/>
      <c r="AI1086" s="19"/>
      <c r="AJ1086" s="19"/>
    </row>
    <row r="1087" spans="2:36" s="13" customFormat="1" ht="16" hidden="1" thickBot="1">
      <c r="B1087" s="219"/>
      <c r="C1087" s="83">
        <f t="shared" si="439"/>
        <v>2008</v>
      </c>
      <c r="D1087" s="84" t="str">
        <f>IF(D1058&lt;&gt;0,D1057/D1058,"")</f>
        <v/>
      </c>
      <c r="E1087" s="84" t="str">
        <f t="shared" ref="E1087:O1087" si="461">IF(E1058&lt;&gt;0,E1057/E1058,"")</f>
        <v/>
      </c>
      <c r="F1087" s="84" t="str">
        <f t="shared" si="461"/>
        <v/>
      </c>
      <c r="G1087" s="84" t="str">
        <f t="shared" si="461"/>
        <v/>
      </c>
      <c r="H1087" s="84" t="str">
        <f t="shared" si="461"/>
        <v/>
      </c>
      <c r="I1087" s="84" t="str">
        <f t="shared" si="461"/>
        <v/>
      </c>
      <c r="J1087" s="84" t="str">
        <f t="shared" si="461"/>
        <v/>
      </c>
      <c r="K1087" s="84" t="str">
        <f t="shared" si="461"/>
        <v/>
      </c>
      <c r="L1087" s="84" t="str">
        <f t="shared" si="461"/>
        <v/>
      </c>
      <c r="M1087" s="84" t="str">
        <f t="shared" si="461"/>
        <v/>
      </c>
      <c r="N1087" s="84" t="str">
        <f t="shared" si="461"/>
        <v/>
      </c>
      <c r="O1087" s="84" t="str">
        <f t="shared" si="461"/>
        <v/>
      </c>
      <c r="Q1087" s="84" t="str">
        <f>IF(Q1058&lt;&gt;0,Q1057/Q1058,"")</f>
        <v/>
      </c>
      <c r="S1087" s="13" t="b">
        <f t="shared" si="457"/>
        <v>1</v>
      </c>
      <c r="T1087" s="13" t="b">
        <f t="shared" si="457"/>
        <v>0</v>
      </c>
      <c r="U1087" s="13" t="b">
        <f t="shared" si="436"/>
        <v>0</v>
      </c>
      <c r="V1087" s="13" t="b">
        <f t="shared" si="442"/>
        <v>0</v>
      </c>
      <c r="W1087" s="14" t="b">
        <f t="shared" si="431"/>
        <v>0</v>
      </c>
      <c r="AB1087" s="14"/>
      <c r="AC1087" s="18"/>
      <c r="AD1087" s="14"/>
      <c r="AE1087" s="18"/>
      <c r="AF1087" s="18"/>
      <c r="AG1087" s="18"/>
      <c r="AH1087" s="19"/>
      <c r="AI1087" s="19"/>
      <c r="AJ1087" s="19"/>
    </row>
    <row r="1088" spans="2:36" s="13" customFormat="1" ht="16" hidden="1" thickBot="1">
      <c r="B1088" s="219"/>
      <c r="C1088" s="83">
        <f t="shared" si="439"/>
        <v>2007</v>
      </c>
      <c r="D1088" s="84" t="str">
        <f>IF(D1060&lt;&gt;0,D1059/D1060,"")</f>
        <v/>
      </c>
      <c r="E1088" s="84" t="str">
        <f t="shared" ref="E1088:O1088" si="462">IF(E1060&lt;&gt;0,E1059/E1060,"")</f>
        <v/>
      </c>
      <c r="F1088" s="84" t="str">
        <f t="shared" si="462"/>
        <v/>
      </c>
      <c r="G1088" s="84" t="str">
        <f t="shared" si="462"/>
        <v/>
      </c>
      <c r="H1088" s="84" t="str">
        <f t="shared" si="462"/>
        <v/>
      </c>
      <c r="I1088" s="84" t="str">
        <f t="shared" si="462"/>
        <v/>
      </c>
      <c r="J1088" s="84" t="str">
        <f t="shared" si="462"/>
        <v/>
      </c>
      <c r="K1088" s="84" t="str">
        <f t="shared" si="462"/>
        <v/>
      </c>
      <c r="L1088" s="84" t="str">
        <f t="shared" si="462"/>
        <v/>
      </c>
      <c r="M1088" s="84" t="str">
        <f t="shared" si="462"/>
        <v/>
      </c>
      <c r="N1088" s="84" t="str">
        <f t="shared" si="462"/>
        <v/>
      </c>
      <c r="O1088" s="84" t="str">
        <f t="shared" si="462"/>
        <v/>
      </c>
      <c r="Q1088" s="84" t="str">
        <f>IF(Q1060&lt;&gt;0,Q1059/Q1060,"")</f>
        <v/>
      </c>
      <c r="S1088" s="13" t="b">
        <f t="shared" si="457"/>
        <v>1</v>
      </c>
      <c r="T1088" s="13" t="b">
        <f t="shared" si="457"/>
        <v>0</v>
      </c>
      <c r="U1088" s="13" t="b">
        <f t="shared" si="436"/>
        <v>0</v>
      </c>
      <c r="V1088" s="13" t="b">
        <f t="shared" si="442"/>
        <v>0</v>
      </c>
      <c r="W1088" s="14" t="b">
        <f t="shared" si="431"/>
        <v>0</v>
      </c>
      <c r="AB1088" s="14"/>
      <c r="AC1088" s="18"/>
      <c r="AD1088" s="14"/>
      <c r="AE1088" s="18"/>
      <c r="AF1088" s="18"/>
      <c r="AG1088" s="18"/>
      <c r="AH1088" s="19"/>
      <c r="AI1088" s="19"/>
      <c r="AJ1088" s="19"/>
    </row>
    <row r="1089" spans="1:36" s="13" customFormat="1" ht="16" hidden="1" thickBot="1">
      <c r="B1089" s="219"/>
      <c r="C1089" s="83">
        <f t="shared" si="439"/>
        <v>2006</v>
      </c>
      <c r="D1089" s="84" t="str">
        <f>IF(D1062&lt;&gt;0,D1061/D1062,"")</f>
        <v/>
      </c>
      <c r="E1089" s="84" t="str">
        <f t="shared" ref="E1089:O1089" si="463">IF(E1062&lt;&gt;0,E1061/E1062,"")</f>
        <v/>
      </c>
      <c r="F1089" s="84" t="str">
        <f t="shared" si="463"/>
        <v/>
      </c>
      <c r="G1089" s="84" t="str">
        <f t="shared" si="463"/>
        <v/>
      </c>
      <c r="H1089" s="84" t="str">
        <f t="shared" si="463"/>
        <v/>
      </c>
      <c r="I1089" s="84" t="str">
        <f t="shared" si="463"/>
        <v/>
      </c>
      <c r="J1089" s="84" t="str">
        <f t="shared" si="463"/>
        <v/>
      </c>
      <c r="K1089" s="84" t="str">
        <f t="shared" si="463"/>
        <v/>
      </c>
      <c r="L1089" s="84" t="str">
        <f t="shared" si="463"/>
        <v/>
      </c>
      <c r="M1089" s="84" t="str">
        <f t="shared" si="463"/>
        <v/>
      </c>
      <c r="N1089" s="84" t="str">
        <f t="shared" si="463"/>
        <v/>
      </c>
      <c r="O1089" s="84" t="str">
        <f t="shared" si="463"/>
        <v/>
      </c>
      <c r="P1089" s="87"/>
      <c r="Q1089" s="84" t="str">
        <f>IF(Q1062&lt;&gt;0,Q1061/Q1062,"")</f>
        <v/>
      </c>
      <c r="S1089" s="13" t="b">
        <f t="shared" si="457"/>
        <v>1</v>
      </c>
      <c r="T1089" s="13" t="b">
        <f t="shared" si="457"/>
        <v>0</v>
      </c>
      <c r="U1089" s="13" t="b">
        <f t="shared" si="436"/>
        <v>0</v>
      </c>
      <c r="V1089" s="13" t="b">
        <f t="shared" si="442"/>
        <v>0</v>
      </c>
      <c r="W1089" s="14" t="b">
        <f t="shared" si="431"/>
        <v>0</v>
      </c>
      <c r="AB1089" s="14"/>
      <c r="AC1089" s="18"/>
      <c r="AD1089" s="14"/>
      <c r="AE1089" s="18"/>
      <c r="AF1089" s="18"/>
      <c r="AG1089" s="18"/>
      <c r="AH1089" s="19"/>
      <c r="AI1089" s="19"/>
      <c r="AJ1089" s="19"/>
    </row>
    <row r="1090" spans="1:36" s="13" customFormat="1" ht="16" hidden="1" thickBot="1">
      <c r="B1090" s="219"/>
      <c r="C1090" s="83">
        <f t="shared" si="439"/>
        <v>2005</v>
      </c>
      <c r="D1090" s="84" t="str">
        <f>IF(D1064&lt;&gt;0,D1063/D1064,"")</f>
        <v/>
      </c>
      <c r="E1090" s="84" t="str">
        <f t="shared" ref="E1090:O1090" si="464">IF(E1064&lt;&gt;0,E1063/E1064,"")</f>
        <v/>
      </c>
      <c r="F1090" s="84" t="str">
        <f t="shared" si="464"/>
        <v/>
      </c>
      <c r="G1090" s="84" t="str">
        <f t="shared" si="464"/>
        <v/>
      </c>
      <c r="H1090" s="84" t="str">
        <f t="shared" si="464"/>
        <v/>
      </c>
      <c r="I1090" s="84" t="str">
        <f t="shared" si="464"/>
        <v/>
      </c>
      <c r="J1090" s="84" t="str">
        <f t="shared" si="464"/>
        <v/>
      </c>
      <c r="K1090" s="84" t="str">
        <f t="shared" si="464"/>
        <v/>
      </c>
      <c r="L1090" s="84" t="str">
        <f t="shared" si="464"/>
        <v/>
      </c>
      <c r="M1090" s="84" t="str">
        <f t="shared" si="464"/>
        <v/>
      </c>
      <c r="N1090" s="84" t="str">
        <f t="shared" si="464"/>
        <v/>
      </c>
      <c r="O1090" s="84" t="str">
        <f t="shared" si="464"/>
        <v/>
      </c>
      <c r="Q1090" s="84" t="str">
        <f>IF(Q1064&lt;&gt;0,Q1063/Q1064,"")</f>
        <v/>
      </c>
      <c r="S1090" s="13" t="b">
        <f t="shared" si="457"/>
        <v>1</v>
      </c>
      <c r="T1090" s="13" t="b">
        <f t="shared" si="457"/>
        <v>0</v>
      </c>
      <c r="U1090" s="13" t="b">
        <f t="shared" si="436"/>
        <v>0</v>
      </c>
      <c r="V1090" s="13" t="b">
        <f t="shared" si="442"/>
        <v>0</v>
      </c>
      <c r="W1090" s="14" t="b">
        <f t="shared" si="431"/>
        <v>0</v>
      </c>
      <c r="AB1090" s="14"/>
      <c r="AC1090" s="18"/>
      <c r="AD1090" s="14"/>
      <c r="AE1090" s="18"/>
      <c r="AF1090" s="18"/>
      <c r="AG1090" s="18"/>
      <c r="AH1090" s="19"/>
      <c r="AI1090" s="19"/>
      <c r="AJ1090" s="19"/>
    </row>
    <row r="1091" spans="1:36" s="13" customFormat="1" hidden="1">
      <c r="S1091" s="13" t="b">
        <f>S1076</f>
        <v>1</v>
      </c>
      <c r="T1091" s="13" t="b">
        <f>T1076</f>
        <v>0</v>
      </c>
      <c r="V1091" s="13" t="b">
        <f>V1076</f>
        <v>0</v>
      </c>
      <c r="W1091" s="14" t="b">
        <f t="shared" si="431"/>
        <v>0</v>
      </c>
      <c r="AB1091" s="14"/>
      <c r="AC1091" s="18"/>
      <c r="AD1091" s="14"/>
      <c r="AE1091" s="18"/>
      <c r="AF1091" s="18"/>
      <c r="AG1091" s="18"/>
      <c r="AH1091" s="19"/>
      <c r="AI1091" s="19"/>
      <c r="AJ1091" s="19"/>
    </row>
    <row r="1092" spans="1:36" s="13" customFormat="1" ht="15.75" hidden="1" customHeight="1">
      <c r="T1092" s="13" t="b">
        <f>T1091</f>
        <v>0</v>
      </c>
      <c r="W1092" s="14" t="b">
        <f t="shared" si="431"/>
        <v>0</v>
      </c>
      <c r="AB1092" s="14"/>
      <c r="AC1092" s="18"/>
      <c r="AD1092" s="14"/>
      <c r="AE1092" s="18"/>
      <c r="AF1092" s="18"/>
      <c r="AG1092" s="18"/>
      <c r="AH1092" s="19"/>
      <c r="AI1092" s="19"/>
      <c r="AJ1092" s="19"/>
    </row>
    <row r="1093" spans="1:36" s="13" customFormat="1" ht="16" hidden="1" thickBot="1">
      <c r="B1093" s="206" t="s">
        <v>19</v>
      </c>
      <c r="C1093" s="206"/>
      <c r="D1093" s="206"/>
      <c r="E1093" s="206"/>
      <c r="F1093" s="41" t="s">
        <v>20</v>
      </c>
      <c r="G1093" s="42" t="s">
        <v>21</v>
      </c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T1093" s="13" t="b">
        <f>VLOOKUP(B1094,$T$5:$U$24,2,)</f>
        <v>0</v>
      </c>
      <c r="W1093" s="14" t="b">
        <f>AND(S1093:V1093)</f>
        <v>0</v>
      </c>
      <c r="AB1093" s="14"/>
      <c r="AC1093" s="18"/>
      <c r="AD1093" s="14"/>
      <c r="AE1093" s="18"/>
      <c r="AF1093" s="18"/>
      <c r="AG1093" s="18"/>
      <c r="AH1093" s="19"/>
      <c r="AI1093" s="19"/>
      <c r="AJ1093" s="19"/>
    </row>
    <row r="1094" spans="1:36" s="13" customFormat="1" ht="32.25" hidden="1" customHeight="1" thickTop="1" thickBot="1">
      <c r="A1094" s="44" t="s">
        <v>22</v>
      </c>
      <c r="B1094" s="45">
        <f>B1012+1</f>
        <v>14</v>
      </c>
      <c r="C1094" s="207" t="str">
        <f>VLOOKUP(B1094,$B$5:$F$24,2,)</f>
        <v/>
      </c>
      <c r="D1094" s="208"/>
      <c r="E1094" s="209"/>
      <c r="F1094" s="46" t="str">
        <f>VLOOKUP(B1094,$B$5:$G$24,5,)</f>
        <v/>
      </c>
      <c r="G1094" s="223" t="str">
        <f>VLOOKUP(B1094,$B$5:$G$24,6,)</f>
        <v/>
      </c>
      <c r="H1094" s="223"/>
      <c r="I1094" s="223"/>
      <c r="J1094" s="223"/>
      <c r="K1094" s="223"/>
      <c r="L1094" s="223"/>
      <c r="M1094" s="223"/>
      <c r="N1094" s="223"/>
      <c r="O1094" s="223"/>
      <c r="P1094" s="223"/>
      <c r="Q1094" s="223"/>
      <c r="T1094" s="13" t="b">
        <f>T1093</f>
        <v>0</v>
      </c>
      <c r="W1094" s="14" t="b">
        <f t="shared" ref="W1094:W1174" si="465">AND(S1094:V1094)</f>
        <v>0</v>
      </c>
      <c r="AB1094" s="14"/>
      <c r="AC1094" s="18"/>
      <c r="AD1094" s="14"/>
      <c r="AE1094" s="18"/>
      <c r="AF1094" s="18"/>
      <c r="AG1094" s="18"/>
      <c r="AH1094" s="19"/>
      <c r="AI1094" s="19"/>
      <c r="AJ1094" s="19"/>
    </row>
    <row r="1095" spans="1:36" s="13" customFormat="1" hidden="1">
      <c r="T1095" s="13" t="b">
        <f>T1094</f>
        <v>0</v>
      </c>
      <c r="W1095" s="14" t="b">
        <f t="shared" si="465"/>
        <v>0</v>
      </c>
      <c r="AB1095" s="14"/>
      <c r="AC1095" s="18"/>
      <c r="AD1095" s="14"/>
      <c r="AE1095" s="18"/>
      <c r="AF1095" s="18"/>
      <c r="AG1095" s="18"/>
      <c r="AH1095" s="19"/>
      <c r="AI1095" s="19"/>
      <c r="AJ1095" s="19"/>
    </row>
    <row r="1096" spans="1:36" s="13" customFormat="1" ht="16" hidden="1" thickBot="1">
      <c r="B1096" s="53"/>
      <c r="C1096" s="53"/>
      <c r="D1096" s="54" t="str">
        <f>D1014</f>
        <v>Jan</v>
      </c>
      <c r="E1096" s="54" t="str">
        <f t="shared" ref="E1096:O1096" si="466">E1014</f>
        <v>Feb</v>
      </c>
      <c r="F1096" s="54" t="str">
        <f t="shared" si="466"/>
        <v>Mar</v>
      </c>
      <c r="G1096" s="54" t="str">
        <f t="shared" si="466"/>
        <v>Apr</v>
      </c>
      <c r="H1096" s="54" t="str">
        <f t="shared" si="466"/>
        <v>May</v>
      </c>
      <c r="I1096" s="54" t="str">
        <f t="shared" si="466"/>
        <v>Jun</v>
      </c>
      <c r="J1096" s="54" t="str">
        <f t="shared" si="466"/>
        <v>Jul</v>
      </c>
      <c r="K1096" s="54" t="str">
        <f t="shared" si="466"/>
        <v>Aug</v>
      </c>
      <c r="L1096" s="54" t="str">
        <f t="shared" si="466"/>
        <v>Sep</v>
      </c>
      <c r="M1096" s="54" t="str">
        <f t="shared" si="466"/>
        <v>Oct</v>
      </c>
      <c r="N1096" s="54" t="str">
        <f t="shared" si="466"/>
        <v>Nov</v>
      </c>
      <c r="O1096" s="54" t="str">
        <f t="shared" si="466"/>
        <v>Dec</v>
      </c>
      <c r="P1096" s="55"/>
      <c r="Q1096" s="56" t="s">
        <v>23</v>
      </c>
      <c r="T1096" s="13" t="b">
        <f t="shared" ref="T1096:T1159" si="467">T1095</f>
        <v>0</v>
      </c>
      <c r="W1096" s="14" t="b">
        <f t="shared" si="465"/>
        <v>0</v>
      </c>
      <c r="AB1096" s="14"/>
      <c r="AC1096" s="18"/>
      <c r="AD1096" s="14"/>
      <c r="AE1096" s="18"/>
      <c r="AF1096" s="18"/>
      <c r="AG1096" s="18"/>
      <c r="AH1096" s="19"/>
      <c r="AI1096" s="19"/>
      <c r="AJ1096" s="19"/>
    </row>
    <row r="1097" spans="1:36" s="13" customFormat="1" hidden="1">
      <c r="B1097" s="214">
        <f>FinalYear</f>
        <v>2029</v>
      </c>
      <c r="C1097" s="57" t="s">
        <v>24</v>
      </c>
      <c r="D1097" s="58"/>
      <c r="E1097" s="59"/>
      <c r="F1097" s="59"/>
      <c r="G1097" s="59"/>
      <c r="H1097" s="59"/>
      <c r="I1097" s="60"/>
      <c r="J1097" s="59"/>
      <c r="K1097" s="59"/>
      <c r="L1097" s="59"/>
      <c r="M1097" s="59"/>
      <c r="N1097" s="59"/>
      <c r="O1097" s="61"/>
      <c r="P1097" s="62"/>
      <c r="Q1097" s="63">
        <f t="shared" ref="Q1097:Q1146" si="468">SUM(D1097:O1097)</f>
        <v>0</v>
      </c>
      <c r="T1097" s="13" t="b">
        <f t="shared" si="467"/>
        <v>0</v>
      </c>
      <c r="U1097" s="13" t="b">
        <f>AND(B1097&lt;=ReportingYear,B1097&gt;=BaselineYear)</f>
        <v>0</v>
      </c>
      <c r="W1097" s="14" t="b">
        <f t="shared" si="465"/>
        <v>0</v>
      </c>
      <c r="AB1097" s="14"/>
      <c r="AC1097" s="18"/>
      <c r="AD1097" s="14"/>
      <c r="AE1097" s="18"/>
      <c r="AF1097" s="18"/>
      <c r="AG1097" s="18"/>
      <c r="AH1097" s="19"/>
      <c r="AI1097" s="19"/>
      <c r="AJ1097" s="19"/>
    </row>
    <row r="1098" spans="1:36" s="13" customFormat="1" ht="16" hidden="1" thickBot="1">
      <c r="B1098" s="215"/>
      <c r="C1098" s="64" t="s">
        <v>25</v>
      </c>
      <c r="D1098" s="65"/>
      <c r="E1098" s="66"/>
      <c r="F1098" s="66"/>
      <c r="G1098" s="66"/>
      <c r="H1098" s="66"/>
      <c r="I1098" s="66"/>
      <c r="J1098" s="66"/>
      <c r="K1098" s="66"/>
      <c r="L1098" s="66"/>
      <c r="M1098" s="66"/>
      <c r="N1098" s="66"/>
      <c r="O1098" s="67"/>
      <c r="P1098" s="68"/>
      <c r="Q1098" s="69">
        <f t="shared" si="468"/>
        <v>0</v>
      </c>
      <c r="S1098" s="13" t="b">
        <f>IF(F1094="none",FALSE,TRUE)</f>
        <v>1</v>
      </c>
      <c r="T1098" s="13" t="b">
        <f t="shared" si="467"/>
        <v>0</v>
      </c>
      <c r="U1098" s="13" t="b">
        <f>U1097</f>
        <v>0</v>
      </c>
      <c r="W1098" s="14" t="b">
        <f t="shared" si="465"/>
        <v>0</v>
      </c>
      <c r="AB1098" s="14"/>
      <c r="AC1098" s="18"/>
      <c r="AD1098" s="14"/>
      <c r="AE1098" s="18"/>
      <c r="AF1098" s="18"/>
      <c r="AG1098" s="18"/>
      <c r="AH1098" s="19"/>
      <c r="AI1098" s="19"/>
      <c r="AJ1098" s="19"/>
    </row>
    <row r="1099" spans="1:36" s="13" customFormat="1" hidden="1">
      <c r="B1099" s="211">
        <f>B1097-1</f>
        <v>2028</v>
      </c>
      <c r="C1099" s="70" t="s">
        <v>24</v>
      </c>
      <c r="D1099" s="71"/>
      <c r="E1099" s="72"/>
      <c r="F1099" s="72"/>
      <c r="G1099" s="72"/>
      <c r="H1099" s="72"/>
      <c r="I1099" s="73"/>
      <c r="J1099" s="72"/>
      <c r="K1099" s="72"/>
      <c r="L1099" s="72"/>
      <c r="M1099" s="72"/>
      <c r="N1099" s="72"/>
      <c r="O1099" s="74"/>
      <c r="P1099" s="62"/>
      <c r="Q1099" s="75">
        <f t="shared" si="468"/>
        <v>0</v>
      </c>
      <c r="T1099" s="13" t="b">
        <f t="shared" si="467"/>
        <v>0</v>
      </c>
      <c r="U1099" s="13" t="b">
        <f>AND(B1099&lt;=ReportingYear,B1099&gt;=BaselineYear)</f>
        <v>0</v>
      </c>
      <c r="W1099" s="14" t="b">
        <f t="shared" si="465"/>
        <v>0</v>
      </c>
      <c r="AB1099" s="14"/>
      <c r="AC1099" s="18"/>
      <c r="AD1099" s="14"/>
      <c r="AE1099" s="18"/>
      <c r="AF1099" s="18"/>
      <c r="AG1099" s="18"/>
      <c r="AH1099" s="19"/>
      <c r="AI1099" s="19"/>
      <c r="AJ1099" s="19"/>
    </row>
    <row r="1100" spans="1:36" s="13" customFormat="1" ht="16" hidden="1" thickBot="1">
      <c r="B1100" s="212"/>
      <c r="C1100" s="76" t="s">
        <v>25</v>
      </c>
      <c r="D1100" s="77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9"/>
      <c r="P1100" s="80"/>
      <c r="Q1100" s="81">
        <f t="shared" si="468"/>
        <v>0</v>
      </c>
      <c r="S1100" s="13" t="b">
        <f>S1098</f>
        <v>1</v>
      </c>
      <c r="T1100" s="13" t="b">
        <f t="shared" si="467"/>
        <v>0</v>
      </c>
      <c r="U1100" s="13" t="b">
        <f>U1099</f>
        <v>0</v>
      </c>
      <c r="W1100" s="14" t="b">
        <f t="shared" si="465"/>
        <v>0</v>
      </c>
      <c r="AB1100" s="14"/>
      <c r="AC1100" s="18"/>
      <c r="AD1100" s="14"/>
      <c r="AE1100" s="18"/>
      <c r="AF1100" s="18"/>
      <c r="AG1100" s="18"/>
      <c r="AH1100" s="19"/>
      <c r="AI1100" s="19"/>
      <c r="AJ1100" s="19"/>
    </row>
    <row r="1101" spans="1:36" s="13" customFormat="1" hidden="1">
      <c r="B1101" s="211">
        <f>B1099-1</f>
        <v>2027</v>
      </c>
      <c r="C1101" s="70" t="s">
        <v>24</v>
      </c>
      <c r="D1101" s="58"/>
      <c r="E1101" s="59"/>
      <c r="F1101" s="59"/>
      <c r="G1101" s="59"/>
      <c r="H1101" s="59"/>
      <c r="I1101" s="60"/>
      <c r="J1101" s="59"/>
      <c r="K1101" s="59"/>
      <c r="L1101" s="59"/>
      <c r="M1101" s="59"/>
      <c r="N1101" s="59"/>
      <c r="O1101" s="61"/>
      <c r="P1101" s="62"/>
      <c r="Q1101" s="63">
        <f t="shared" si="468"/>
        <v>0</v>
      </c>
      <c r="T1101" s="13" t="b">
        <f t="shared" si="467"/>
        <v>0</v>
      </c>
      <c r="U1101" s="13" t="b">
        <f>AND(B1101&lt;=ReportingYear,B1101&gt;=BaselineYear)</f>
        <v>0</v>
      </c>
      <c r="W1101" s="14" t="b">
        <f t="shared" si="465"/>
        <v>0</v>
      </c>
      <c r="AB1101" s="14"/>
      <c r="AC1101" s="18"/>
      <c r="AD1101" s="14"/>
      <c r="AE1101" s="18"/>
      <c r="AF1101" s="18"/>
      <c r="AG1101" s="18"/>
      <c r="AH1101" s="19"/>
      <c r="AI1101" s="19"/>
      <c r="AJ1101" s="19"/>
    </row>
    <row r="1102" spans="1:36" s="13" customFormat="1" ht="16" hidden="1" thickBot="1">
      <c r="B1102" s="212"/>
      <c r="C1102" s="76" t="s">
        <v>25</v>
      </c>
      <c r="D1102" s="65"/>
      <c r="E1102" s="66"/>
      <c r="F1102" s="66"/>
      <c r="G1102" s="66"/>
      <c r="H1102" s="66"/>
      <c r="I1102" s="66"/>
      <c r="J1102" s="66"/>
      <c r="K1102" s="66"/>
      <c r="L1102" s="66"/>
      <c r="M1102" s="66"/>
      <c r="N1102" s="66"/>
      <c r="O1102" s="67"/>
      <c r="P1102" s="68"/>
      <c r="Q1102" s="69">
        <f t="shared" si="468"/>
        <v>0</v>
      </c>
      <c r="S1102" s="13" t="b">
        <f>S1100</f>
        <v>1</v>
      </c>
      <c r="T1102" s="13" t="b">
        <f t="shared" si="467"/>
        <v>0</v>
      </c>
      <c r="U1102" s="13" t="b">
        <f>U1101</f>
        <v>0</v>
      </c>
      <c r="W1102" s="14" t="b">
        <f t="shared" si="465"/>
        <v>0</v>
      </c>
      <c r="AB1102" s="14"/>
      <c r="AC1102" s="18"/>
      <c r="AD1102" s="14"/>
      <c r="AE1102" s="18"/>
      <c r="AF1102" s="18"/>
      <c r="AG1102" s="18"/>
      <c r="AH1102" s="19"/>
      <c r="AI1102" s="19"/>
      <c r="AJ1102" s="19"/>
    </row>
    <row r="1103" spans="1:36" s="13" customFormat="1" hidden="1">
      <c r="B1103" s="211">
        <f>B1101-1</f>
        <v>2026</v>
      </c>
      <c r="C1103" s="70" t="s">
        <v>24</v>
      </c>
      <c r="D1103" s="71"/>
      <c r="E1103" s="72"/>
      <c r="F1103" s="72"/>
      <c r="G1103" s="72"/>
      <c r="H1103" s="72"/>
      <c r="I1103" s="73"/>
      <c r="J1103" s="72"/>
      <c r="K1103" s="72"/>
      <c r="L1103" s="72"/>
      <c r="M1103" s="72"/>
      <c r="N1103" s="72"/>
      <c r="O1103" s="74"/>
      <c r="P1103" s="62"/>
      <c r="Q1103" s="75">
        <f t="shared" si="468"/>
        <v>0</v>
      </c>
      <c r="T1103" s="13" t="b">
        <f t="shared" si="467"/>
        <v>0</v>
      </c>
      <c r="U1103" s="13" t="b">
        <f>AND(B1103&lt;=ReportingYear,B1103&gt;=BaselineYear)</f>
        <v>0</v>
      </c>
      <c r="W1103" s="14" t="b">
        <f t="shared" si="465"/>
        <v>0</v>
      </c>
      <c r="AB1103" s="14"/>
      <c r="AC1103" s="18"/>
      <c r="AD1103" s="14"/>
      <c r="AE1103" s="18"/>
      <c r="AF1103" s="18"/>
      <c r="AG1103" s="18"/>
      <c r="AH1103" s="19"/>
      <c r="AI1103" s="19"/>
      <c r="AJ1103" s="19"/>
    </row>
    <row r="1104" spans="1:36" s="13" customFormat="1" ht="16" hidden="1" thickBot="1">
      <c r="B1104" s="212"/>
      <c r="C1104" s="76" t="s">
        <v>25</v>
      </c>
      <c r="D1104" s="77"/>
      <c r="E1104" s="78"/>
      <c r="F1104" s="78"/>
      <c r="G1104" s="78"/>
      <c r="H1104" s="78"/>
      <c r="I1104" s="78"/>
      <c r="J1104" s="78"/>
      <c r="K1104" s="78"/>
      <c r="L1104" s="78"/>
      <c r="M1104" s="78"/>
      <c r="N1104" s="78"/>
      <c r="O1104" s="79"/>
      <c r="P1104" s="80"/>
      <c r="Q1104" s="81">
        <f t="shared" si="468"/>
        <v>0</v>
      </c>
      <c r="S1104" s="13" t="b">
        <f>S1102</f>
        <v>1</v>
      </c>
      <c r="T1104" s="13" t="b">
        <f t="shared" si="467"/>
        <v>0</v>
      </c>
      <c r="U1104" s="13" t="b">
        <f>U1103</f>
        <v>0</v>
      </c>
      <c r="W1104" s="14" t="b">
        <f t="shared" si="465"/>
        <v>0</v>
      </c>
      <c r="AB1104" s="14"/>
      <c r="AC1104" s="18"/>
      <c r="AD1104" s="14"/>
      <c r="AE1104" s="18"/>
      <c r="AF1104" s="18"/>
      <c r="AG1104" s="18"/>
      <c r="AH1104" s="19"/>
      <c r="AI1104" s="19"/>
      <c r="AJ1104" s="19"/>
    </row>
    <row r="1105" spans="2:36" s="13" customFormat="1" hidden="1">
      <c r="B1105" s="211">
        <f>B1103-1</f>
        <v>2025</v>
      </c>
      <c r="C1105" s="70" t="s">
        <v>24</v>
      </c>
      <c r="D1105" s="58"/>
      <c r="E1105" s="59"/>
      <c r="F1105" s="59"/>
      <c r="G1105" s="59"/>
      <c r="H1105" s="59"/>
      <c r="I1105" s="60"/>
      <c r="J1105" s="59"/>
      <c r="K1105" s="59"/>
      <c r="L1105" s="59"/>
      <c r="M1105" s="59"/>
      <c r="N1105" s="59"/>
      <c r="O1105" s="61"/>
      <c r="P1105" s="62"/>
      <c r="Q1105" s="63">
        <f t="shared" si="468"/>
        <v>0</v>
      </c>
      <c r="T1105" s="13" t="b">
        <f t="shared" si="467"/>
        <v>0</v>
      </c>
      <c r="U1105" s="13" t="b">
        <f>AND(B1105&lt;=ReportingYear,B1105&gt;=BaselineYear)</f>
        <v>0</v>
      </c>
      <c r="W1105" s="14" t="b">
        <f t="shared" si="465"/>
        <v>0</v>
      </c>
      <c r="AB1105" s="14"/>
      <c r="AC1105" s="18"/>
      <c r="AD1105" s="14"/>
      <c r="AE1105" s="18"/>
      <c r="AF1105" s="18"/>
      <c r="AG1105" s="18"/>
      <c r="AH1105" s="19"/>
      <c r="AI1105" s="19"/>
      <c r="AJ1105" s="19"/>
    </row>
    <row r="1106" spans="2:36" s="13" customFormat="1" ht="16" hidden="1" thickBot="1">
      <c r="B1106" s="212"/>
      <c r="C1106" s="76" t="s">
        <v>25</v>
      </c>
      <c r="D1106" s="65"/>
      <c r="E1106" s="66"/>
      <c r="F1106" s="66"/>
      <c r="G1106" s="66"/>
      <c r="H1106" s="66"/>
      <c r="I1106" s="66"/>
      <c r="J1106" s="66"/>
      <c r="K1106" s="66"/>
      <c r="L1106" s="66"/>
      <c r="M1106" s="66"/>
      <c r="N1106" s="66"/>
      <c r="O1106" s="67"/>
      <c r="P1106" s="68"/>
      <c r="Q1106" s="69">
        <f t="shared" si="468"/>
        <v>0</v>
      </c>
      <c r="S1106" s="13" t="b">
        <f>S1104</f>
        <v>1</v>
      </c>
      <c r="T1106" s="13" t="b">
        <f t="shared" si="467"/>
        <v>0</v>
      </c>
      <c r="U1106" s="13" t="b">
        <f>U1105</f>
        <v>0</v>
      </c>
      <c r="W1106" s="14" t="b">
        <f t="shared" si="465"/>
        <v>0</v>
      </c>
      <c r="AB1106" s="14"/>
      <c r="AC1106" s="18"/>
      <c r="AD1106" s="14"/>
      <c r="AE1106" s="18"/>
      <c r="AF1106" s="18"/>
      <c r="AG1106" s="18"/>
      <c r="AH1106" s="19"/>
      <c r="AI1106" s="19"/>
      <c r="AJ1106" s="19"/>
    </row>
    <row r="1107" spans="2:36" s="13" customFormat="1" hidden="1">
      <c r="B1107" s="211">
        <f>B1105-1</f>
        <v>2024</v>
      </c>
      <c r="C1107" s="70" t="s">
        <v>24</v>
      </c>
      <c r="D1107" s="71"/>
      <c r="E1107" s="72"/>
      <c r="F1107" s="72"/>
      <c r="G1107" s="72"/>
      <c r="H1107" s="72"/>
      <c r="I1107" s="73"/>
      <c r="J1107" s="72"/>
      <c r="K1107" s="72"/>
      <c r="L1107" s="72"/>
      <c r="M1107" s="72"/>
      <c r="N1107" s="72"/>
      <c r="O1107" s="74"/>
      <c r="P1107" s="62"/>
      <c r="Q1107" s="75">
        <f t="shared" si="468"/>
        <v>0</v>
      </c>
      <c r="T1107" s="13" t="b">
        <f t="shared" si="467"/>
        <v>0</v>
      </c>
      <c r="U1107" s="13" t="b">
        <f>AND(B1107&lt;=ReportingYear,B1107&gt;=BaselineYear)</f>
        <v>0</v>
      </c>
      <c r="W1107" s="14" t="b">
        <f t="shared" si="465"/>
        <v>0</v>
      </c>
      <c r="AB1107" s="14"/>
      <c r="AC1107" s="18"/>
      <c r="AD1107" s="14"/>
      <c r="AE1107" s="18"/>
      <c r="AF1107" s="18"/>
      <c r="AG1107" s="18"/>
      <c r="AH1107" s="19"/>
      <c r="AI1107" s="19"/>
      <c r="AJ1107" s="19"/>
    </row>
    <row r="1108" spans="2:36" s="13" customFormat="1" ht="16" hidden="1" thickBot="1">
      <c r="B1108" s="212"/>
      <c r="C1108" s="76" t="s">
        <v>25</v>
      </c>
      <c r="D1108" s="77"/>
      <c r="E1108" s="78"/>
      <c r="F1108" s="78"/>
      <c r="G1108" s="78"/>
      <c r="H1108" s="78"/>
      <c r="I1108" s="78"/>
      <c r="J1108" s="78"/>
      <c r="K1108" s="78"/>
      <c r="L1108" s="78"/>
      <c r="M1108" s="78"/>
      <c r="N1108" s="78"/>
      <c r="O1108" s="79"/>
      <c r="P1108" s="80"/>
      <c r="Q1108" s="81">
        <f t="shared" si="468"/>
        <v>0</v>
      </c>
      <c r="S1108" s="13" t="b">
        <f>S1106</f>
        <v>1</v>
      </c>
      <c r="T1108" s="13" t="b">
        <f t="shared" si="467"/>
        <v>0</v>
      </c>
      <c r="U1108" s="13" t="b">
        <f>U1107</f>
        <v>0</v>
      </c>
      <c r="W1108" s="14" t="b">
        <f t="shared" si="465"/>
        <v>0</v>
      </c>
      <c r="AB1108" s="14"/>
      <c r="AC1108" s="18"/>
      <c r="AD1108" s="14"/>
      <c r="AE1108" s="18"/>
      <c r="AF1108" s="18"/>
      <c r="AG1108" s="18"/>
      <c r="AH1108" s="19"/>
      <c r="AI1108" s="19"/>
      <c r="AJ1108" s="19"/>
    </row>
    <row r="1109" spans="2:36" s="13" customFormat="1" hidden="1">
      <c r="B1109" s="211">
        <f>B1107-1</f>
        <v>2023</v>
      </c>
      <c r="C1109" s="70" t="s">
        <v>24</v>
      </c>
      <c r="D1109" s="58"/>
      <c r="E1109" s="59"/>
      <c r="F1109" s="59"/>
      <c r="G1109" s="59"/>
      <c r="H1109" s="59"/>
      <c r="I1109" s="60"/>
      <c r="J1109" s="59"/>
      <c r="K1109" s="59"/>
      <c r="L1109" s="59"/>
      <c r="M1109" s="59"/>
      <c r="N1109" s="59"/>
      <c r="O1109" s="61"/>
      <c r="P1109" s="62"/>
      <c r="Q1109" s="63">
        <f t="shared" si="468"/>
        <v>0</v>
      </c>
      <c r="T1109" s="13" t="b">
        <f t="shared" si="467"/>
        <v>0</v>
      </c>
      <c r="U1109" s="13" t="b">
        <f>AND(B1109&lt;=ReportingYear,B1109&gt;=BaselineYear)</f>
        <v>0</v>
      </c>
      <c r="W1109" s="14" t="b">
        <f t="shared" si="465"/>
        <v>0</v>
      </c>
      <c r="AB1109" s="14"/>
      <c r="AC1109" s="18"/>
      <c r="AD1109" s="14"/>
      <c r="AE1109" s="18"/>
      <c r="AF1109" s="18"/>
      <c r="AG1109" s="18"/>
      <c r="AH1109" s="19"/>
      <c r="AI1109" s="19"/>
      <c r="AJ1109" s="19"/>
    </row>
    <row r="1110" spans="2:36" s="13" customFormat="1" ht="16" hidden="1" thickBot="1">
      <c r="B1110" s="212"/>
      <c r="C1110" s="76" t="s">
        <v>25</v>
      </c>
      <c r="D1110" s="65"/>
      <c r="E1110" s="66"/>
      <c r="F1110" s="66"/>
      <c r="G1110" s="66"/>
      <c r="H1110" s="66"/>
      <c r="I1110" s="66"/>
      <c r="J1110" s="66"/>
      <c r="K1110" s="66"/>
      <c r="L1110" s="66"/>
      <c r="M1110" s="66"/>
      <c r="N1110" s="66"/>
      <c r="O1110" s="67"/>
      <c r="P1110" s="68"/>
      <c r="Q1110" s="69">
        <f t="shared" si="468"/>
        <v>0</v>
      </c>
      <c r="S1110" s="13" t="b">
        <f>S1108</f>
        <v>1</v>
      </c>
      <c r="T1110" s="13" t="b">
        <f t="shared" si="467"/>
        <v>0</v>
      </c>
      <c r="U1110" s="13" t="b">
        <f>U1109</f>
        <v>0</v>
      </c>
      <c r="W1110" s="14" t="b">
        <f t="shared" si="465"/>
        <v>0</v>
      </c>
      <c r="AB1110" s="14"/>
      <c r="AC1110" s="18"/>
      <c r="AD1110" s="14"/>
      <c r="AE1110" s="18"/>
      <c r="AF1110" s="18"/>
      <c r="AG1110" s="18"/>
      <c r="AH1110" s="19"/>
      <c r="AI1110" s="19"/>
      <c r="AJ1110" s="19"/>
    </row>
    <row r="1111" spans="2:36" s="13" customFormat="1" hidden="1">
      <c r="B1111" s="211">
        <f>B1109-1</f>
        <v>2022</v>
      </c>
      <c r="C1111" s="70" t="s">
        <v>24</v>
      </c>
      <c r="D1111" s="71"/>
      <c r="E1111" s="72"/>
      <c r="F1111" s="72"/>
      <c r="G1111" s="72"/>
      <c r="H1111" s="72"/>
      <c r="I1111" s="73"/>
      <c r="J1111" s="72"/>
      <c r="K1111" s="72"/>
      <c r="L1111" s="72"/>
      <c r="M1111" s="72"/>
      <c r="N1111" s="72"/>
      <c r="O1111" s="74"/>
      <c r="P1111" s="62"/>
      <c r="Q1111" s="75">
        <f t="shared" si="468"/>
        <v>0</v>
      </c>
      <c r="T1111" s="13" t="b">
        <f t="shared" si="467"/>
        <v>0</v>
      </c>
      <c r="U1111" s="13" t="b">
        <f>AND(B1111&lt;=ReportingYear,B1111&gt;=BaselineYear)</f>
        <v>0</v>
      </c>
      <c r="W1111" s="14" t="b">
        <f t="shared" si="465"/>
        <v>0</v>
      </c>
      <c r="AB1111" s="14"/>
      <c r="AC1111" s="18"/>
      <c r="AD1111" s="14"/>
      <c r="AE1111" s="18"/>
      <c r="AF1111" s="18"/>
      <c r="AG1111" s="18"/>
      <c r="AH1111" s="19"/>
      <c r="AI1111" s="19"/>
      <c r="AJ1111" s="19"/>
    </row>
    <row r="1112" spans="2:36" s="13" customFormat="1" ht="16" hidden="1" thickBot="1">
      <c r="B1112" s="212"/>
      <c r="C1112" s="76" t="s">
        <v>25</v>
      </c>
      <c r="D1112" s="77"/>
      <c r="E1112" s="78"/>
      <c r="F1112" s="78"/>
      <c r="G1112" s="78"/>
      <c r="H1112" s="78"/>
      <c r="I1112" s="78"/>
      <c r="J1112" s="78"/>
      <c r="K1112" s="78"/>
      <c r="L1112" s="78"/>
      <c r="M1112" s="78"/>
      <c r="N1112" s="78"/>
      <c r="O1112" s="79"/>
      <c r="P1112" s="80"/>
      <c r="Q1112" s="81">
        <f t="shared" si="468"/>
        <v>0</v>
      </c>
      <c r="S1112" s="13" t="b">
        <f>S1110</f>
        <v>1</v>
      </c>
      <c r="T1112" s="13" t="b">
        <f t="shared" si="467"/>
        <v>0</v>
      </c>
      <c r="U1112" s="13" t="b">
        <f>U1111</f>
        <v>0</v>
      </c>
      <c r="W1112" s="14" t="b">
        <f t="shared" si="465"/>
        <v>0</v>
      </c>
      <c r="AB1112" s="14"/>
      <c r="AC1112" s="18"/>
      <c r="AD1112" s="14"/>
      <c r="AE1112" s="18"/>
      <c r="AF1112" s="18"/>
      <c r="AG1112" s="18"/>
      <c r="AH1112" s="19"/>
      <c r="AI1112" s="19"/>
      <c r="AJ1112" s="19"/>
    </row>
    <row r="1113" spans="2:36" s="13" customFormat="1" hidden="1">
      <c r="B1113" s="211">
        <f>B1111-1</f>
        <v>2021</v>
      </c>
      <c r="C1113" s="70" t="s">
        <v>24</v>
      </c>
      <c r="D1113" s="58"/>
      <c r="E1113" s="59"/>
      <c r="F1113" s="59"/>
      <c r="G1113" s="59"/>
      <c r="H1113" s="59"/>
      <c r="I1113" s="60"/>
      <c r="J1113" s="59"/>
      <c r="K1113" s="59"/>
      <c r="L1113" s="59"/>
      <c r="M1113" s="59"/>
      <c r="N1113" s="59"/>
      <c r="O1113" s="61"/>
      <c r="P1113" s="62"/>
      <c r="Q1113" s="63">
        <f t="shared" si="468"/>
        <v>0</v>
      </c>
      <c r="T1113" s="13" t="b">
        <f t="shared" si="467"/>
        <v>0</v>
      </c>
      <c r="U1113" s="13" t="b">
        <f>AND(B1113&lt;=ReportingYear,B1113&gt;=BaselineYear)</f>
        <v>0</v>
      </c>
      <c r="W1113" s="14" t="b">
        <f t="shared" si="465"/>
        <v>0</v>
      </c>
      <c r="AB1113" s="14"/>
      <c r="AC1113" s="18"/>
      <c r="AD1113" s="14"/>
      <c r="AE1113" s="18"/>
      <c r="AF1113" s="18"/>
      <c r="AG1113" s="18"/>
      <c r="AH1113" s="19"/>
      <c r="AI1113" s="19"/>
      <c r="AJ1113" s="19"/>
    </row>
    <row r="1114" spans="2:36" s="13" customFormat="1" ht="16" hidden="1" thickBot="1">
      <c r="B1114" s="212"/>
      <c r="C1114" s="76" t="s">
        <v>25</v>
      </c>
      <c r="D1114" s="65"/>
      <c r="E1114" s="66"/>
      <c r="F1114" s="66"/>
      <c r="G1114" s="66"/>
      <c r="H1114" s="66"/>
      <c r="I1114" s="66"/>
      <c r="J1114" s="66"/>
      <c r="K1114" s="66"/>
      <c r="L1114" s="66"/>
      <c r="M1114" s="66"/>
      <c r="N1114" s="66"/>
      <c r="O1114" s="67"/>
      <c r="P1114" s="68"/>
      <c r="Q1114" s="69">
        <f t="shared" si="468"/>
        <v>0</v>
      </c>
      <c r="S1114" s="13" t="b">
        <f>S1112</f>
        <v>1</v>
      </c>
      <c r="T1114" s="13" t="b">
        <f t="shared" si="467"/>
        <v>0</v>
      </c>
      <c r="U1114" s="13" t="b">
        <f>U1113</f>
        <v>0</v>
      </c>
      <c r="W1114" s="14" t="b">
        <f t="shared" si="465"/>
        <v>0</v>
      </c>
      <c r="AB1114" s="14"/>
      <c r="AC1114" s="18"/>
      <c r="AD1114" s="14"/>
      <c r="AE1114" s="18"/>
      <c r="AF1114" s="18"/>
      <c r="AG1114" s="18"/>
      <c r="AH1114" s="19"/>
      <c r="AI1114" s="19"/>
      <c r="AJ1114" s="19"/>
    </row>
    <row r="1115" spans="2:36" s="13" customFormat="1" hidden="1">
      <c r="B1115" s="211">
        <f>B1113-1</f>
        <v>2020</v>
      </c>
      <c r="C1115" s="70" t="s">
        <v>24</v>
      </c>
      <c r="D1115" s="71"/>
      <c r="E1115" s="72"/>
      <c r="F1115" s="72"/>
      <c r="G1115" s="72"/>
      <c r="H1115" s="72"/>
      <c r="I1115" s="73"/>
      <c r="J1115" s="72"/>
      <c r="K1115" s="72"/>
      <c r="L1115" s="72"/>
      <c r="M1115" s="72"/>
      <c r="N1115" s="72"/>
      <c r="O1115" s="74"/>
      <c r="P1115" s="62"/>
      <c r="Q1115" s="75">
        <f t="shared" si="468"/>
        <v>0</v>
      </c>
      <c r="T1115" s="13" t="b">
        <f t="shared" si="467"/>
        <v>0</v>
      </c>
      <c r="U1115" s="13" t="b">
        <f>AND(B1115&lt;=ReportingYear,B1115&gt;=BaselineYear)</f>
        <v>0</v>
      </c>
      <c r="W1115" s="14" t="b">
        <f t="shared" si="465"/>
        <v>0</v>
      </c>
      <c r="AB1115" s="14"/>
      <c r="AC1115" s="18"/>
      <c r="AD1115" s="14"/>
      <c r="AE1115" s="18"/>
      <c r="AF1115" s="18"/>
      <c r="AG1115" s="18"/>
      <c r="AH1115" s="19"/>
      <c r="AI1115" s="19"/>
      <c r="AJ1115" s="19"/>
    </row>
    <row r="1116" spans="2:36" s="13" customFormat="1" ht="16" hidden="1" thickBot="1">
      <c r="B1116" s="212"/>
      <c r="C1116" s="76" t="s">
        <v>25</v>
      </c>
      <c r="D1116" s="77"/>
      <c r="E1116" s="78"/>
      <c r="F1116" s="78"/>
      <c r="G1116" s="78"/>
      <c r="H1116" s="78"/>
      <c r="I1116" s="78"/>
      <c r="J1116" s="78"/>
      <c r="K1116" s="78"/>
      <c r="L1116" s="78"/>
      <c r="M1116" s="78"/>
      <c r="N1116" s="78"/>
      <c r="O1116" s="79"/>
      <c r="P1116" s="80"/>
      <c r="Q1116" s="81">
        <f t="shared" si="468"/>
        <v>0</v>
      </c>
      <c r="S1116" s="13" t="b">
        <f>S1114</f>
        <v>1</v>
      </c>
      <c r="T1116" s="13" t="b">
        <f t="shared" si="467"/>
        <v>0</v>
      </c>
      <c r="U1116" s="13" t="b">
        <f>U1115</f>
        <v>0</v>
      </c>
      <c r="W1116" s="14" t="b">
        <f t="shared" si="465"/>
        <v>0</v>
      </c>
      <c r="AB1116" s="14"/>
      <c r="AC1116" s="18"/>
      <c r="AD1116" s="14"/>
      <c r="AE1116" s="18"/>
      <c r="AF1116" s="18"/>
      <c r="AG1116" s="18"/>
      <c r="AH1116" s="19"/>
      <c r="AI1116" s="19"/>
      <c r="AJ1116" s="19"/>
    </row>
    <row r="1117" spans="2:36" s="13" customFormat="1" ht="16" hidden="1" thickBot="1">
      <c r="B1117" s="213">
        <f>B1115-1</f>
        <v>2019</v>
      </c>
      <c r="C1117" s="70" t="s">
        <v>24</v>
      </c>
      <c r="D1117" s="58"/>
      <c r="E1117" s="59"/>
      <c r="F1117" s="59"/>
      <c r="G1117" s="59"/>
      <c r="H1117" s="59"/>
      <c r="I1117" s="60"/>
      <c r="J1117" s="59"/>
      <c r="K1117" s="59"/>
      <c r="L1117" s="59"/>
      <c r="M1117" s="59"/>
      <c r="N1117" s="59"/>
      <c r="O1117" s="61"/>
      <c r="P1117" s="62"/>
      <c r="Q1117" s="63">
        <f t="shared" si="468"/>
        <v>0</v>
      </c>
      <c r="T1117" s="13" t="b">
        <f t="shared" si="467"/>
        <v>0</v>
      </c>
      <c r="U1117" s="13" t="b">
        <f>AND(B1117&lt;=ReportingYear,B1117&gt;=BaselineYear)</f>
        <v>0</v>
      </c>
      <c r="W1117" s="14" t="b">
        <f t="shared" si="465"/>
        <v>0</v>
      </c>
      <c r="AB1117" s="14"/>
      <c r="AC1117" s="18"/>
      <c r="AD1117" s="14"/>
      <c r="AE1117" s="18"/>
      <c r="AF1117" s="18"/>
      <c r="AG1117" s="18"/>
      <c r="AH1117" s="19"/>
      <c r="AI1117" s="19"/>
      <c r="AJ1117" s="19"/>
    </row>
    <row r="1118" spans="2:36" s="13" customFormat="1" ht="16" hidden="1" thickBot="1">
      <c r="B1118" s="213"/>
      <c r="C1118" s="76" t="s">
        <v>25</v>
      </c>
      <c r="D1118" s="65"/>
      <c r="E1118" s="66"/>
      <c r="F1118" s="66"/>
      <c r="G1118" s="66"/>
      <c r="H1118" s="66"/>
      <c r="I1118" s="66"/>
      <c r="J1118" s="66"/>
      <c r="K1118" s="66"/>
      <c r="L1118" s="66"/>
      <c r="M1118" s="66"/>
      <c r="N1118" s="66"/>
      <c r="O1118" s="67"/>
      <c r="P1118" s="68"/>
      <c r="Q1118" s="69">
        <f t="shared" si="468"/>
        <v>0</v>
      </c>
      <c r="S1118" s="13" t="b">
        <f>S1116</f>
        <v>1</v>
      </c>
      <c r="T1118" s="13" t="b">
        <f t="shared" si="467"/>
        <v>0</v>
      </c>
      <c r="U1118" s="13" t="b">
        <f>U1117</f>
        <v>0</v>
      </c>
      <c r="W1118" s="14" t="b">
        <f t="shared" si="465"/>
        <v>0</v>
      </c>
      <c r="AB1118" s="14"/>
      <c r="AC1118" s="18"/>
      <c r="AD1118" s="14"/>
      <c r="AE1118" s="18"/>
      <c r="AF1118" s="18"/>
      <c r="AG1118" s="18"/>
      <c r="AH1118" s="19"/>
      <c r="AI1118" s="19"/>
      <c r="AJ1118" s="19"/>
    </row>
    <row r="1119" spans="2:36" s="13" customFormat="1" ht="16" hidden="1" thickBot="1">
      <c r="B1119" s="213">
        <f>B1117-1</f>
        <v>2018</v>
      </c>
      <c r="C1119" s="70" t="s">
        <v>24</v>
      </c>
      <c r="D1119" s="71"/>
      <c r="E1119" s="72"/>
      <c r="F1119" s="72"/>
      <c r="G1119" s="72"/>
      <c r="H1119" s="72"/>
      <c r="I1119" s="73"/>
      <c r="J1119" s="72"/>
      <c r="K1119" s="72"/>
      <c r="L1119" s="72"/>
      <c r="M1119" s="72"/>
      <c r="N1119" s="72"/>
      <c r="O1119" s="74"/>
      <c r="P1119" s="62"/>
      <c r="Q1119" s="75">
        <f t="shared" si="468"/>
        <v>0</v>
      </c>
      <c r="T1119" s="13" t="b">
        <f t="shared" si="467"/>
        <v>0</v>
      </c>
      <c r="U1119" s="13" t="b">
        <f>AND(B1119&lt;=ReportingYear,B1119&gt;=BaselineYear)</f>
        <v>0</v>
      </c>
      <c r="W1119" s="14" t="b">
        <f t="shared" si="465"/>
        <v>0</v>
      </c>
      <c r="AB1119" s="14"/>
      <c r="AC1119" s="18"/>
      <c r="AD1119" s="14"/>
      <c r="AE1119" s="18"/>
      <c r="AF1119" s="18"/>
      <c r="AG1119" s="18"/>
      <c r="AH1119" s="19"/>
      <c r="AI1119" s="19"/>
      <c r="AJ1119" s="19"/>
    </row>
    <row r="1120" spans="2:36" s="13" customFormat="1" ht="16" hidden="1" thickBot="1">
      <c r="B1120" s="213"/>
      <c r="C1120" s="76" t="s">
        <v>25</v>
      </c>
      <c r="D1120" s="77"/>
      <c r="E1120" s="78"/>
      <c r="F1120" s="78"/>
      <c r="G1120" s="78"/>
      <c r="H1120" s="78"/>
      <c r="I1120" s="78"/>
      <c r="J1120" s="78"/>
      <c r="K1120" s="78"/>
      <c r="L1120" s="78"/>
      <c r="M1120" s="78"/>
      <c r="N1120" s="78"/>
      <c r="O1120" s="79"/>
      <c r="P1120" s="80"/>
      <c r="Q1120" s="81">
        <f t="shared" si="468"/>
        <v>0</v>
      </c>
      <c r="S1120" s="13" t="b">
        <f>S1118</f>
        <v>1</v>
      </c>
      <c r="T1120" s="13" t="b">
        <f t="shared" si="467"/>
        <v>0</v>
      </c>
      <c r="U1120" s="13" t="b">
        <f>U1119</f>
        <v>0</v>
      </c>
      <c r="W1120" s="14" t="b">
        <f t="shared" si="465"/>
        <v>0</v>
      </c>
      <c r="AB1120" s="14"/>
      <c r="AC1120" s="18"/>
      <c r="AD1120" s="14"/>
      <c r="AE1120" s="18"/>
      <c r="AF1120" s="18"/>
      <c r="AG1120" s="18"/>
      <c r="AH1120" s="19"/>
      <c r="AI1120" s="19"/>
      <c r="AJ1120" s="19"/>
    </row>
    <row r="1121" spans="2:36" s="13" customFormat="1" ht="16" hidden="1" thickBot="1">
      <c r="B1121" s="213">
        <f>B1119-1</f>
        <v>2017</v>
      </c>
      <c r="C1121" s="70" t="s">
        <v>24</v>
      </c>
      <c r="D1121" s="58"/>
      <c r="E1121" s="59"/>
      <c r="F1121" s="59"/>
      <c r="G1121" s="59"/>
      <c r="H1121" s="59"/>
      <c r="I1121" s="60"/>
      <c r="J1121" s="59"/>
      <c r="K1121" s="59"/>
      <c r="L1121" s="59"/>
      <c r="M1121" s="59"/>
      <c r="N1121" s="59"/>
      <c r="O1121" s="61"/>
      <c r="P1121" s="62"/>
      <c r="Q1121" s="63">
        <f t="shared" si="468"/>
        <v>0</v>
      </c>
      <c r="T1121" s="13" t="b">
        <f t="shared" si="467"/>
        <v>0</v>
      </c>
      <c r="U1121" s="13" t="b">
        <f>AND(B1121&lt;=ReportingYear,B1121&gt;=BaselineYear)</f>
        <v>1</v>
      </c>
      <c r="W1121" s="14" t="b">
        <f t="shared" si="465"/>
        <v>0</v>
      </c>
      <c r="AB1121" s="14"/>
      <c r="AC1121" s="18"/>
      <c r="AD1121" s="14"/>
      <c r="AE1121" s="18"/>
      <c r="AF1121" s="18"/>
      <c r="AG1121" s="18"/>
      <c r="AH1121" s="19"/>
      <c r="AI1121" s="19"/>
      <c r="AJ1121" s="19"/>
    </row>
    <row r="1122" spans="2:36" s="13" customFormat="1" ht="16" hidden="1" thickBot="1">
      <c r="B1122" s="213"/>
      <c r="C1122" s="76" t="s">
        <v>25</v>
      </c>
      <c r="D1122" s="65"/>
      <c r="E1122" s="66"/>
      <c r="F1122" s="66"/>
      <c r="G1122" s="66"/>
      <c r="H1122" s="66"/>
      <c r="I1122" s="66"/>
      <c r="J1122" s="66"/>
      <c r="K1122" s="66"/>
      <c r="L1122" s="66"/>
      <c r="M1122" s="66"/>
      <c r="N1122" s="66"/>
      <c r="O1122" s="67"/>
      <c r="P1122" s="68"/>
      <c r="Q1122" s="69">
        <f t="shared" si="468"/>
        <v>0</v>
      </c>
      <c r="S1122" s="13" t="b">
        <f>S1120</f>
        <v>1</v>
      </c>
      <c r="T1122" s="13" t="b">
        <f t="shared" si="467"/>
        <v>0</v>
      </c>
      <c r="U1122" s="13" t="b">
        <f>U1121</f>
        <v>1</v>
      </c>
      <c r="W1122" s="14" t="b">
        <f t="shared" si="465"/>
        <v>0</v>
      </c>
      <c r="AB1122" s="14"/>
      <c r="AC1122" s="18"/>
      <c r="AD1122" s="14"/>
      <c r="AE1122" s="18"/>
      <c r="AF1122" s="18"/>
      <c r="AG1122" s="18"/>
      <c r="AH1122" s="19"/>
      <c r="AI1122" s="19"/>
      <c r="AJ1122" s="19"/>
    </row>
    <row r="1123" spans="2:36" s="13" customFormat="1" ht="16" hidden="1" thickBot="1">
      <c r="B1123" s="213">
        <f>B1121-1</f>
        <v>2016</v>
      </c>
      <c r="C1123" s="70" t="s">
        <v>24</v>
      </c>
      <c r="D1123" s="71"/>
      <c r="E1123" s="72"/>
      <c r="F1123" s="72"/>
      <c r="G1123" s="72"/>
      <c r="H1123" s="72"/>
      <c r="I1123" s="73"/>
      <c r="J1123" s="72"/>
      <c r="K1123" s="72"/>
      <c r="L1123" s="72"/>
      <c r="M1123" s="72"/>
      <c r="N1123" s="72"/>
      <c r="O1123" s="74"/>
      <c r="P1123" s="62"/>
      <c r="Q1123" s="75">
        <f t="shared" si="468"/>
        <v>0</v>
      </c>
      <c r="T1123" s="13" t="b">
        <f t="shared" si="467"/>
        <v>0</v>
      </c>
      <c r="U1123" s="13" t="b">
        <f>AND(B1123&lt;=ReportingYear,B1123&gt;=BaselineYear)</f>
        <v>1</v>
      </c>
      <c r="W1123" s="14" t="b">
        <f t="shared" si="465"/>
        <v>0</v>
      </c>
      <c r="AB1123" s="14"/>
      <c r="AC1123" s="18"/>
      <c r="AD1123" s="14"/>
      <c r="AE1123" s="18"/>
      <c r="AF1123" s="18"/>
      <c r="AG1123" s="18"/>
      <c r="AH1123" s="19"/>
      <c r="AI1123" s="19"/>
      <c r="AJ1123" s="19"/>
    </row>
    <row r="1124" spans="2:36" s="13" customFormat="1" ht="16" hidden="1" thickBot="1">
      <c r="B1124" s="213"/>
      <c r="C1124" s="76" t="s">
        <v>25</v>
      </c>
      <c r="D1124" s="77"/>
      <c r="E1124" s="78"/>
      <c r="F1124" s="78"/>
      <c r="G1124" s="78"/>
      <c r="H1124" s="78"/>
      <c r="I1124" s="78"/>
      <c r="J1124" s="78"/>
      <c r="K1124" s="78"/>
      <c r="L1124" s="78"/>
      <c r="M1124" s="78"/>
      <c r="N1124" s="78"/>
      <c r="O1124" s="79"/>
      <c r="P1124" s="80"/>
      <c r="Q1124" s="81">
        <f t="shared" si="468"/>
        <v>0</v>
      </c>
      <c r="S1124" s="13" t="b">
        <f>S1122</f>
        <v>1</v>
      </c>
      <c r="T1124" s="13" t="b">
        <f t="shared" si="467"/>
        <v>0</v>
      </c>
      <c r="U1124" s="13" t="b">
        <f>U1123</f>
        <v>1</v>
      </c>
      <c r="W1124" s="14" t="b">
        <f t="shared" si="465"/>
        <v>0</v>
      </c>
      <c r="AB1124" s="14"/>
      <c r="AC1124" s="18"/>
      <c r="AD1124" s="14"/>
      <c r="AE1124" s="18"/>
      <c r="AF1124" s="18"/>
      <c r="AG1124" s="18"/>
      <c r="AH1124" s="19"/>
      <c r="AI1124" s="19"/>
      <c r="AJ1124" s="19"/>
    </row>
    <row r="1125" spans="2:36" s="13" customFormat="1" hidden="1">
      <c r="B1125" s="211">
        <f>B1123-1</f>
        <v>2015</v>
      </c>
      <c r="C1125" s="70" t="s">
        <v>24</v>
      </c>
      <c r="D1125" s="58"/>
      <c r="E1125" s="59"/>
      <c r="F1125" s="59"/>
      <c r="G1125" s="59"/>
      <c r="H1125" s="59"/>
      <c r="I1125" s="60"/>
      <c r="J1125" s="59"/>
      <c r="K1125" s="59"/>
      <c r="L1125" s="59"/>
      <c r="M1125" s="59"/>
      <c r="N1125" s="59"/>
      <c r="O1125" s="61"/>
      <c r="P1125" s="62"/>
      <c r="Q1125" s="63">
        <f t="shared" si="468"/>
        <v>0</v>
      </c>
      <c r="T1125" s="13" t="b">
        <f t="shared" si="467"/>
        <v>0</v>
      </c>
      <c r="U1125" s="13" t="b">
        <f>AND(B1125&lt;=ReportingYear,B1125&gt;=BaselineYear)</f>
        <v>1</v>
      </c>
      <c r="W1125" s="14" t="b">
        <f t="shared" si="465"/>
        <v>0</v>
      </c>
      <c r="AB1125" s="14"/>
      <c r="AC1125" s="18"/>
      <c r="AD1125" s="14"/>
      <c r="AE1125" s="18"/>
      <c r="AF1125" s="18"/>
      <c r="AG1125" s="18"/>
      <c r="AH1125" s="19"/>
      <c r="AI1125" s="19"/>
      <c r="AJ1125" s="19"/>
    </row>
    <row r="1126" spans="2:36" s="13" customFormat="1" ht="16" hidden="1" thickBot="1">
      <c r="B1126" s="216"/>
      <c r="C1126" s="76" t="s">
        <v>25</v>
      </c>
      <c r="D1126" s="65"/>
      <c r="E1126" s="66"/>
      <c r="F1126" s="66"/>
      <c r="G1126" s="66"/>
      <c r="H1126" s="66"/>
      <c r="I1126" s="66"/>
      <c r="J1126" s="66"/>
      <c r="K1126" s="66"/>
      <c r="L1126" s="66"/>
      <c r="M1126" s="66"/>
      <c r="N1126" s="66"/>
      <c r="O1126" s="67"/>
      <c r="P1126" s="68"/>
      <c r="Q1126" s="69">
        <f t="shared" si="468"/>
        <v>0</v>
      </c>
      <c r="S1126" s="13" t="b">
        <f>S1124</f>
        <v>1</v>
      </c>
      <c r="T1126" s="13" t="b">
        <f t="shared" si="467"/>
        <v>0</v>
      </c>
      <c r="U1126" s="13" t="b">
        <f>U1125</f>
        <v>1</v>
      </c>
      <c r="W1126" s="14" t="b">
        <f t="shared" si="465"/>
        <v>0</v>
      </c>
      <c r="AB1126" s="14"/>
      <c r="AC1126" s="18"/>
      <c r="AD1126" s="14"/>
      <c r="AE1126" s="18"/>
      <c r="AF1126" s="18"/>
      <c r="AG1126" s="18"/>
      <c r="AH1126" s="19"/>
      <c r="AI1126" s="19"/>
      <c r="AJ1126" s="19"/>
    </row>
    <row r="1127" spans="2:36" s="13" customFormat="1" hidden="1">
      <c r="B1127" s="217">
        <f>B1125-1</f>
        <v>2014</v>
      </c>
      <c r="C1127" s="70" t="s">
        <v>24</v>
      </c>
      <c r="D1127" s="71"/>
      <c r="E1127" s="72"/>
      <c r="F1127" s="72"/>
      <c r="G1127" s="72"/>
      <c r="H1127" s="72"/>
      <c r="I1127" s="73"/>
      <c r="J1127" s="72"/>
      <c r="K1127" s="72"/>
      <c r="L1127" s="72"/>
      <c r="M1127" s="72"/>
      <c r="N1127" s="72"/>
      <c r="O1127" s="74"/>
      <c r="P1127" s="62"/>
      <c r="Q1127" s="75">
        <f t="shared" si="468"/>
        <v>0</v>
      </c>
      <c r="T1127" s="13" t="b">
        <f t="shared" si="467"/>
        <v>0</v>
      </c>
      <c r="U1127" s="13" t="b">
        <f>AND(B1127&lt;=ReportingYear,B1127&gt;=BaselineYear)</f>
        <v>1</v>
      </c>
      <c r="W1127" s="14" t="b">
        <f t="shared" si="465"/>
        <v>0</v>
      </c>
      <c r="AB1127" s="14"/>
      <c r="AC1127" s="18"/>
      <c r="AD1127" s="14"/>
      <c r="AE1127" s="18"/>
      <c r="AF1127" s="18"/>
      <c r="AG1127" s="18"/>
      <c r="AH1127" s="19"/>
      <c r="AI1127" s="19"/>
      <c r="AJ1127" s="19"/>
    </row>
    <row r="1128" spans="2:36" s="13" customFormat="1" ht="16" hidden="1" thickBot="1">
      <c r="B1128" s="218"/>
      <c r="C1128" s="76" t="s">
        <v>25</v>
      </c>
      <c r="D1128" s="77"/>
      <c r="E1128" s="78"/>
      <c r="F1128" s="78"/>
      <c r="G1128" s="78"/>
      <c r="H1128" s="78"/>
      <c r="I1128" s="78"/>
      <c r="J1128" s="78"/>
      <c r="K1128" s="78"/>
      <c r="L1128" s="78"/>
      <c r="M1128" s="78"/>
      <c r="N1128" s="78"/>
      <c r="O1128" s="79"/>
      <c r="P1128" s="80"/>
      <c r="Q1128" s="81">
        <f t="shared" si="468"/>
        <v>0</v>
      </c>
      <c r="S1128" s="13" t="b">
        <f>S1126</f>
        <v>1</v>
      </c>
      <c r="T1128" s="13" t="b">
        <f t="shared" si="467"/>
        <v>0</v>
      </c>
      <c r="U1128" s="13" t="b">
        <f>U1127</f>
        <v>1</v>
      </c>
      <c r="W1128" s="14" t="b">
        <f t="shared" si="465"/>
        <v>0</v>
      </c>
      <c r="AB1128" s="14"/>
      <c r="AC1128" s="18"/>
      <c r="AD1128" s="14"/>
      <c r="AE1128" s="18"/>
      <c r="AF1128" s="18"/>
      <c r="AG1128" s="18"/>
      <c r="AH1128" s="19"/>
      <c r="AI1128" s="19"/>
      <c r="AJ1128" s="19"/>
    </row>
    <row r="1129" spans="2:36" s="13" customFormat="1" hidden="1">
      <c r="B1129" s="211">
        <f>B1127-1</f>
        <v>2013</v>
      </c>
      <c r="C1129" s="70" t="s">
        <v>24</v>
      </c>
      <c r="D1129" s="58"/>
      <c r="E1129" s="59"/>
      <c r="F1129" s="59"/>
      <c r="G1129" s="59"/>
      <c r="H1129" s="59"/>
      <c r="I1129" s="60"/>
      <c r="J1129" s="59"/>
      <c r="K1129" s="59"/>
      <c r="L1129" s="59"/>
      <c r="M1129" s="59"/>
      <c r="N1129" s="59"/>
      <c r="O1129" s="61"/>
      <c r="P1129" s="62"/>
      <c r="Q1129" s="63">
        <f t="shared" si="468"/>
        <v>0</v>
      </c>
      <c r="T1129" s="13" t="b">
        <f t="shared" si="467"/>
        <v>0</v>
      </c>
      <c r="U1129" s="13" t="b">
        <f>AND(B1129&lt;=ReportingYear,B1129&gt;=BaselineYear)</f>
        <v>0</v>
      </c>
      <c r="W1129" s="14" t="b">
        <f t="shared" si="465"/>
        <v>0</v>
      </c>
      <c r="AB1129" s="14"/>
      <c r="AC1129" s="18"/>
      <c r="AD1129" s="14"/>
      <c r="AE1129" s="18"/>
      <c r="AF1129" s="18"/>
      <c r="AG1129" s="18"/>
      <c r="AH1129" s="19"/>
      <c r="AI1129" s="19"/>
      <c r="AJ1129" s="19"/>
    </row>
    <row r="1130" spans="2:36" s="13" customFormat="1" ht="16" hidden="1" thickBot="1">
      <c r="B1130" s="212"/>
      <c r="C1130" s="76" t="s">
        <v>25</v>
      </c>
      <c r="D1130" s="65"/>
      <c r="E1130" s="66"/>
      <c r="F1130" s="66"/>
      <c r="G1130" s="66"/>
      <c r="H1130" s="66"/>
      <c r="I1130" s="66"/>
      <c r="J1130" s="66"/>
      <c r="K1130" s="66"/>
      <c r="L1130" s="66"/>
      <c r="M1130" s="66"/>
      <c r="N1130" s="66"/>
      <c r="O1130" s="67"/>
      <c r="P1130" s="68"/>
      <c r="Q1130" s="69">
        <f t="shared" si="468"/>
        <v>0</v>
      </c>
      <c r="S1130" s="13" t="b">
        <f>S1128</f>
        <v>1</v>
      </c>
      <c r="T1130" s="13" t="b">
        <f t="shared" si="467"/>
        <v>0</v>
      </c>
      <c r="U1130" s="13" t="b">
        <f>U1129</f>
        <v>0</v>
      </c>
      <c r="W1130" s="14" t="b">
        <f t="shared" si="465"/>
        <v>0</v>
      </c>
      <c r="AB1130" s="14"/>
      <c r="AC1130" s="18"/>
      <c r="AD1130" s="14"/>
      <c r="AE1130" s="18"/>
      <c r="AF1130" s="18"/>
      <c r="AG1130" s="18"/>
      <c r="AH1130" s="19"/>
      <c r="AI1130" s="19"/>
      <c r="AJ1130" s="19"/>
    </row>
    <row r="1131" spans="2:36" s="13" customFormat="1" hidden="1">
      <c r="B1131" s="211">
        <f>B1129-1</f>
        <v>2012</v>
      </c>
      <c r="C1131" s="70" t="s">
        <v>24</v>
      </c>
      <c r="D1131" s="71"/>
      <c r="E1131" s="72"/>
      <c r="F1131" s="72"/>
      <c r="G1131" s="72"/>
      <c r="H1131" s="72"/>
      <c r="I1131" s="73"/>
      <c r="J1131" s="72"/>
      <c r="K1131" s="72"/>
      <c r="L1131" s="72"/>
      <c r="M1131" s="72"/>
      <c r="N1131" s="72"/>
      <c r="O1131" s="74"/>
      <c r="P1131" s="62"/>
      <c r="Q1131" s="75">
        <f t="shared" si="468"/>
        <v>0</v>
      </c>
      <c r="T1131" s="13" t="b">
        <f t="shared" si="467"/>
        <v>0</v>
      </c>
      <c r="U1131" s="13" t="b">
        <f>AND(B1131&lt;=ReportingYear,B1131&gt;=BaselineYear)</f>
        <v>0</v>
      </c>
      <c r="W1131" s="14" t="b">
        <f t="shared" si="465"/>
        <v>0</v>
      </c>
      <c r="AB1131" s="14"/>
      <c r="AC1131" s="18"/>
      <c r="AD1131" s="14"/>
      <c r="AE1131" s="18"/>
      <c r="AF1131" s="18"/>
      <c r="AG1131" s="18"/>
      <c r="AH1131" s="19"/>
      <c r="AI1131" s="19"/>
      <c r="AJ1131" s="19"/>
    </row>
    <row r="1132" spans="2:36" s="13" customFormat="1" ht="16" hidden="1" thickBot="1">
      <c r="B1132" s="212"/>
      <c r="C1132" s="76" t="s">
        <v>25</v>
      </c>
      <c r="D1132" s="77"/>
      <c r="E1132" s="78"/>
      <c r="F1132" s="78"/>
      <c r="G1132" s="78"/>
      <c r="H1132" s="78"/>
      <c r="I1132" s="78"/>
      <c r="J1132" s="78"/>
      <c r="K1132" s="78"/>
      <c r="L1132" s="78"/>
      <c r="M1132" s="78"/>
      <c r="N1132" s="78"/>
      <c r="O1132" s="79"/>
      <c r="P1132" s="80"/>
      <c r="Q1132" s="81">
        <f t="shared" si="468"/>
        <v>0</v>
      </c>
      <c r="S1132" s="13" t="b">
        <f>S1130</f>
        <v>1</v>
      </c>
      <c r="T1132" s="13" t="b">
        <f t="shared" si="467"/>
        <v>0</v>
      </c>
      <c r="U1132" s="13" t="b">
        <f>U1131</f>
        <v>0</v>
      </c>
      <c r="W1132" s="14" t="b">
        <f t="shared" si="465"/>
        <v>0</v>
      </c>
      <c r="AB1132" s="14"/>
      <c r="AC1132" s="18"/>
      <c r="AD1132" s="14"/>
      <c r="AE1132" s="18"/>
      <c r="AF1132" s="18"/>
      <c r="AG1132" s="18"/>
      <c r="AH1132" s="19"/>
      <c r="AI1132" s="19"/>
      <c r="AJ1132" s="19"/>
    </row>
    <row r="1133" spans="2:36" s="13" customFormat="1" hidden="1">
      <c r="B1133" s="211">
        <f>B1131-1</f>
        <v>2011</v>
      </c>
      <c r="C1133" s="70" t="s">
        <v>24</v>
      </c>
      <c r="D1133" s="58"/>
      <c r="E1133" s="59"/>
      <c r="F1133" s="59"/>
      <c r="G1133" s="59"/>
      <c r="H1133" s="59"/>
      <c r="I1133" s="60"/>
      <c r="J1133" s="59"/>
      <c r="K1133" s="59"/>
      <c r="L1133" s="59"/>
      <c r="M1133" s="59"/>
      <c r="N1133" s="59"/>
      <c r="O1133" s="61"/>
      <c r="P1133" s="62"/>
      <c r="Q1133" s="63">
        <f t="shared" si="468"/>
        <v>0</v>
      </c>
      <c r="T1133" s="13" t="b">
        <f t="shared" si="467"/>
        <v>0</v>
      </c>
      <c r="U1133" s="13" t="b">
        <f>AND(B1133&lt;=ReportingYear,B1133&gt;=BaselineYear)</f>
        <v>0</v>
      </c>
      <c r="W1133" s="14" t="b">
        <f t="shared" si="465"/>
        <v>0</v>
      </c>
      <c r="AB1133" s="14"/>
      <c r="AC1133" s="18"/>
      <c r="AD1133" s="14"/>
      <c r="AE1133" s="18"/>
      <c r="AF1133" s="18"/>
      <c r="AG1133" s="18"/>
      <c r="AH1133" s="19"/>
      <c r="AI1133" s="19"/>
      <c r="AJ1133" s="19"/>
    </row>
    <row r="1134" spans="2:36" s="13" customFormat="1" ht="16" hidden="1" thickBot="1">
      <c r="B1134" s="212"/>
      <c r="C1134" s="76" t="s">
        <v>25</v>
      </c>
      <c r="D1134" s="65"/>
      <c r="E1134" s="66"/>
      <c r="F1134" s="66"/>
      <c r="G1134" s="66"/>
      <c r="H1134" s="66"/>
      <c r="I1134" s="66"/>
      <c r="J1134" s="66"/>
      <c r="K1134" s="66"/>
      <c r="L1134" s="66"/>
      <c r="M1134" s="66"/>
      <c r="N1134" s="66"/>
      <c r="O1134" s="67"/>
      <c r="P1134" s="68"/>
      <c r="Q1134" s="69">
        <f t="shared" si="468"/>
        <v>0</v>
      </c>
      <c r="S1134" s="13" t="b">
        <f>S1132</f>
        <v>1</v>
      </c>
      <c r="T1134" s="13" t="b">
        <f t="shared" si="467"/>
        <v>0</v>
      </c>
      <c r="U1134" s="13" t="b">
        <f>U1133</f>
        <v>0</v>
      </c>
      <c r="W1134" s="14" t="b">
        <f t="shared" si="465"/>
        <v>0</v>
      </c>
      <c r="AB1134" s="14"/>
      <c r="AC1134" s="18"/>
      <c r="AD1134" s="14"/>
      <c r="AE1134" s="18"/>
      <c r="AF1134" s="18"/>
      <c r="AG1134" s="18"/>
      <c r="AH1134" s="19"/>
      <c r="AI1134" s="19"/>
      <c r="AJ1134" s="19"/>
    </row>
    <row r="1135" spans="2:36" s="13" customFormat="1" hidden="1">
      <c r="B1135" s="211">
        <f>B1133-1</f>
        <v>2010</v>
      </c>
      <c r="C1135" s="70" t="s">
        <v>24</v>
      </c>
      <c r="D1135" s="71"/>
      <c r="E1135" s="72"/>
      <c r="F1135" s="72"/>
      <c r="G1135" s="72"/>
      <c r="H1135" s="72"/>
      <c r="I1135" s="73"/>
      <c r="J1135" s="72"/>
      <c r="K1135" s="72"/>
      <c r="L1135" s="72"/>
      <c r="M1135" s="72"/>
      <c r="N1135" s="72"/>
      <c r="O1135" s="74"/>
      <c r="P1135" s="62"/>
      <c r="Q1135" s="75">
        <f t="shared" si="468"/>
        <v>0</v>
      </c>
      <c r="T1135" s="13" t="b">
        <f t="shared" si="467"/>
        <v>0</v>
      </c>
      <c r="U1135" s="13" t="b">
        <f>AND(B1135&lt;=ReportingYear,B1135&gt;=BaselineYear)</f>
        <v>0</v>
      </c>
      <c r="W1135" s="14" t="b">
        <f t="shared" si="465"/>
        <v>0</v>
      </c>
      <c r="AB1135" s="14"/>
      <c r="AC1135" s="18"/>
      <c r="AD1135" s="14"/>
      <c r="AE1135" s="18"/>
      <c r="AF1135" s="18"/>
      <c r="AG1135" s="18"/>
      <c r="AH1135" s="19"/>
      <c r="AI1135" s="19"/>
      <c r="AJ1135" s="19"/>
    </row>
    <row r="1136" spans="2:36" s="13" customFormat="1" ht="16" hidden="1" thickBot="1">
      <c r="B1136" s="212"/>
      <c r="C1136" s="76" t="s">
        <v>25</v>
      </c>
      <c r="D1136" s="77"/>
      <c r="E1136" s="78"/>
      <c r="F1136" s="78"/>
      <c r="G1136" s="78"/>
      <c r="H1136" s="78"/>
      <c r="I1136" s="78"/>
      <c r="J1136" s="78"/>
      <c r="K1136" s="78"/>
      <c r="L1136" s="78"/>
      <c r="M1136" s="78"/>
      <c r="N1136" s="78"/>
      <c r="O1136" s="79"/>
      <c r="P1136" s="80"/>
      <c r="Q1136" s="81">
        <f t="shared" si="468"/>
        <v>0</v>
      </c>
      <c r="S1136" s="13" t="b">
        <f>S1134</f>
        <v>1</v>
      </c>
      <c r="T1136" s="13" t="b">
        <f t="shared" si="467"/>
        <v>0</v>
      </c>
      <c r="U1136" s="13" t="b">
        <f>U1135</f>
        <v>0</v>
      </c>
      <c r="W1136" s="14" t="b">
        <f t="shared" si="465"/>
        <v>0</v>
      </c>
      <c r="AB1136" s="14"/>
      <c r="AC1136" s="18"/>
      <c r="AD1136" s="14"/>
      <c r="AE1136" s="18"/>
      <c r="AF1136" s="18"/>
      <c r="AG1136" s="18"/>
      <c r="AH1136" s="19"/>
      <c r="AI1136" s="19"/>
      <c r="AJ1136" s="19"/>
    </row>
    <row r="1137" spans="2:36" s="13" customFormat="1" ht="16" hidden="1" thickBot="1">
      <c r="B1137" s="213">
        <f>B1135-1</f>
        <v>2009</v>
      </c>
      <c r="C1137" s="70" t="s">
        <v>24</v>
      </c>
      <c r="D1137" s="58"/>
      <c r="E1137" s="59"/>
      <c r="F1137" s="59"/>
      <c r="G1137" s="59"/>
      <c r="H1137" s="59"/>
      <c r="I1137" s="60"/>
      <c r="J1137" s="59"/>
      <c r="K1137" s="59"/>
      <c r="L1137" s="59"/>
      <c r="M1137" s="59"/>
      <c r="N1137" s="59"/>
      <c r="O1137" s="61"/>
      <c r="P1137" s="62"/>
      <c r="Q1137" s="63">
        <f t="shared" si="468"/>
        <v>0</v>
      </c>
      <c r="T1137" s="13" t="b">
        <f t="shared" si="467"/>
        <v>0</v>
      </c>
      <c r="U1137" s="13" t="b">
        <f>AND(B1137&lt;=ReportingYear,B1137&gt;=BaselineYear)</f>
        <v>0</v>
      </c>
      <c r="W1137" s="14" t="b">
        <f t="shared" si="465"/>
        <v>0</v>
      </c>
      <c r="AB1137" s="14"/>
      <c r="AC1137" s="18"/>
      <c r="AD1137" s="14"/>
      <c r="AE1137" s="18"/>
      <c r="AF1137" s="18"/>
      <c r="AG1137" s="18"/>
      <c r="AH1137" s="19"/>
      <c r="AI1137" s="19"/>
      <c r="AJ1137" s="19"/>
    </row>
    <row r="1138" spans="2:36" s="13" customFormat="1" ht="16" hidden="1" thickBot="1">
      <c r="B1138" s="213"/>
      <c r="C1138" s="76" t="s">
        <v>25</v>
      </c>
      <c r="D1138" s="65"/>
      <c r="E1138" s="66"/>
      <c r="F1138" s="66"/>
      <c r="G1138" s="66"/>
      <c r="H1138" s="66"/>
      <c r="I1138" s="66"/>
      <c r="J1138" s="66"/>
      <c r="K1138" s="66"/>
      <c r="L1138" s="66"/>
      <c r="M1138" s="66"/>
      <c r="N1138" s="66"/>
      <c r="O1138" s="67"/>
      <c r="P1138" s="68"/>
      <c r="Q1138" s="69">
        <f t="shared" si="468"/>
        <v>0</v>
      </c>
      <c r="S1138" s="13" t="b">
        <f>S1136</f>
        <v>1</v>
      </c>
      <c r="T1138" s="13" t="b">
        <f t="shared" si="467"/>
        <v>0</v>
      </c>
      <c r="U1138" s="13" t="b">
        <f>U1137</f>
        <v>0</v>
      </c>
      <c r="W1138" s="14" t="b">
        <f t="shared" si="465"/>
        <v>0</v>
      </c>
      <c r="AB1138" s="14"/>
      <c r="AC1138" s="18"/>
      <c r="AD1138" s="14"/>
      <c r="AE1138" s="18"/>
      <c r="AF1138" s="18"/>
      <c r="AG1138" s="18"/>
      <c r="AH1138" s="19"/>
      <c r="AI1138" s="19"/>
      <c r="AJ1138" s="19"/>
    </row>
    <row r="1139" spans="2:36" s="13" customFormat="1" ht="16" hidden="1" thickBot="1">
      <c r="B1139" s="213">
        <f>B1137-1</f>
        <v>2008</v>
      </c>
      <c r="C1139" s="70" t="s">
        <v>24</v>
      </c>
      <c r="D1139" s="71"/>
      <c r="E1139" s="72"/>
      <c r="F1139" s="72"/>
      <c r="G1139" s="72"/>
      <c r="H1139" s="72"/>
      <c r="I1139" s="73"/>
      <c r="J1139" s="72"/>
      <c r="K1139" s="72"/>
      <c r="L1139" s="72"/>
      <c r="M1139" s="72"/>
      <c r="N1139" s="72"/>
      <c r="O1139" s="74"/>
      <c r="P1139" s="62"/>
      <c r="Q1139" s="75">
        <f t="shared" si="468"/>
        <v>0</v>
      </c>
      <c r="T1139" s="13" t="b">
        <f t="shared" si="467"/>
        <v>0</v>
      </c>
      <c r="U1139" s="13" t="b">
        <f>AND(B1139&lt;=ReportingYear,B1139&gt;=BaselineYear)</f>
        <v>0</v>
      </c>
      <c r="W1139" s="14" t="b">
        <f t="shared" si="465"/>
        <v>0</v>
      </c>
      <c r="AB1139" s="14"/>
      <c r="AC1139" s="18"/>
      <c r="AD1139" s="14"/>
      <c r="AE1139" s="18"/>
      <c r="AF1139" s="18"/>
      <c r="AG1139" s="18"/>
      <c r="AH1139" s="19"/>
      <c r="AI1139" s="19"/>
      <c r="AJ1139" s="19"/>
    </row>
    <row r="1140" spans="2:36" s="13" customFormat="1" ht="16" hidden="1" thickBot="1">
      <c r="B1140" s="213"/>
      <c r="C1140" s="76" t="s">
        <v>25</v>
      </c>
      <c r="D1140" s="77"/>
      <c r="E1140" s="78"/>
      <c r="F1140" s="78"/>
      <c r="G1140" s="78"/>
      <c r="H1140" s="78"/>
      <c r="I1140" s="78"/>
      <c r="J1140" s="78"/>
      <c r="K1140" s="78"/>
      <c r="L1140" s="78"/>
      <c r="M1140" s="78"/>
      <c r="N1140" s="78"/>
      <c r="O1140" s="79"/>
      <c r="P1140" s="80"/>
      <c r="Q1140" s="81">
        <f t="shared" si="468"/>
        <v>0</v>
      </c>
      <c r="S1140" s="13" t="b">
        <f>S1138</f>
        <v>1</v>
      </c>
      <c r="T1140" s="13" t="b">
        <f t="shared" si="467"/>
        <v>0</v>
      </c>
      <c r="U1140" s="13" t="b">
        <f>U1139</f>
        <v>0</v>
      </c>
      <c r="W1140" s="14" t="b">
        <f t="shared" si="465"/>
        <v>0</v>
      </c>
      <c r="AB1140" s="14"/>
      <c r="AC1140" s="18"/>
      <c r="AD1140" s="14"/>
      <c r="AE1140" s="18"/>
      <c r="AF1140" s="18"/>
      <c r="AG1140" s="18"/>
      <c r="AH1140" s="19"/>
      <c r="AI1140" s="19"/>
      <c r="AJ1140" s="19"/>
    </row>
    <row r="1141" spans="2:36" s="13" customFormat="1" ht="16" hidden="1" thickBot="1">
      <c r="B1141" s="213">
        <f>B1139-1</f>
        <v>2007</v>
      </c>
      <c r="C1141" s="70" t="s">
        <v>24</v>
      </c>
      <c r="D1141" s="58"/>
      <c r="E1141" s="59"/>
      <c r="F1141" s="59"/>
      <c r="G1141" s="59"/>
      <c r="H1141" s="59"/>
      <c r="I1141" s="60"/>
      <c r="J1141" s="59"/>
      <c r="K1141" s="59"/>
      <c r="L1141" s="59"/>
      <c r="M1141" s="59"/>
      <c r="N1141" s="59"/>
      <c r="O1141" s="61"/>
      <c r="P1141" s="62"/>
      <c r="Q1141" s="63">
        <f t="shared" si="468"/>
        <v>0</v>
      </c>
      <c r="T1141" s="13" t="b">
        <f t="shared" si="467"/>
        <v>0</v>
      </c>
      <c r="U1141" s="13" t="b">
        <f>AND(B1141&lt;=ReportingYear,B1141&gt;=BaselineYear)</f>
        <v>0</v>
      </c>
      <c r="W1141" s="14" t="b">
        <f t="shared" si="465"/>
        <v>0</v>
      </c>
      <c r="AB1141" s="14"/>
      <c r="AC1141" s="18"/>
      <c r="AD1141" s="14"/>
      <c r="AE1141" s="18"/>
      <c r="AF1141" s="18"/>
      <c r="AG1141" s="18"/>
      <c r="AH1141" s="19"/>
      <c r="AI1141" s="19"/>
      <c r="AJ1141" s="19"/>
    </row>
    <row r="1142" spans="2:36" s="13" customFormat="1" ht="16" hidden="1" thickBot="1">
      <c r="B1142" s="213"/>
      <c r="C1142" s="76" t="s">
        <v>25</v>
      </c>
      <c r="D1142" s="65"/>
      <c r="E1142" s="66"/>
      <c r="F1142" s="66"/>
      <c r="G1142" s="66"/>
      <c r="H1142" s="66"/>
      <c r="I1142" s="66"/>
      <c r="J1142" s="66"/>
      <c r="K1142" s="66"/>
      <c r="L1142" s="66"/>
      <c r="M1142" s="66"/>
      <c r="N1142" s="66"/>
      <c r="O1142" s="67"/>
      <c r="P1142" s="68"/>
      <c r="Q1142" s="69">
        <f t="shared" si="468"/>
        <v>0</v>
      </c>
      <c r="S1142" s="13" t="b">
        <f>S1140</f>
        <v>1</v>
      </c>
      <c r="T1142" s="13" t="b">
        <f t="shared" si="467"/>
        <v>0</v>
      </c>
      <c r="U1142" s="13" t="b">
        <f>U1141</f>
        <v>0</v>
      </c>
      <c r="W1142" s="14" t="b">
        <f t="shared" si="465"/>
        <v>0</v>
      </c>
      <c r="AB1142" s="14"/>
      <c r="AC1142" s="18"/>
      <c r="AD1142" s="14"/>
      <c r="AE1142" s="18"/>
      <c r="AF1142" s="18"/>
      <c r="AG1142" s="18"/>
      <c r="AH1142" s="19"/>
      <c r="AI1142" s="19"/>
      <c r="AJ1142" s="19"/>
    </row>
    <row r="1143" spans="2:36" s="13" customFormat="1" ht="16" hidden="1" thickBot="1">
      <c r="B1143" s="213">
        <f>B1141-1</f>
        <v>2006</v>
      </c>
      <c r="C1143" s="70" t="s">
        <v>24</v>
      </c>
      <c r="D1143" s="71"/>
      <c r="E1143" s="72"/>
      <c r="F1143" s="72"/>
      <c r="G1143" s="72"/>
      <c r="H1143" s="72"/>
      <c r="I1143" s="73"/>
      <c r="J1143" s="72"/>
      <c r="K1143" s="72"/>
      <c r="L1143" s="72"/>
      <c r="M1143" s="72"/>
      <c r="N1143" s="72"/>
      <c r="O1143" s="74"/>
      <c r="P1143" s="62"/>
      <c r="Q1143" s="75">
        <f t="shared" si="468"/>
        <v>0</v>
      </c>
      <c r="T1143" s="13" t="b">
        <f t="shared" si="467"/>
        <v>0</v>
      </c>
      <c r="U1143" s="13" t="b">
        <f>AND(B1143&lt;=ReportingYear,B1143&gt;=BaselineYear)</f>
        <v>0</v>
      </c>
      <c r="W1143" s="14" t="b">
        <f t="shared" si="465"/>
        <v>0</v>
      </c>
      <c r="AB1143" s="14"/>
      <c r="AC1143" s="18"/>
      <c r="AD1143" s="14"/>
      <c r="AE1143" s="18"/>
      <c r="AF1143" s="18"/>
      <c r="AG1143" s="18"/>
      <c r="AH1143" s="19"/>
      <c r="AI1143" s="19"/>
      <c r="AJ1143" s="19"/>
    </row>
    <row r="1144" spans="2:36" s="13" customFormat="1" ht="16" hidden="1" thickBot="1">
      <c r="B1144" s="213"/>
      <c r="C1144" s="76" t="s">
        <v>25</v>
      </c>
      <c r="D1144" s="77"/>
      <c r="E1144" s="78"/>
      <c r="F1144" s="78"/>
      <c r="G1144" s="78"/>
      <c r="H1144" s="78"/>
      <c r="I1144" s="78"/>
      <c r="J1144" s="78"/>
      <c r="K1144" s="78"/>
      <c r="L1144" s="78"/>
      <c r="M1144" s="78"/>
      <c r="N1144" s="78"/>
      <c r="O1144" s="79"/>
      <c r="P1144" s="80"/>
      <c r="Q1144" s="81">
        <f t="shared" si="468"/>
        <v>0</v>
      </c>
      <c r="S1144" s="13" t="b">
        <f>S1142</f>
        <v>1</v>
      </c>
      <c r="T1144" s="13" t="b">
        <f t="shared" si="467"/>
        <v>0</v>
      </c>
      <c r="U1144" s="13" t="b">
        <f>U1143</f>
        <v>0</v>
      </c>
      <c r="W1144" s="14" t="b">
        <f t="shared" si="465"/>
        <v>0</v>
      </c>
      <c r="AB1144" s="14"/>
      <c r="AC1144" s="18"/>
      <c r="AD1144" s="14"/>
      <c r="AE1144" s="18"/>
      <c r="AF1144" s="18"/>
      <c r="AG1144" s="18"/>
      <c r="AH1144" s="19"/>
      <c r="AI1144" s="19"/>
      <c r="AJ1144" s="19"/>
    </row>
    <row r="1145" spans="2:36" s="13" customFormat="1" hidden="1">
      <c r="B1145" s="211">
        <f>B1143-1</f>
        <v>2005</v>
      </c>
      <c r="C1145" s="70" t="s">
        <v>24</v>
      </c>
      <c r="D1145" s="58"/>
      <c r="E1145" s="59"/>
      <c r="F1145" s="59"/>
      <c r="G1145" s="59"/>
      <c r="H1145" s="59"/>
      <c r="I1145" s="60"/>
      <c r="J1145" s="59"/>
      <c r="K1145" s="59"/>
      <c r="L1145" s="59"/>
      <c r="M1145" s="59"/>
      <c r="N1145" s="59"/>
      <c r="O1145" s="61"/>
      <c r="P1145" s="62"/>
      <c r="Q1145" s="63">
        <f t="shared" si="468"/>
        <v>0</v>
      </c>
      <c r="T1145" s="13" t="b">
        <f t="shared" si="467"/>
        <v>0</v>
      </c>
      <c r="U1145" s="13" t="b">
        <f>AND(B1145&lt;=ReportingYear,B1145&gt;=BaselineYear)</f>
        <v>0</v>
      </c>
      <c r="W1145" s="14" t="b">
        <f t="shared" si="465"/>
        <v>0</v>
      </c>
      <c r="AB1145" s="14"/>
      <c r="AC1145" s="18"/>
      <c r="AD1145" s="14"/>
      <c r="AE1145" s="18"/>
      <c r="AF1145" s="18"/>
      <c r="AG1145" s="18"/>
      <c r="AH1145" s="19"/>
      <c r="AI1145" s="19"/>
      <c r="AJ1145" s="19"/>
    </row>
    <row r="1146" spans="2:36" s="13" customFormat="1" ht="16" hidden="1" thickBot="1">
      <c r="B1146" s="216"/>
      <c r="C1146" s="76" t="s">
        <v>25</v>
      </c>
      <c r="D1146" s="65"/>
      <c r="E1146" s="66"/>
      <c r="F1146" s="66"/>
      <c r="G1146" s="66"/>
      <c r="H1146" s="66"/>
      <c r="I1146" s="66"/>
      <c r="J1146" s="66"/>
      <c r="K1146" s="66"/>
      <c r="L1146" s="66"/>
      <c r="M1146" s="66"/>
      <c r="N1146" s="66"/>
      <c r="O1146" s="67"/>
      <c r="P1146" s="68"/>
      <c r="Q1146" s="69">
        <f t="shared" si="468"/>
        <v>0</v>
      </c>
      <c r="S1146" s="13" t="b">
        <f>S1144</f>
        <v>1</v>
      </c>
      <c r="T1146" s="13" t="b">
        <f t="shared" si="467"/>
        <v>0</v>
      </c>
      <c r="U1146" s="13" t="b">
        <f>U1145</f>
        <v>0</v>
      </c>
      <c r="W1146" s="14" t="b">
        <f t="shared" si="465"/>
        <v>0</v>
      </c>
      <c r="AB1146" s="14"/>
      <c r="AC1146" s="18"/>
      <c r="AD1146" s="14"/>
      <c r="AE1146" s="18"/>
      <c r="AF1146" s="18"/>
      <c r="AG1146" s="18"/>
      <c r="AH1146" s="19"/>
      <c r="AI1146" s="19"/>
      <c r="AJ1146" s="19"/>
    </row>
    <row r="1147" spans="2:36" s="13" customFormat="1" ht="16" hidden="1" thickBot="1">
      <c r="B1147" s="82"/>
      <c r="T1147" s="13" t="b">
        <f>T1118</f>
        <v>0</v>
      </c>
      <c r="W1147" s="14" t="b">
        <f t="shared" si="465"/>
        <v>0</v>
      </c>
      <c r="AB1147" s="14"/>
      <c r="AC1147" s="18"/>
      <c r="AD1147" s="14"/>
      <c r="AE1147" s="18"/>
      <c r="AF1147" s="18"/>
      <c r="AG1147" s="18"/>
      <c r="AH1147" s="19"/>
      <c r="AI1147" s="19"/>
      <c r="AJ1147" s="19"/>
    </row>
    <row r="1148" spans="2:36" s="13" customFormat="1" ht="15.75" hidden="1" customHeight="1" thickBot="1">
      <c r="B1148" s="219" t="s">
        <v>26</v>
      </c>
      <c r="C1148" s="83">
        <f>B1097</f>
        <v>2029</v>
      </c>
      <c r="D1148" s="84" t="str">
        <f t="shared" ref="D1148:O1148" si="469">IF(D1098&lt;&gt;0,D1097/D1098,"")</f>
        <v/>
      </c>
      <c r="E1148" s="84" t="str">
        <f t="shared" si="469"/>
        <v/>
      </c>
      <c r="F1148" s="84" t="str">
        <f t="shared" si="469"/>
        <v/>
      </c>
      <c r="G1148" s="84" t="str">
        <f t="shared" si="469"/>
        <v/>
      </c>
      <c r="H1148" s="84" t="str">
        <f t="shared" si="469"/>
        <v/>
      </c>
      <c r="I1148" s="84" t="str">
        <f t="shared" si="469"/>
        <v/>
      </c>
      <c r="J1148" s="84" t="str">
        <f t="shared" si="469"/>
        <v/>
      </c>
      <c r="K1148" s="84" t="str">
        <f t="shared" si="469"/>
        <v/>
      </c>
      <c r="L1148" s="84" t="str">
        <f t="shared" si="469"/>
        <v/>
      </c>
      <c r="M1148" s="84" t="str">
        <f t="shared" si="469"/>
        <v/>
      </c>
      <c r="N1148" s="84" t="str">
        <f t="shared" si="469"/>
        <v/>
      </c>
      <c r="O1148" s="85" t="str">
        <f t="shared" si="469"/>
        <v/>
      </c>
      <c r="Q1148" s="86" t="str">
        <f>IF(Q1098&lt;&gt;0,Q1097/Q1098,"")</f>
        <v/>
      </c>
      <c r="S1148" s="13" t="b">
        <f>S1126</f>
        <v>1</v>
      </c>
      <c r="T1148" s="13" t="b">
        <f>T1147</f>
        <v>0</v>
      </c>
      <c r="U1148" s="13" t="b">
        <f t="shared" ref="U1148:U1172" si="470">AND(C1148&lt;=ReportingYear,C1148&gt;=BaselineYear)</f>
        <v>0</v>
      </c>
      <c r="V1148" s="13" t="b">
        <f>UnitCostStatus</f>
        <v>0</v>
      </c>
      <c r="W1148" s="14" t="b">
        <f t="shared" si="465"/>
        <v>0</v>
      </c>
      <c r="AB1148" s="14"/>
      <c r="AC1148" s="18"/>
      <c r="AD1148" s="14"/>
      <c r="AE1148" s="18"/>
      <c r="AF1148" s="18"/>
      <c r="AG1148" s="18"/>
      <c r="AH1148" s="19"/>
      <c r="AI1148" s="19"/>
      <c r="AJ1148" s="19"/>
    </row>
    <row r="1149" spans="2:36" s="13" customFormat="1" ht="16" hidden="1" thickBot="1">
      <c r="B1149" s="219"/>
      <c r="C1149" s="83">
        <f>C1148-1</f>
        <v>2028</v>
      </c>
      <c r="D1149" s="84" t="str">
        <f t="shared" ref="D1149:O1149" si="471">IF(D1100&lt;&gt;0,D1099/D1100,"")</f>
        <v/>
      </c>
      <c r="E1149" s="84" t="str">
        <f t="shared" si="471"/>
        <v/>
      </c>
      <c r="F1149" s="84" t="str">
        <f t="shared" si="471"/>
        <v/>
      </c>
      <c r="G1149" s="84" t="str">
        <f t="shared" si="471"/>
        <v/>
      </c>
      <c r="H1149" s="84" t="str">
        <f t="shared" si="471"/>
        <v/>
      </c>
      <c r="I1149" s="84" t="str">
        <f t="shared" si="471"/>
        <v/>
      </c>
      <c r="J1149" s="84" t="str">
        <f t="shared" si="471"/>
        <v/>
      </c>
      <c r="K1149" s="84" t="str">
        <f t="shared" si="471"/>
        <v/>
      </c>
      <c r="L1149" s="84" t="str">
        <f t="shared" si="471"/>
        <v/>
      </c>
      <c r="M1149" s="84" t="str">
        <f t="shared" si="471"/>
        <v/>
      </c>
      <c r="N1149" s="84" t="str">
        <f t="shared" si="471"/>
        <v/>
      </c>
      <c r="O1149" s="85" t="str">
        <f t="shared" si="471"/>
        <v/>
      </c>
      <c r="Q1149" s="86" t="str">
        <f>IF(Q1100&lt;&gt;0,Q1099/Q1100,"")</f>
        <v/>
      </c>
      <c r="S1149" s="13" t="b">
        <f t="shared" ref="S1149:T1164" si="472">S1148</f>
        <v>1</v>
      </c>
      <c r="T1149" s="13" t="b">
        <f t="shared" si="467"/>
        <v>0</v>
      </c>
      <c r="U1149" s="13" t="b">
        <f t="shared" si="470"/>
        <v>0</v>
      </c>
      <c r="V1149" s="13" t="b">
        <f>V1148</f>
        <v>0</v>
      </c>
      <c r="W1149" s="14" t="b">
        <f t="shared" si="465"/>
        <v>0</v>
      </c>
      <c r="AB1149" s="14"/>
      <c r="AC1149" s="18"/>
      <c r="AD1149" s="14"/>
      <c r="AE1149" s="18"/>
      <c r="AF1149" s="18"/>
      <c r="AG1149" s="18"/>
      <c r="AH1149" s="19"/>
      <c r="AI1149" s="19"/>
      <c r="AJ1149" s="19"/>
    </row>
    <row r="1150" spans="2:36" s="13" customFormat="1" ht="16" hidden="1" thickBot="1">
      <c r="B1150" s="219"/>
      <c r="C1150" s="83">
        <f t="shared" ref="C1150:C1172" si="473">C1149-1</f>
        <v>2027</v>
      </c>
      <c r="D1150" s="84" t="str">
        <f t="shared" ref="D1150:O1150" si="474">IF(D1102&lt;&gt;0,D1101/D1102,"")</f>
        <v/>
      </c>
      <c r="E1150" s="84" t="str">
        <f t="shared" si="474"/>
        <v/>
      </c>
      <c r="F1150" s="84" t="str">
        <f t="shared" si="474"/>
        <v/>
      </c>
      <c r="G1150" s="84" t="str">
        <f t="shared" si="474"/>
        <v/>
      </c>
      <c r="H1150" s="84" t="str">
        <f t="shared" si="474"/>
        <v/>
      </c>
      <c r="I1150" s="84" t="str">
        <f t="shared" si="474"/>
        <v/>
      </c>
      <c r="J1150" s="84" t="str">
        <f t="shared" si="474"/>
        <v/>
      </c>
      <c r="K1150" s="84" t="str">
        <f t="shared" si="474"/>
        <v/>
      </c>
      <c r="L1150" s="84" t="str">
        <f t="shared" si="474"/>
        <v/>
      </c>
      <c r="M1150" s="84" t="str">
        <f t="shared" si="474"/>
        <v/>
      </c>
      <c r="N1150" s="84" t="str">
        <f t="shared" si="474"/>
        <v/>
      </c>
      <c r="O1150" s="85" t="str">
        <f t="shared" si="474"/>
        <v/>
      </c>
      <c r="Q1150" s="86" t="str">
        <f>IF(Q1102&lt;&gt;0,Q1101/Q1102,"")</f>
        <v/>
      </c>
      <c r="S1150" s="13" t="b">
        <f t="shared" si="472"/>
        <v>1</v>
      </c>
      <c r="T1150" s="13" t="b">
        <f t="shared" si="467"/>
        <v>0</v>
      </c>
      <c r="U1150" s="13" t="b">
        <f t="shared" si="470"/>
        <v>0</v>
      </c>
      <c r="V1150" s="13" t="b">
        <f>V1149</f>
        <v>0</v>
      </c>
      <c r="W1150" s="14" t="b">
        <f t="shared" si="465"/>
        <v>0</v>
      </c>
      <c r="AB1150" s="14"/>
      <c r="AC1150" s="18"/>
      <c r="AD1150" s="14"/>
      <c r="AE1150" s="18"/>
      <c r="AF1150" s="18"/>
      <c r="AG1150" s="18"/>
      <c r="AH1150" s="19"/>
      <c r="AI1150" s="19"/>
      <c r="AJ1150" s="19"/>
    </row>
    <row r="1151" spans="2:36" s="13" customFormat="1" ht="16" hidden="1" thickBot="1">
      <c r="B1151" s="219"/>
      <c r="C1151" s="83">
        <f t="shared" si="473"/>
        <v>2026</v>
      </c>
      <c r="D1151" s="84" t="str">
        <f t="shared" ref="D1151:O1151" si="475">IF(D1104&lt;&gt;0,D1103/D1104,"")</f>
        <v/>
      </c>
      <c r="E1151" s="84" t="str">
        <f t="shared" si="475"/>
        <v/>
      </c>
      <c r="F1151" s="84" t="str">
        <f t="shared" si="475"/>
        <v/>
      </c>
      <c r="G1151" s="84" t="str">
        <f t="shared" si="475"/>
        <v/>
      </c>
      <c r="H1151" s="84" t="str">
        <f t="shared" si="475"/>
        <v/>
      </c>
      <c r="I1151" s="84" t="str">
        <f t="shared" si="475"/>
        <v/>
      </c>
      <c r="J1151" s="84" t="str">
        <f t="shared" si="475"/>
        <v/>
      </c>
      <c r="K1151" s="84" t="str">
        <f t="shared" si="475"/>
        <v/>
      </c>
      <c r="L1151" s="84" t="str">
        <f t="shared" si="475"/>
        <v/>
      </c>
      <c r="M1151" s="84" t="str">
        <f t="shared" si="475"/>
        <v/>
      </c>
      <c r="N1151" s="84" t="str">
        <f t="shared" si="475"/>
        <v/>
      </c>
      <c r="O1151" s="85" t="str">
        <f t="shared" si="475"/>
        <v/>
      </c>
      <c r="Q1151" s="86" t="str">
        <f>IF(Q1104&lt;&gt;0,Q1103/Q1104,"")</f>
        <v/>
      </c>
      <c r="S1151" s="13" t="b">
        <f t="shared" si="472"/>
        <v>1</v>
      </c>
      <c r="T1151" s="13" t="b">
        <f t="shared" si="467"/>
        <v>0</v>
      </c>
      <c r="U1151" s="13" t="b">
        <f t="shared" si="470"/>
        <v>0</v>
      </c>
      <c r="V1151" s="13" t="b">
        <f t="shared" ref="V1151:V1172" si="476">V1150</f>
        <v>0</v>
      </c>
      <c r="W1151" s="14" t="b">
        <f t="shared" si="465"/>
        <v>0</v>
      </c>
      <c r="AB1151" s="14"/>
      <c r="AC1151" s="18"/>
      <c r="AD1151" s="14"/>
      <c r="AE1151" s="18"/>
      <c r="AF1151" s="18"/>
      <c r="AG1151" s="18"/>
      <c r="AH1151" s="19"/>
      <c r="AI1151" s="19"/>
      <c r="AJ1151" s="19"/>
    </row>
    <row r="1152" spans="2:36" s="13" customFormat="1" ht="16" hidden="1" thickBot="1">
      <c r="B1152" s="219"/>
      <c r="C1152" s="83">
        <f t="shared" si="473"/>
        <v>2025</v>
      </c>
      <c r="D1152" s="84" t="str">
        <f t="shared" ref="D1152:O1152" si="477">IF(D1106&lt;&gt;0,D1105/D1106,"")</f>
        <v/>
      </c>
      <c r="E1152" s="84" t="str">
        <f t="shared" si="477"/>
        <v/>
      </c>
      <c r="F1152" s="84" t="str">
        <f t="shared" si="477"/>
        <v/>
      </c>
      <c r="G1152" s="84" t="str">
        <f t="shared" si="477"/>
        <v/>
      </c>
      <c r="H1152" s="84" t="str">
        <f t="shared" si="477"/>
        <v/>
      </c>
      <c r="I1152" s="84" t="str">
        <f t="shared" si="477"/>
        <v/>
      </c>
      <c r="J1152" s="84" t="str">
        <f t="shared" si="477"/>
        <v/>
      </c>
      <c r="K1152" s="84" t="str">
        <f t="shared" si="477"/>
        <v/>
      </c>
      <c r="L1152" s="84" t="str">
        <f t="shared" si="477"/>
        <v/>
      </c>
      <c r="M1152" s="84" t="str">
        <f t="shared" si="477"/>
        <v/>
      </c>
      <c r="N1152" s="84" t="str">
        <f t="shared" si="477"/>
        <v/>
      </c>
      <c r="O1152" s="85" t="str">
        <f t="shared" si="477"/>
        <v/>
      </c>
      <c r="Q1152" s="86" t="str">
        <f>IF(Q1106&lt;&gt;0,Q1105/Q1106,"")</f>
        <v/>
      </c>
      <c r="S1152" s="13" t="b">
        <f t="shared" si="472"/>
        <v>1</v>
      </c>
      <c r="T1152" s="13" t="b">
        <f t="shared" si="467"/>
        <v>0</v>
      </c>
      <c r="U1152" s="13" t="b">
        <f t="shared" si="470"/>
        <v>0</v>
      </c>
      <c r="V1152" s="13" t="b">
        <f t="shared" si="476"/>
        <v>0</v>
      </c>
      <c r="W1152" s="14" t="b">
        <f t="shared" si="465"/>
        <v>0</v>
      </c>
      <c r="AB1152" s="14"/>
      <c r="AC1152" s="18"/>
      <c r="AD1152" s="14"/>
      <c r="AE1152" s="18"/>
      <c r="AF1152" s="18"/>
      <c r="AG1152" s="18"/>
      <c r="AH1152" s="19"/>
      <c r="AI1152" s="19"/>
      <c r="AJ1152" s="19"/>
    </row>
    <row r="1153" spans="2:36" s="13" customFormat="1" ht="16" hidden="1" thickBot="1">
      <c r="B1153" s="219"/>
      <c r="C1153" s="83">
        <f t="shared" si="473"/>
        <v>2024</v>
      </c>
      <c r="D1153" s="84" t="str">
        <f t="shared" ref="D1153:O1153" si="478">IF(D1108&lt;&gt;0,D1107/D1108,"")</f>
        <v/>
      </c>
      <c r="E1153" s="84" t="str">
        <f t="shared" si="478"/>
        <v/>
      </c>
      <c r="F1153" s="84" t="str">
        <f t="shared" si="478"/>
        <v/>
      </c>
      <c r="G1153" s="84" t="str">
        <f t="shared" si="478"/>
        <v/>
      </c>
      <c r="H1153" s="84" t="str">
        <f t="shared" si="478"/>
        <v/>
      </c>
      <c r="I1153" s="84" t="str">
        <f t="shared" si="478"/>
        <v/>
      </c>
      <c r="J1153" s="84" t="str">
        <f t="shared" si="478"/>
        <v/>
      </c>
      <c r="K1153" s="84" t="str">
        <f t="shared" si="478"/>
        <v/>
      </c>
      <c r="L1153" s="84" t="str">
        <f t="shared" si="478"/>
        <v/>
      </c>
      <c r="M1153" s="84" t="str">
        <f t="shared" si="478"/>
        <v/>
      </c>
      <c r="N1153" s="84" t="str">
        <f t="shared" si="478"/>
        <v/>
      </c>
      <c r="O1153" s="85" t="str">
        <f t="shared" si="478"/>
        <v/>
      </c>
      <c r="Q1153" s="86" t="str">
        <f>IF(Q1108&lt;&gt;0,Q1107/Q1108,"")</f>
        <v/>
      </c>
      <c r="S1153" s="13" t="b">
        <f t="shared" si="472"/>
        <v>1</v>
      </c>
      <c r="T1153" s="13" t="b">
        <f t="shared" si="467"/>
        <v>0</v>
      </c>
      <c r="U1153" s="13" t="b">
        <f t="shared" si="470"/>
        <v>0</v>
      </c>
      <c r="V1153" s="13" t="b">
        <f t="shared" si="476"/>
        <v>0</v>
      </c>
      <c r="W1153" s="14" t="b">
        <f t="shared" si="465"/>
        <v>0</v>
      </c>
      <c r="AB1153" s="14"/>
      <c r="AC1153" s="18"/>
      <c r="AD1153" s="14"/>
      <c r="AE1153" s="18"/>
      <c r="AF1153" s="18"/>
      <c r="AG1153" s="18"/>
      <c r="AH1153" s="19"/>
      <c r="AI1153" s="19"/>
      <c r="AJ1153" s="19"/>
    </row>
    <row r="1154" spans="2:36" s="13" customFormat="1" ht="16" hidden="1" thickBot="1">
      <c r="B1154" s="219"/>
      <c r="C1154" s="83">
        <f t="shared" si="473"/>
        <v>2023</v>
      </c>
      <c r="D1154" s="84" t="str">
        <f t="shared" ref="D1154:O1154" si="479">IF(D1110&lt;&gt;0,D1109/D1110,"")</f>
        <v/>
      </c>
      <c r="E1154" s="84" t="str">
        <f t="shared" si="479"/>
        <v/>
      </c>
      <c r="F1154" s="84" t="str">
        <f t="shared" si="479"/>
        <v/>
      </c>
      <c r="G1154" s="84" t="str">
        <f t="shared" si="479"/>
        <v/>
      </c>
      <c r="H1154" s="84" t="str">
        <f t="shared" si="479"/>
        <v/>
      </c>
      <c r="I1154" s="84" t="str">
        <f t="shared" si="479"/>
        <v/>
      </c>
      <c r="J1154" s="84" t="str">
        <f t="shared" si="479"/>
        <v/>
      </c>
      <c r="K1154" s="84" t="str">
        <f t="shared" si="479"/>
        <v/>
      </c>
      <c r="L1154" s="84" t="str">
        <f t="shared" si="479"/>
        <v/>
      </c>
      <c r="M1154" s="84" t="str">
        <f t="shared" si="479"/>
        <v/>
      </c>
      <c r="N1154" s="84" t="str">
        <f t="shared" si="479"/>
        <v/>
      </c>
      <c r="O1154" s="85" t="str">
        <f t="shared" si="479"/>
        <v/>
      </c>
      <c r="Q1154" s="86" t="str">
        <f>IF(Q1110&lt;&gt;0,Q1109/Q1110,"")</f>
        <v/>
      </c>
      <c r="S1154" s="13" t="b">
        <f t="shared" si="472"/>
        <v>1</v>
      </c>
      <c r="T1154" s="13" t="b">
        <f t="shared" si="467"/>
        <v>0</v>
      </c>
      <c r="U1154" s="13" t="b">
        <f t="shared" si="470"/>
        <v>0</v>
      </c>
      <c r="V1154" s="13" t="b">
        <f t="shared" si="476"/>
        <v>0</v>
      </c>
      <c r="W1154" s="14" t="b">
        <f t="shared" si="465"/>
        <v>0</v>
      </c>
      <c r="AB1154" s="14"/>
      <c r="AC1154" s="18"/>
      <c r="AD1154" s="14"/>
      <c r="AE1154" s="18"/>
      <c r="AF1154" s="18"/>
      <c r="AG1154" s="18"/>
      <c r="AH1154" s="19"/>
      <c r="AI1154" s="19"/>
      <c r="AJ1154" s="19"/>
    </row>
    <row r="1155" spans="2:36" s="13" customFormat="1" ht="16" hidden="1" thickBot="1">
      <c r="B1155" s="219"/>
      <c r="C1155" s="83">
        <f t="shared" si="473"/>
        <v>2022</v>
      </c>
      <c r="D1155" s="84" t="str">
        <f t="shared" ref="D1155:O1155" si="480">IF(D1112&lt;&gt;0,D1111/D1112,"")</f>
        <v/>
      </c>
      <c r="E1155" s="84" t="str">
        <f t="shared" si="480"/>
        <v/>
      </c>
      <c r="F1155" s="84" t="str">
        <f t="shared" si="480"/>
        <v/>
      </c>
      <c r="G1155" s="84" t="str">
        <f t="shared" si="480"/>
        <v/>
      </c>
      <c r="H1155" s="84" t="str">
        <f t="shared" si="480"/>
        <v/>
      </c>
      <c r="I1155" s="84" t="str">
        <f t="shared" si="480"/>
        <v/>
      </c>
      <c r="J1155" s="84" t="str">
        <f t="shared" si="480"/>
        <v/>
      </c>
      <c r="K1155" s="84" t="str">
        <f t="shared" si="480"/>
        <v/>
      </c>
      <c r="L1155" s="84" t="str">
        <f t="shared" si="480"/>
        <v/>
      </c>
      <c r="M1155" s="84" t="str">
        <f t="shared" si="480"/>
        <v/>
      </c>
      <c r="N1155" s="84" t="str">
        <f t="shared" si="480"/>
        <v/>
      </c>
      <c r="O1155" s="85" t="str">
        <f t="shared" si="480"/>
        <v/>
      </c>
      <c r="Q1155" s="86" t="str">
        <f>IF(Q1112&lt;&gt;0,Q1111/Q1112,"")</f>
        <v/>
      </c>
      <c r="S1155" s="13" t="b">
        <f t="shared" si="472"/>
        <v>1</v>
      </c>
      <c r="T1155" s="13" t="b">
        <f t="shared" si="467"/>
        <v>0</v>
      </c>
      <c r="U1155" s="13" t="b">
        <f t="shared" si="470"/>
        <v>0</v>
      </c>
      <c r="V1155" s="13" t="b">
        <f t="shared" si="476"/>
        <v>0</v>
      </c>
      <c r="W1155" s="14" t="b">
        <f t="shared" si="465"/>
        <v>0</v>
      </c>
      <c r="AB1155" s="14"/>
      <c r="AC1155" s="18"/>
      <c r="AD1155" s="14"/>
      <c r="AE1155" s="18"/>
      <c r="AF1155" s="18"/>
      <c r="AG1155" s="18"/>
      <c r="AH1155" s="19"/>
      <c r="AI1155" s="19"/>
      <c r="AJ1155" s="19"/>
    </row>
    <row r="1156" spans="2:36" s="13" customFormat="1" ht="16" hidden="1" thickBot="1">
      <c r="B1156" s="219"/>
      <c r="C1156" s="83">
        <f t="shared" si="473"/>
        <v>2021</v>
      </c>
      <c r="D1156" s="84" t="str">
        <f t="shared" ref="D1156:O1156" si="481">IF(D1114&lt;&gt;0,D1113/D1114,"")</f>
        <v/>
      </c>
      <c r="E1156" s="84" t="str">
        <f t="shared" si="481"/>
        <v/>
      </c>
      <c r="F1156" s="84" t="str">
        <f t="shared" si="481"/>
        <v/>
      </c>
      <c r="G1156" s="84" t="str">
        <f t="shared" si="481"/>
        <v/>
      </c>
      <c r="H1156" s="84" t="str">
        <f t="shared" si="481"/>
        <v/>
      </c>
      <c r="I1156" s="84" t="str">
        <f t="shared" si="481"/>
        <v/>
      </c>
      <c r="J1156" s="84" t="str">
        <f t="shared" si="481"/>
        <v/>
      </c>
      <c r="K1156" s="84" t="str">
        <f t="shared" si="481"/>
        <v/>
      </c>
      <c r="L1156" s="84" t="str">
        <f t="shared" si="481"/>
        <v/>
      </c>
      <c r="M1156" s="84" t="str">
        <f t="shared" si="481"/>
        <v/>
      </c>
      <c r="N1156" s="84" t="str">
        <f t="shared" si="481"/>
        <v/>
      </c>
      <c r="O1156" s="85" t="str">
        <f t="shared" si="481"/>
        <v/>
      </c>
      <c r="Q1156" s="86" t="str">
        <f>IF(Q1114&lt;&gt;0,Q1113/Q1114,"")</f>
        <v/>
      </c>
      <c r="S1156" s="13" t="b">
        <f t="shared" si="472"/>
        <v>1</v>
      </c>
      <c r="T1156" s="13" t="b">
        <f t="shared" si="467"/>
        <v>0</v>
      </c>
      <c r="U1156" s="13" t="b">
        <f t="shared" si="470"/>
        <v>0</v>
      </c>
      <c r="V1156" s="13" t="b">
        <f t="shared" si="476"/>
        <v>0</v>
      </c>
      <c r="W1156" s="14" t="b">
        <f t="shared" si="465"/>
        <v>0</v>
      </c>
      <c r="AB1156" s="14"/>
      <c r="AC1156" s="18"/>
      <c r="AD1156" s="14"/>
      <c r="AE1156" s="18"/>
      <c r="AF1156" s="18"/>
      <c r="AG1156" s="18"/>
      <c r="AH1156" s="19"/>
      <c r="AI1156" s="19"/>
      <c r="AJ1156" s="19"/>
    </row>
    <row r="1157" spans="2:36" s="13" customFormat="1" ht="16" hidden="1" thickBot="1">
      <c r="B1157" s="219"/>
      <c r="C1157" s="83">
        <f t="shared" si="473"/>
        <v>2020</v>
      </c>
      <c r="D1157" s="84" t="str">
        <f t="shared" ref="D1157:O1157" si="482">IF(D1116&lt;&gt;0,D1115/D1116,"")</f>
        <v/>
      </c>
      <c r="E1157" s="84" t="str">
        <f t="shared" si="482"/>
        <v/>
      </c>
      <c r="F1157" s="84" t="str">
        <f t="shared" si="482"/>
        <v/>
      </c>
      <c r="G1157" s="84" t="str">
        <f t="shared" si="482"/>
        <v/>
      </c>
      <c r="H1157" s="84" t="str">
        <f t="shared" si="482"/>
        <v/>
      </c>
      <c r="I1157" s="84" t="str">
        <f t="shared" si="482"/>
        <v/>
      </c>
      <c r="J1157" s="84" t="str">
        <f t="shared" si="482"/>
        <v/>
      </c>
      <c r="K1157" s="84" t="str">
        <f t="shared" si="482"/>
        <v/>
      </c>
      <c r="L1157" s="84" t="str">
        <f t="shared" si="482"/>
        <v/>
      </c>
      <c r="M1157" s="84" t="str">
        <f t="shared" si="482"/>
        <v/>
      </c>
      <c r="N1157" s="84" t="str">
        <f t="shared" si="482"/>
        <v/>
      </c>
      <c r="O1157" s="85" t="str">
        <f t="shared" si="482"/>
        <v/>
      </c>
      <c r="P1157" s="87"/>
      <c r="Q1157" s="86" t="str">
        <f>IF(Q1116&lt;&gt;0,Q1115/Q1116,"")</f>
        <v/>
      </c>
      <c r="S1157" s="13" t="b">
        <f t="shared" si="472"/>
        <v>1</v>
      </c>
      <c r="T1157" s="13" t="b">
        <f t="shared" si="467"/>
        <v>0</v>
      </c>
      <c r="U1157" s="13" t="b">
        <f t="shared" si="470"/>
        <v>0</v>
      </c>
      <c r="V1157" s="13" t="b">
        <f t="shared" si="476"/>
        <v>0</v>
      </c>
      <c r="W1157" s="14" t="b">
        <f t="shared" si="465"/>
        <v>0</v>
      </c>
      <c r="AB1157" s="14"/>
      <c r="AC1157" s="18"/>
      <c r="AD1157" s="14"/>
      <c r="AE1157" s="18"/>
      <c r="AF1157" s="18"/>
      <c r="AG1157" s="18"/>
      <c r="AH1157" s="19"/>
      <c r="AI1157" s="19"/>
      <c r="AJ1157" s="19"/>
    </row>
    <row r="1158" spans="2:36" s="13" customFormat="1" ht="16" hidden="1" thickBot="1">
      <c r="B1158" s="219"/>
      <c r="C1158" s="83">
        <f t="shared" si="473"/>
        <v>2019</v>
      </c>
      <c r="D1158" s="84" t="str">
        <f t="shared" ref="D1158:O1158" si="483">IF(D1118&lt;&gt;0,D1117/D1118,"")</f>
        <v/>
      </c>
      <c r="E1158" s="84" t="str">
        <f t="shared" si="483"/>
        <v/>
      </c>
      <c r="F1158" s="84" t="str">
        <f t="shared" si="483"/>
        <v/>
      </c>
      <c r="G1158" s="84" t="str">
        <f t="shared" si="483"/>
        <v/>
      </c>
      <c r="H1158" s="84" t="str">
        <f t="shared" si="483"/>
        <v/>
      </c>
      <c r="I1158" s="84" t="str">
        <f t="shared" si="483"/>
        <v/>
      </c>
      <c r="J1158" s="84" t="str">
        <f t="shared" si="483"/>
        <v/>
      </c>
      <c r="K1158" s="84" t="str">
        <f t="shared" si="483"/>
        <v/>
      </c>
      <c r="L1158" s="84" t="str">
        <f t="shared" si="483"/>
        <v/>
      </c>
      <c r="M1158" s="84" t="str">
        <f t="shared" si="483"/>
        <v/>
      </c>
      <c r="N1158" s="84" t="str">
        <f t="shared" si="483"/>
        <v/>
      </c>
      <c r="O1158" s="85" t="str">
        <f t="shared" si="483"/>
        <v/>
      </c>
      <c r="Q1158" s="86" t="str">
        <f>IF(Q1118&lt;&gt;0,Q1117/Q1118,"")</f>
        <v/>
      </c>
      <c r="S1158" s="13" t="b">
        <f t="shared" si="472"/>
        <v>1</v>
      </c>
      <c r="T1158" s="13" t="b">
        <f t="shared" si="467"/>
        <v>0</v>
      </c>
      <c r="U1158" s="13" t="b">
        <f t="shared" si="470"/>
        <v>0</v>
      </c>
      <c r="V1158" s="13" t="b">
        <f t="shared" si="476"/>
        <v>0</v>
      </c>
      <c r="W1158" s="14" t="b">
        <f t="shared" si="465"/>
        <v>0</v>
      </c>
      <c r="AB1158" s="14"/>
      <c r="AC1158" s="18"/>
      <c r="AD1158" s="14"/>
      <c r="AE1158" s="18"/>
      <c r="AF1158" s="18"/>
      <c r="AG1158" s="18"/>
      <c r="AH1158" s="19"/>
      <c r="AI1158" s="19"/>
      <c r="AJ1158" s="19"/>
    </row>
    <row r="1159" spans="2:36" s="13" customFormat="1" ht="16" hidden="1" thickBot="1">
      <c r="B1159" s="219"/>
      <c r="C1159" s="83">
        <f t="shared" si="473"/>
        <v>2018</v>
      </c>
      <c r="D1159" s="84" t="str">
        <f t="shared" ref="D1159:O1159" si="484">IF(D1120&lt;&gt;0,D1119/D1120,"")</f>
        <v/>
      </c>
      <c r="E1159" s="84" t="str">
        <f t="shared" si="484"/>
        <v/>
      </c>
      <c r="F1159" s="84" t="str">
        <f t="shared" si="484"/>
        <v/>
      </c>
      <c r="G1159" s="84" t="str">
        <f t="shared" si="484"/>
        <v/>
      </c>
      <c r="H1159" s="84" t="str">
        <f t="shared" si="484"/>
        <v/>
      </c>
      <c r="I1159" s="84" t="str">
        <f t="shared" si="484"/>
        <v/>
      </c>
      <c r="J1159" s="84" t="str">
        <f t="shared" si="484"/>
        <v/>
      </c>
      <c r="K1159" s="84" t="str">
        <f t="shared" si="484"/>
        <v/>
      </c>
      <c r="L1159" s="84" t="str">
        <f t="shared" si="484"/>
        <v/>
      </c>
      <c r="M1159" s="84" t="str">
        <f t="shared" si="484"/>
        <v/>
      </c>
      <c r="N1159" s="84" t="str">
        <f t="shared" si="484"/>
        <v/>
      </c>
      <c r="O1159" s="85" t="str">
        <f t="shared" si="484"/>
        <v/>
      </c>
      <c r="Q1159" s="86" t="str">
        <f>IF(Q1120&lt;&gt;0,Q1119/Q1120,"")</f>
        <v/>
      </c>
      <c r="S1159" s="13" t="b">
        <f t="shared" si="472"/>
        <v>1</v>
      </c>
      <c r="T1159" s="13" t="b">
        <f t="shared" si="467"/>
        <v>0</v>
      </c>
      <c r="U1159" s="13" t="b">
        <f t="shared" si="470"/>
        <v>0</v>
      </c>
      <c r="V1159" s="13" t="b">
        <f t="shared" si="476"/>
        <v>0</v>
      </c>
      <c r="W1159" s="14" t="b">
        <f t="shared" si="465"/>
        <v>0</v>
      </c>
      <c r="AB1159" s="14"/>
      <c r="AC1159" s="18"/>
      <c r="AD1159" s="14"/>
      <c r="AE1159" s="18"/>
      <c r="AF1159" s="18"/>
      <c r="AG1159" s="18"/>
      <c r="AH1159" s="19"/>
      <c r="AI1159" s="19"/>
      <c r="AJ1159" s="19"/>
    </row>
    <row r="1160" spans="2:36" s="13" customFormat="1" ht="16" hidden="1" thickBot="1">
      <c r="B1160" s="219"/>
      <c r="C1160" s="83">
        <f t="shared" si="473"/>
        <v>2017</v>
      </c>
      <c r="D1160" s="84" t="str">
        <f t="shared" ref="D1160:O1160" si="485">IF(D1122&lt;&gt;0,D1121/D1122,"")</f>
        <v/>
      </c>
      <c r="E1160" s="84" t="str">
        <f t="shared" si="485"/>
        <v/>
      </c>
      <c r="F1160" s="84" t="str">
        <f t="shared" si="485"/>
        <v/>
      </c>
      <c r="G1160" s="84" t="str">
        <f t="shared" si="485"/>
        <v/>
      </c>
      <c r="H1160" s="84" t="str">
        <f t="shared" si="485"/>
        <v/>
      </c>
      <c r="I1160" s="84" t="str">
        <f t="shared" si="485"/>
        <v/>
      </c>
      <c r="J1160" s="84" t="str">
        <f t="shared" si="485"/>
        <v/>
      </c>
      <c r="K1160" s="84" t="str">
        <f t="shared" si="485"/>
        <v/>
      </c>
      <c r="L1160" s="84" t="str">
        <f t="shared" si="485"/>
        <v/>
      </c>
      <c r="M1160" s="84" t="str">
        <f t="shared" si="485"/>
        <v/>
      </c>
      <c r="N1160" s="84" t="str">
        <f t="shared" si="485"/>
        <v/>
      </c>
      <c r="O1160" s="85" t="str">
        <f t="shared" si="485"/>
        <v/>
      </c>
      <c r="Q1160" s="86" t="str">
        <f>IF(Q1122&lt;&gt;0,Q1121/Q1122,"")</f>
        <v/>
      </c>
      <c r="S1160" s="13" t="b">
        <f t="shared" si="472"/>
        <v>1</v>
      </c>
      <c r="T1160" s="13" t="b">
        <f t="shared" si="472"/>
        <v>0</v>
      </c>
      <c r="U1160" s="13" t="b">
        <f t="shared" si="470"/>
        <v>1</v>
      </c>
      <c r="V1160" s="13" t="b">
        <f t="shared" si="476"/>
        <v>0</v>
      </c>
      <c r="W1160" s="14" t="b">
        <f t="shared" si="465"/>
        <v>0</v>
      </c>
      <c r="AB1160" s="14"/>
      <c r="AC1160" s="18"/>
      <c r="AD1160" s="14"/>
      <c r="AE1160" s="18"/>
      <c r="AF1160" s="18"/>
      <c r="AG1160" s="18"/>
      <c r="AH1160" s="19"/>
      <c r="AI1160" s="19"/>
      <c r="AJ1160" s="19"/>
    </row>
    <row r="1161" spans="2:36" s="13" customFormat="1" ht="16" hidden="1" thickBot="1">
      <c r="B1161" s="219"/>
      <c r="C1161" s="83">
        <f t="shared" si="473"/>
        <v>2016</v>
      </c>
      <c r="D1161" s="84" t="str">
        <f t="shared" ref="D1161:O1161" si="486">IF(D1124&lt;&gt;0,D1123/D1124,"")</f>
        <v/>
      </c>
      <c r="E1161" s="84" t="str">
        <f t="shared" si="486"/>
        <v/>
      </c>
      <c r="F1161" s="84" t="str">
        <f t="shared" si="486"/>
        <v/>
      </c>
      <c r="G1161" s="84" t="str">
        <f t="shared" si="486"/>
        <v/>
      </c>
      <c r="H1161" s="84" t="str">
        <f t="shared" si="486"/>
        <v/>
      </c>
      <c r="I1161" s="84" t="str">
        <f t="shared" si="486"/>
        <v/>
      </c>
      <c r="J1161" s="84" t="str">
        <f t="shared" si="486"/>
        <v/>
      </c>
      <c r="K1161" s="84" t="str">
        <f t="shared" si="486"/>
        <v/>
      </c>
      <c r="L1161" s="84" t="str">
        <f t="shared" si="486"/>
        <v/>
      </c>
      <c r="M1161" s="84" t="str">
        <f t="shared" si="486"/>
        <v/>
      </c>
      <c r="N1161" s="84" t="str">
        <f t="shared" si="486"/>
        <v/>
      </c>
      <c r="O1161" s="85" t="str">
        <f t="shared" si="486"/>
        <v/>
      </c>
      <c r="P1161" s="87"/>
      <c r="Q1161" s="86" t="str">
        <f>IF(Q1124&lt;&gt;0,Q1123/Q1124,"")</f>
        <v/>
      </c>
      <c r="S1161" s="13" t="b">
        <f t="shared" si="472"/>
        <v>1</v>
      </c>
      <c r="T1161" s="13" t="b">
        <f t="shared" si="472"/>
        <v>0</v>
      </c>
      <c r="U1161" s="13" t="b">
        <f t="shared" si="470"/>
        <v>1</v>
      </c>
      <c r="V1161" s="13" t="b">
        <f t="shared" si="476"/>
        <v>0</v>
      </c>
      <c r="W1161" s="14" t="b">
        <f t="shared" si="465"/>
        <v>0</v>
      </c>
      <c r="AB1161" s="14"/>
      <c r="AC1161" s="18"/>
      <c r="AD1161" s="14"/>
      <c r="AE1161" s="18"/>
      <c r="AF1161" s="18"/>
      <c r="AG1161" s="18"/>
      <c r="AH1161" s="19"/>
      <c r="AI1161" s="19"/>
      <c r="AJ1161" s="19"/>
    </row>
    <row r="1162" spans="2:36" s="13" customFormat="1" ht="16" hidden="1" thickBot="1">
      <c r="B1162" s="219"/>
      <c r="C1162" s="83">
        <f t="shared" si="473"/>
        <v>2015</v>
      </c>
      <c r="D1162" s="84" t="str">
        <f t="shared" ref="D1162:O1162" si="487">IF(D1126&lt;&gt;0,D1125/D1126,"")</f>
        <v/>
      </c>
      <c r="E1162" s="84" t="str">
        <f t="shared" si="487"/>
        <v/>
      </c>
      <c r="F1162" s="84" t="str">
        <f t="shared" si="487"/>
        <v/>
      </c>
      <c r="G1162" s="84" t="str">
        <f t="shared" si="487"/>
        <v/>
      </c>
      <c r="H1162" s="84" t="str">
        <f t="shared" si="487"/>
        <v/>
      </c>
      <c r="I1162" s="84" t="str">
        <f t="shared" si="487"/>
        <v/>
      </c>
      <c r="J1162" s="84" t="str">
        <f t="shared" si="487"/>
        <v/>
      </c>
      <c r="K1162" s="84" t="str">
        <f t="shared" si="487"/>
        <v/>
      </c>
      <c r="L1162" s="84" t="str">
        <f t="shared" si="487"/>
        <v/>
      </c>
      <c r="M1162" s="84" t="str">
        <f t="shared" si="487"/>
        <v/>
      </c>
      <c r="N1162" s="84" t="str">
        <f t="shared" si="487"/>
        <v/>
      </c>
      <c r="O1162" s="84" t="str">
        <f t="shared" si="487"/>
        <v/>
      </c>
      <c r="Q1162" s="84" t="str">
        <f>IF(Q1126&lt;&gt;0,Q1125/Q1126,"")</f>
        <v/>
      </c>
      <c r="S1162" s="13" t="b">
        <f t="shared" si="472"/>
        <v>1</v>
      </c>
      <c r="T1162" s="13" t="b">
        <f t="shared" si="472"/>
        <v>0</v>
      </c>
      <c r="U1162" s="13" t="b">
        <f t="shared" si="470"/>
        <v>1</v>
      </c>
      <c r="V1162" s="13" t="b">
        <f t="shared" si="476"/>
        <v>0</v>
      </c>
      <c r="W1162" s="14" t="b">
        <f t="shared" si="465"/>
        <v>0</v>
      </c>
      <c r="AB1162" s="14"/>
      <c r="AC1162" s="18"/>
      <c r="AD1162" s="14"/>
      <c r="AE1162" s="18"/>
      <c r="AF1162" s="18"/>
      <c r="AG1162" s="18"/>
      <c r="AH1162" s="19"/>
      <c r="AI1162" s="19"/>
      <c r="AJ1162" s="19"/>
    </row>
    <row r="1163" spans="2:36" s="13" customFormat="1" ht="16" hidden="1" thickBot="1">
      <c r="B1163" s="219"/>
      <c r="C1163" s="83">
        <f t="shared" si="473"/>
        <v>2014</v>
      </c>
      <c r="D1163" s="84" t="str">
        <f>IF(D1128&lt;&gt;0,D1127/D1128,"")</f>
        <v/>
      </c>
      <c r="E1163" s="84" t="str">
        <f t="shared" ref="E1163:O1163" si="488">IF(E1128&lt;&gt;0,E1127/E1128,"")</f>
        <v/>
      </c>
      <c r="F1163" s="84" t="str">
        <f t="shared" si="488"/>
        <v/>
      </c>
      <c r="G1163" s="84" t="str">
        <f t="shared" si="488"/>
        <v/>
      </c>
      <c r="H1163" s="84" t="str">
        <f t="shared" si="488"/>
        <v/>
      </c>
      <c r="I1163" s="84" t="str">
        <f t="shared" si="488"/>
        <v/>
      </c>
      <c r="J1163" s="84" t="str">
        <f t="shared" si="488"/>
        <v/>
      </c>
      <c r="K1163" s="84" t="str">
        <f t="shared" si="488"/>
        <v/>
      </c>
      <c r="L1163" s="84" t="str">
        <f t="shared" si="488"/>
        <v/>
      </c>
      <c r="M1163" s="84" t="str">
        <f t="shared" si="488"/>
        <v/>
      </c>
      <c r="N1163" s="84" t="str">
        <f t="shared" si="488"/>
        <v/>
      </c>
      <c r="O1163" s="84" t="str">
        <f t="shared" si="488"/>
        <v/>
      </c>
      <c r="Q1163" s="84" t="str">
        <f>IF(Q1128&lt;&gt;0,Q1127/Q1128,"")</f>
        <v/>
      </c>
      <c r="S1163" s="13" t="b">
        <f t="shared" si="472"/>
        <v>1</v>
      </c>
      <c r="T1163" s="13" t="b">
        <f t="shared" si="472"/>
        <v>0</v>
      </c>
      <c r="U1163" s="13" t="b">
        <f t="shared" si="470"/>
        <v>1</v>
      </c>
      <c r="V1163" s="13" t="b">
        <f t="shared" si="476"/>
        <v>0</v>
      </c>
      <c r="W1163" s="14" t="b">
        <f t="shared" si="465"/>
        <v>0</v>
      </c>
      <c r="AB1163" s="14"/>
      <c r="AC1163" s="18"/>
      <c r="AD1163" s="14"/>
      <c r="AE1163" s="18"/>
      <c r="AF1163" s="18"/>
      <c r="AG1163" s="18"/>
      <c r="AH1163" s="19"/>
      <c r="AI1163" s="19"/>
      <c r="AJ1163" s="19"/>
    </row>
    <row r="1164" spans="2:36" s="13" customFormat="1" ht="16" hidden="1" thickBot="1">
      <c r="B1164" s="219"/>
      <c r="C1164" s="83">
        <f t="shared" si="473"/>
        <v>2013</v>
      </c>
      <c r="D1164" s="84" t="str">
        <f>IF(D1130&lt;&gt;0,D1129/D1130,"")</f>
        <v/>
      </c>
      <c r="E1164" s="84" t="str">
        <f t="shared" ref="E1164:O1164" si="489">IF(E1130&lt;&gt;0,E1129/E1130,"")</f>
        <v/>
      </c>
      <c r="F1164" s="84" t="str">
        <f t="shared" si="489"/>
        <v/>
      </c>
      <c r="G1164" s="84" t="str">
        <f t="shared" si="489"/>
        <v/>
      </c>
      <c r="H1164" s="84" t="str">
        <f t="shared" si="489"/>
        <v/>
      </c>
      <c r="I1164" s="84" t="str">
        <f t="shared" si="489"/>
        <v/>
      </c>
      <c r="J1164" s="84" t="str">
        <f t="shared" si="489"/>
        <v/>
      </c>
      <c r="K1164" s="84" t="str">
        <f t="shared" si="489"/>
        <v/>
      </c>
      <c r="L1164" s="84" t="str">
        <f t="shared" si="489"/>
        <v/>
      </c>
      <c r="M1164" s="84" t="str">
        <f t="shared" si="489"/>
        <v/>
      </c>
      <c r="N1164" s="84" t="str">
        <f t="shared" si="489"/>
        <v/>
      </c>
      <c r="O1164" s="84" t="str">
        <f t="shared" si="489"/>
        <v/>
      </c>
      <c r="Q1164" s="84" t="str">
        <f>IF(Q1130&lt;&gt;0,Q1129/Q1130,"")</f>
        <v/>
      </c>
      <c r="S1164" s="13" t="b">
        <f t="shared" si="472"/>
        <v>1</v>
      </c>
      <c r="T1164" s="13" t="b">
        <f t="shared" si="472"/>
        <v>0</v>
      </c>
      <c r="U1164" s="13" t="b">
        <f t="shared" si="470"/>
        <v>0</v>
      </c>
      <c r="V1164" s="13" t="b">
        <f t="shared" si="476"/>
        <v>0</v>
      </c>
      <c r="W1164" s="14" t="b">
        <f t="shared" si="465"/>
        <v>0</v>
      </c>
      <c r="AB1164" s="14"/>
      <c r="AC1164" s="18"/>
      <c r="AD1164" s="14"/>
      <c r="AE1164" s="18"/>
      <c r="AF1164" s="18"/>
      <c r="AG1164" s="18"/>
      <c r="AH1164" s="19"/>
      <c r="AI1164" s="19"/>
      <c r="AJ1164" s="19"/>
    </row>
    <row r="1165" spans="2:36" s="13" customFormat="1" ht="16" hidden="1" thickBot="1">
      <c r="B1165" s="219"/>
      <c r="C1165" s="83">
        <f t="shared" si="473"/>
        <v>2012</v>
      </c>
      <c r="D1165" s="84" t="str">
        <f>IF(D1132&lt;&gt;0,D1131/D1132,"")</f>
        <v/>
      </c>
      <c r="E1165" s="84" t="str">
        <f t="shared" ref="E1165:O1165" si="490">IF(E1132&lt;&gt;0,E1131/E1132,"")</f>
        <v/>
      </c>
      <c r="F1165" s="84" t="str">
        <f t="shared" si="490"/>
        <v/>
      </c>
      <c r="G1165" s="84" t="str">
        <f t="shared" si="490"/>
        <v/>
      </c>
      <c r="H1165" s="84" t="str">
        <f t="shared" si="490"/>
        <v/>
      </c>
      <c r="I1165" s="84" t="str">
        <f t="shared" si="490"/>
        <v/>
      </c>
      <c r="J1165" s="84" t="str">
        <f t="shared" si="490"/>
        <v/>
      </c>
      <c r="K1165" s="84" t="str">
        <f t="shared" si="490"/>
        <v/>
      </c>
      <c r="L1165" s="84" t="str">
        <f t="shared" si="490"/>
        <v/>
      </c>
      <c r="M1165" s="84" t="str">
        <f t="shared" si="490"/>
        <v/>
      </c>
      <c r="N1165" s="84" t="str">
        <f t="shared" si="490"/>
        <v/>
      </c>
      <c r="O1165" s="84" t="str">
        <f t="shared" si="490"/>
        <v/>
      </c>
      <c r="Q1165" s="84" t="str">
        <f>IF(Q1132&lt;&gt;0,Q1131/Q1132,"")</f>
        <v/>
      </c>
      <c r="S1165" s="13" t="b">
        <f t="shared" ref="S1165:T1172" si="491">S1164</f>
        <v>1</v>
      </c>
      <c r="T1165" s="13" t="b">
        <f t="shared" si="491"/>
        <v>0</v>
      </c>
      <c r="U1165" s="13" t="b">
        <f t="shared" si="470"/>
        <v>0</v>
      </c>
      <c r="V1165" s="13" t="b">
        <f t="shared" si="476"/>
        <v>0</v>
      </c>
      <c r="W1165" s="14" t="b">
        <f t="shared" si="465"/>
        <v>0</v>
      </c>
      <c r="AB1165" s="14"/>
      <c r="AC1165" s="18"/>
      <c r="AD1165" s="14"/>
      <c r="AE1165" s="18"/>
      <c r="AF1165" s="18"/>
      <c r="AG1165" s="18"/>
      <c r="AH1165" s="19"/>
      <c r="AI1165" s="19"/>
      <c r="AJ1165" s="19"/>
    </row>
    <row r="1166" spans="2:36" s="13" customFormat="1" ht="16" hidden="1" thickBot="1">
      <c r="B1166" s="219"/>
      <c r="C1166" s="83">
        <f t="shared" si="473"/>
        <v>2011</v>
      </c>
      <c r="D1166" s="84" t="str">
        <f>IF(D1134&lt;&gt;0,D1133/D1134,"")</f>
        <v/>
      </c>
      <c r="E1166" s="84" t="str">
        <f t="shared" ref="E1166:O1166" si="492">IF(E1134&lt;&gt;0,E1133/E1134,"")</f>
        <v/>
      </c>
      <c r="F1166" s="84" t="str">
        <f t="shared" si="492"/>
        <v/>
      </c>
      <c r="G1166" s="84" t="str">
        <f t="shared" si="492"/>
        <v/>
      </c>
      <c r="H1166" s="84" t="str">
        <f t="shared" si="492"/>
        <v/>
      </c>
      <c r="I1166" s="84" t="str">
        <f t="shared" si="492"/>
        <v/>
      </c>
      <c r="J1166" s="84" t="str">
        <f t="shared" si="492"/>
        <v/>
      </c>
      <c r="K1166" s="84" t="str">
        <f t="shared" si="492"/>
        <v/>
      </c>
      <c r="L1166" s="84" t="str">
        <f t="shared" si="492"/>
        <v/>
      </c>
      <c r="M1166" s="84" t="str">
        <f t="shared" si="492"/>
        <v/>
      </c>
      <c r="N1166" s="84" t="str">
        <f t="shared" si="492"/>
        <v/>
      </c>
      <c r="O1166" s="84" t="str">
        <f t="shared" si="492"/>
        <v/>
      </c>
      <c r="Q1166" s="84" t="str">
        <f>IF(Q1134&lt;&gt;0,Q1133/Q1134,"")</f>
        <v/>
      </c>
      <c r="S1166" s="13" t="b">
        <f t="shared" si="491"/>
        <v>1</v>
      </c>
      <c r="T1166" s="13" t="b">
        <f t="shared" si="491"/>
        <v>0</v>
      </c>
      <c r="U1166" s="13" t="b">
        <f t="shared" si="470"/>
        <v>0</v>
      </c>
      <c r="V1166" s="13" t="b">
        <f t="shared" si="476"/>
        <v>0</v>
      </c>
      <c r="W1166" s="14" t="b">
        <f t="shared" si="465"/>
        <v>0</v>
      </c>
      <c r="AB1166" s="14"/>
      <c r="AC1166" s="18"/>
      <c r="AD1166" s="14"/>
      <c r="AE1166" s="18"/>
      <c r="AF1166" s="18"/>
      <c r="AG1166" s="18"/>
      <c r="AH1166" s="19"/>
      <c r="AI1166" s="19"/>
      <c r="AJ1166" s="19"/>
    </row>
    <row r="1167" spans="2:36" s="13" customFormat="1" ht="16" hidden="1" thickBot="1">
      <c r="B1167" s="219"/>
      <c r="C1167" s="83">
        <f t="shared" si="473"/>
        <v>2010</v>
      </c>
      <c r="D1167" s="84" t="str">
        <f>IF(D1136&lt;&gt;0,D1135/D1136,"")</f>
        <v/>
      </c>
      <c r="E1167" s="84" t="str">
        <f t="shared" ref="E1167:O1167" si="493">IF(E1136&lt;&gt;0,E1135/E1136,"")</f>
        <v/>
      </c>
      <c r="F1167" s="84" t="str">
        <f t="shared" si="493"/>
        <v/>
      </c>
      <c r="G1167" s="84" t="str">
        <f t="shared" si="493"/>
        <v/>
      </c>
      <c r="H1167" s="84" t="str">
        <f t="shared" si="493"/>
        <v/>
      </c>
      <c r="I1167" s="84" t="str">
        <f t="shared" si="493"/>
        <v/>
      </c>
      <c r="J1167" s="84" t="str">
        <f t="shared" si="493"/>
        <v/>
      </c>
      <c r="K1167" s="84" t="str">
        <f t="shared" si="493"/>
        <v/>
      </c>
      <c r="L1167" s="84" t="str">
        <f t="shared" si="493"/>
        <v/>
      </c>
      <c r="M1167" s="84" t="str">
        <f t="shared" si="493"/>
        <v/>
      </c>
      <c r="N1167" s="84" t="str">
        <f t="shared" si="493"/>
        <v/>
      </c>
      <c r="O1167" s="84" t="str">
        <f t="shared" si="493"/>
        <v/>
      </c>
      <c r="P1167" s="87"/>
      <c r="Q1167" s="84" t="str">
        <f>IF(Q1136&lt;&gt;0,Q1135/Q1136,"")</f>
        <v/>
      </c>
      <c r="S1167" s="13" t="b">
        <f t="shared" si="491"/>
        <v>1</v>
      </c>
      <c r="T1167" s="13" t="b">
        <f t="shared" si="491"/>
        <v>0</v>
      </c>
      <c r="U1167" s="13" t="b">
        <f t="shared" si="470"/>
        <v>0</v>
      </c>
      <c r="V1167" s="13" t="b">
        <f t="shared" si="476"/>
        <v>0</v>
      </c>
      <c r="W1167" s="14" t="b">
        <f t="shared" si="465"/>
        <v>0</v>
      </c>
      <c r="AB1167" s="14"/>
      <c r="AC1167" s="18"/>
      <c r="AD1167" s="14"/>
      <c r="AE1167" s="18"/>
      <c r="AF1167" s="18"/>
      <c r="AG1167" s="18"/>
      <c r="AH1167" s="19"/>
      <c r="AI1167" s="19"/>
      <c r="AJ1167" s="19"/>
    </row>
    <row r="1168" spans="2:36" s="13" customFormat="1" ht="16" hidden="1" thickBot="1">
      <c r="B1168" s="219"/>
      <c r="C1168" s="83">
        <f t="shared" si="473"/>
        <v>2009</v>
      </c>
      <c r="D1168" s="84" t="str">
        <f>IF(D1138&lt;&gt;0,D1137/D1138,"")</f>
        <v/>
      </c>
      <c r="E1168" s="84" t="str">
        <f t="shared" ref="E1168:O1168" si="494">IF(E1138&lt;&gt;0,E1137/E1138,"")</f>
        <v/>
      </c>
      <c r="F1168" s="84" t="str">
        <f t="shared" si="494"/>
        <v/>
      </c>
      <c r="G1168" s="84" t="str">
        <f t="shared" si="494"/>
        <v/>
      </c>
      <c r="H1168" s="84" t="str">
        <f t="shared" si="494"/>
        <v/>
      </c>
      <c r="I1168" s="84" t="str">
        <f t="shared" si="494"/>
        <v/>
      </c>
      <c r="J1168" s="84" t="str">
        <f t="shared" si="494"/>
        <v/>
      </c>
      <c r="K1168" s="84" t="str">
        <f t="shared" si="494"/>
        <v/>
      </c>
      <c r="L1168" s="84" t="str">
        <f t="shared" si="494"/>
        <v/>
      </c>
      <c r="M1168" s="84" t="str">
        <f t="shared" si="494"/>
        <v/>
      </c>
      <c r="N1168" s="84" t="str">
        <f t="shared" si="494"/>
        <v/>
      </c>
      <c r="O1168" s="84" t="str">
        <f t="shared" si="494"/>
        <v/>
      </c>
      <c r="Q1168" s="84" t="str">
        <f>IF(Q1138&lt;&gt;0,Q1137/Q1138,"")</f>
        <v/>
      </c>
      <c r="S1168" s="13" t="b">
        <f t="shared" si="491"/>
        <v>1</v>
      </c>
      <c r="T1168" s="13" t="b">
        <f t="shared" si="491"/>
        <v>0</v>
      </c>
      <c r="U1168" s="13" t="b">
        <f t="shared" si="470"/>
        <v>0</v>
      </c>
      <c r="V1168" s="13" t="b">
        <f t="shared" si="476"/>
        <v>0</v>
      </c>
      <c r="W1168" s="14" t="b">
        <f t="shared" si="465"/>
        <v>0</v>
      </c>
      <c r="AB1168" s="14"/>
      <c r="AC1168" s="18"/>
      <c r="AD1168" s="14"/>
      <c r="AE1168" s="18"/>
      <c r="AF1168" s="18"/>
      <c r="AG1168" s="18"/>
      <c r="AH1168" s="19"/>
      <c r="AI1168" s="19"/>
      <c r="AJ1168" s="19"/>
    </row>
    <row r="1169" spans="1:36" s="13" customFormat="1" ht="16" hidden="1" thickBot="1">
      <c r="B1169" s="219"/>
      <c r="C1169" s="83">
        <f t="shared" si="473"/>
        <v>2008</v>
      </c>
      <c r="D1169" s="84" t="str">
        <f>IF(D1140&lt;&gt;0,D1139/D1140,"")</f>
        <v/>
      </c>
      <c r="E1169" s="84" t="str">
        <f t="shared" ref="E1169:O1169" si="495">IF(E1140&lt;&gt;0,E1139/E1140,"")</f>
        <v/>
      </c>
      <c r="F1169" s="84" t="str">
        <f t="shared" si="495"/>
        <v/>
      </c>
      <c r="G1169" s="84" t="str">
        <f t="shared" si="495"/>
        <v/>
      </c>
      <c r="H1169" s="84" t="str">
        <f t="shared" si="495"/>
        <v/>
      </c>
      <c r="I1169" s="84" t="str">
        <f t="shared" si="495"/>
        <v/>
      </c>
      <c r="J1169" s="84" t="str">
        <f t="shared" si="495"/>
        <v/>
      </c>
      <c r="K1169" s="84" t="str">
        <f t="shared" si="495"/>
        <v/>
      </c>
      <c r="L1169" s="84" t="str">
        <f t="shared" si="495"/>
        <v/>
      </c>
      <c r="M1169" s="84" t="str">
        <f t="shared" si="495"/>
        <v/>
      </c>
      <c r="N1169" s="84" t="str">
        <f t="shared" si="495"/>
        <v/>
      </c>
      <c r="O1169" s="84" t="str">
        <f t="shared" si="495"/>
        <v/>
      </c>
      <c r="Q1169" s="84" t="str">
        <f>IF(Q1140&lt;&gt;0,Q1139/Q1140,"")</f>
        <v/>
      </c>
      <c r="S1169" s="13" t="b">
        <f t="shared" si="491"/>
        <v>1</v>
      </c>
      <c r="T1169" s="13" t="b">
        <f t="shared" si="491"/>
        <v>0</v>
      </c>
      <c r="U1169" s="13" t="b">
        <f t="shared" si="470"/>
        <v>0</v>
      </c>
      <c r="V1169" s="13" t="b">
        <f t="shared" si="476"/>
        <v>0</v>
      </c>
      <c r="W1169" s="14" t="b">
        <f t="shared" si="465"/>
        <v>0</v>
      </c>
      <c r="AB1169" s="14"/>
      <c r="AC1169" s="18"/>
      <c r="AD1169" s="14"/>
      <c r="AE1169" s="18"/>
      <c r="AF1169" s="18"/>
      <c r="AG1169" s="18"/>
      <c r="AH1169" s="19"/>
      <c r="AI1169" s="19"/>
      <c r="AJ1169" s="19"/>
    </row>
    <row r="1170" spans="1:36" s="13" customFormat="1" ht="16" hidden="1" thickBot="1">
      <c r="B1170" s="219"/>
      <c r="C1170" s="83">
        <f t="shared" si="473"/>
        <v>2007</v>
      </c>
      <c r="D1170" s="84" t="str">
        <f>IF(D1142&lt;&gt;0,D1141/D1142,"")</f>
        <v/>
      </c>
      <c r="E1170" s="84" t="str">
        <f t="shared" ref="E1170:O1170" si="496">IF(E1142&lt;&gt;0,E1141/E1142,"")</f>
        <v/>
      </c>
      <c r="F1170" s="84" t="str">
        <f t="shared" si="496"/>
        <v/>
      </c>
      <c r="G1170" s="84" t="str">
        <f t="shared" si="496"/>
        <v/>
      </c>
      <c r="H1170" s="84" t="str">
        <f t="shared" si="496"/>
        <v/>
      </c>
      <c r="I1170" s="84" t="str">
        <f t="shared" si="496"/>
        <v/>
      </c>
      <c r="J1170" s="84" t="str">
        <f t="shared" si="496"/>
        <v/>
      </c>
      <c r="K1170" s="84" t="str">
        <f t="shared" si="496"/>
        <v/>
      </c>
      <c r="L1170" s="84" t="str">
        <f t="shared" si="496"/>
        <v/>
      </c>
      <c r="M1170" s="84" t="str">
        <f t="shared" si="496"/>
        <v/>
      </c>
      <c r="N1170" s="84" t="str">
        <f t="shared" si="496"/>
        <v/>
      </c>
      <c r="O1170" s="84" t="str">
        <f t="shared" si="496"/>
        <v/>
      </c>
      <c r="Q1170" s="84" t="str">
        <f>IF(Q1142&lt;&gt;0,Q1141/Q1142,"")</f>
        <v/>
      </c>
      <c r="S1170" s="13" t="b">
        <f t="shared" si="491"/>
        <v>1</v>
      </c>
      <c r="T1170" s="13" t="b">
        <f t="shared" si="491"/>
        <v>0</v>
      </c>
      <c r="U1170" s="13" t="b">
        <f t="shared" si="470"/>
        <v>0</v>
      </c>
      <c r="V1170" s="13" t="b">
        <f t="shared" si="476"/>
        <v>0</v>
      </c>
      <c r="W1170" s="14" t="b">
        <f t="shared" si="465"/>
        <v>0</v>
      </c>
      <c r="AB1170" s="14"/>
      <c r="AC1170" s="18"/>
      <c r="AD1170" s="14"/>
      <c r="AE1170" s="18"/>
      <c r="AF1170" s="18"/>
      <c r="AG1170" s="18"/>
      <c r="AH1170" s="19"/>
      <c r="AI1170" s="19"/>
      <c r="AJ1170" s="19"/>
    </row>
    <row r="1171" spans="1:36" s="13" customFormat="1" ht="16" hidden="1" thickBot="1">
      <c r="B1171" s="219"/>
      <c r="C1171" s="83">
        <f t="shared" si="473"/>
        <v>2006</v>
      </c>
      <c r="D1171" s="84" t="str">
        <f>IF(D1144&lt;&gt;0,D1143/D1144,"")</f>
        <v/>
      </c>
      <c r="E1171" s="84" t="str">
        <f t="shared" ref="E1171:O1171" si="497">IF(E1144&lt;&gt;0,E1143/E1144,"")</f>
        <v/>
      </c>
      <c r="F1171" s="84" t="str">
        <f t="shared" si="497"/>
        <v/>
      </c>
      <c r="G1171" s="84" t="str">
        <f t="shared" si="497"/>
        <v/>
      </c>
      <c r="H1171" s="84" t="str">
        <f t="shared" si="497"/>
        <v/>
      </c>
      <c r="I1171" s="84" t="str">
        <f t="shared" si="497"/>
        <v/>
      </c>
      <c r="J1171" s="84" t="str">
        <f t="shared" si="497"/>
        <v/>
      </c>
      <c r="K1171" s="84" t="str">
        <f t="shared" si="497"/>
        <v/>
      </c>
      <c r="L1171" s="84" t="str">
        <f t="shared" si="497"/>
        <v/>
      </c>
      <c r="M1171" s="84" t="str">
        <f t="shared" si="497"/>
        <v/>
      </c>
      <c r="N1171" s="84" t="str">
        <f t="shared" si="497"/>
        <v/>
      </c>
      <c r="O1171" s="84" t="str">
        <f t="shared" si="497"/>
        <v/>
      </c>
      <c r="P1171" s="87"/>
      <c r="Q1171" s="84" t="str">
        <f>IF(Q1144&lt;&gt;0,Q1143/Q1144,"")</f>
        <v/>
      </c>
      <c r="S1171" s="13" t="b">
        <f t="shared" si="491"/>
        <v>1</v>
      </c>
      <c r="T1171" s="13" t="b">
        <f t="shared" si="491"/>
        <v>0</v>
      </c>
      <c r="U1171" s="13" t="b">
        <f t="shared" si="470"/>
        <v>0</v>
      </c>
      <c r="V1171" s="13" t="b">
        <f t="shared" si="476"/>
        <v>0</v>
      </c>
      <c r="W1171" s="14" t="b">
        <f t="shared" si="465"/>
        <v>0</v>
      </c>
      <c r="AB1171" s="14"/>
      <c r="AC1171" s="18"/>
      <c r="AD1171" s="14"/>
      <c r="AE1171" s="18"/>
      <c r="AF1171" s="18"/>
      <c r="AG1171" s="18"/>
      <c r="AH1171" s="19"/>
      <c r="AI1171" s="19"/>
      <c r="AJ1171" s="19"/>
    </row>
    <row r="1172" spans="1:36" s="13" customFormat="1" ht="16" hidden="1" thickBot="1">
      <c r="B1172" s="219"/>
      <c r="C1172" s="83">
        <f t="shared" si="473"/>
        <v>2005</v>
      </c>
      <c r="D1172" s="84" t="str">
        <f>IF(D1146&lt;&gt;0,D1145/D1146,"")</f>
        <v/>
      </c>
      <c r="E1172" s="84" t="str">
        <f t="shared" ref="E1172:O1172" si="498">IF(E1146&lt;&gt;0,E1145/E1146,"")</f>
        <v/>
      </c>
      <c r="F1172" s="84" t="str">
        <f t="shared" si="498"/>
        <v/>
      </c>
      <c r="G1172" s="84" t="str">
        <f t="shared" si="498"/>
        <v/>
      </c>
      <c r="H1172" s="84" t="str">
        <f t="shared" si="498"/>
        <v/>
      </c>
      <c r="I1172" s="84" t="str">
        <f t="shared" si="498"/>
        <v/>
      </c>
      <c r="J1172" s="84" t="str">
        <f t="shared" si="498"/>
        <v/>
      </c>
      <c r="K1172" s="84" t="str">
        <f t="shared" si="498"/>
        <v/>
      </c>
      <c r="L1172" s="84" t="str">
        <f t="shared" si="498"/>
        <v/>
      </c>
      <c r="M1172" s="84" t="str">
        <f t="shared" si="498"/>
        <v/>
      </c>
      <c r="N1172" s="84" t="str">
        <f t="shared" si="498"/>
        <v/>
      </c>
      <c r="O1172" s="84" t="str">
        <f t="shared" si="498"/>
        <v/>
      </c>
      <c r="Q1172" s="84" t="str">
        <f>IF(Q1146&lt;&gt;0,Q1145/Q1146,"")</f>
        <v/>
      </c>
      <c r="S1172" s="13" t="b">
        <f t="shared" si="491"/>
        <v>1</v>
      </c>
      <c r="T1172" s="13" t="b">
        <f t="shared" si="491"/>
        <v>0</v>
      </c>
      <c r="U1172" s="13" t="b">
        <f t="shared" si="470"/>
        <v>0</v>
      </c>
      <c r="V1172" s="13" t="b">
        <f t="shared" si="476"/>
        <v>0</v>
      </c>
      <c r="W1172" s="14" t="b">
        <f t="shared" si="465"/>
        <v>0</v>
      </c>
      <c r="AB1172" s="14"/>
      <c r="AC1172" s="18"/>
      <c r="AD1172" s="14"/>
      <c r="AE1172" s="18"/>
      <c r="AF1172" s="18"/>
      <c r="AG1172" s="18"/>
      <c r="AH1172" s="19"/>
      <c r="AI1172" s="19"/>
      <c r="AJ1172" s="19"/>
    </row>
    <row r="1173" spans="1:36" s="13" customFormat="1" hidden="1">
      <c r="S1173" s="13" t="b">
        <f>S1158</f>
        <v>1</v>
      </c>
      <c r="T1173" s="13" t="b">
        <f>T1158</f>
        <v>0</v>
      </c>
      <c r="V1173" s="13" t="b">
        <f>V1158</f>
        <v>0</v>
      </c>
      <c r="W1173" s="14" t="b">
        <f t="shared" si="465"/>
        <v>0</v>
      </c>
      <c r="AB1173" s="14"/>
      <c r="AC1173" s="18"/>
      <c r="AD1173" s="14"/>
      <c r="AE1173" s="18"/>
      <c r="AF1173" s="18"/>
      <c r="AG1173" s="18"/>
      <c r="AH1173" s="19"/>
      <c r="AI1173" s="19"/>
      <c r="AJ1173" s="19"/>
    </row>
    <row r="1174" spans="1:36" s="13" customFormat="1" hidden="1">
      <c r="T1174" s="13" t="b">
        <f>T1173</f>
        <v>0</v>
      </c>
      <c r="W1174" s="14" t="b">
        <f t="shared" si="465"/>
        <v>0</v>
      </c>
      <c r="AB1174" s="14"/>
      <c r="AC1174" s="18"/>
      <c r="AD1174" s="14"/>
      <c r="AE1174" s="18"/>
      <c r="AF1174" s="18"/>
      <c r="AG1174" s="18"/>
      <c r="AH1174" s="19"/>
      <c r="AI1174" s="19"/>
      <c r="AJ1174" s="19"/>
    </row>
    <row r="1175" spans="1:36" s="13" customFormat="1" ht="16" hidden="1" thickBot="1">
      <c r="B1175" s="206" t="s">
        <v>19</v>
      </c>
      <c r="C1175" s="206"/>
      <c r="D1175" s="206"/>
      <c r="E1175" s="206"/>
      <c r="F1175" s="41" t="s">
        <v>20</v>
      </c>
      <c r="G1175" s="42" t="s">
        <v>21</v>
      </c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T1175" s="13" t="b">
        <f>VLOOKUP(B1176,$T$5:$U$24,2,)</f>
        <v>0</v>
      </c>
      <c r="W1175" s="14" t="b">
        <f>AND(S1175:V1175)</f>
        <v>0</v>
      </c>
      <c r="AB1175" s="14"/>
      <c r="AC1175" s="18"/>
      <c r="AD1175" s="14"/>
      <c r="AE1175" s="18"/>
      <c r="AF1175" s="18"/>
      <c r="AG1175" s="18"/>
      <c r="AH1175" s="19"/>
      <c r="AI1175" s="19"/>
      <c r="AJ1175" s="19"/>
    </row>
    <row r="1176" spans="1:36" s="13" customFormat="1" ht="32.25" hidden="1" customHeight="1" thickTop="1" thickBot="1">
      <c r="A1176" s="44" t="s">
        <v>22</v>
      </c>
      <c r="B1176" s="45">
        <f>B1094+1</f>
        <v>15</v>
      </c>
      <c r="C1176" s="207" t="str">
        <f>VLOOKUP(B1176,$B$5:$F$24,2,)</f>
        <v/>
      </c>
      <c r="D1176" s="208"/>
      <c r="E1176" s="209"/>
      <c r="F1176" s="46" t="str">
        <f>VLOOKUP(B1176,$B$5:$G$24,5,)</f>
        <v/>
      </c>
      <c r="G1176" s="223" t="str">
        <f>VLOOKUP(B1176,$B$5:$G$24,6,)</f>
        <v/>
      </c>
      <c r="H1176" s="223"/>
      <c r="I1176" s="223"/>
      <c r="J1176" s="223"/>
      <c r="K1176" s="223"/>
      <c r="L1176" s="223"/>
      <c r="M1176" s="223"/>
      <c r="N1176" s="223"/>
      <c r="O1176" s="223"/>
      <c r="P1176" s="223"/>
      <c r="Q1176" s="223"/>
      <c r="T1176" s="13" t="b">
        <f>T1175</f>
        <v>0</v>
      </c>
      <c r="W1176" s="14" t="b">
        <f t="shared" ref="W1176:W1256" si="499">AND(S1176:V1176)</f>
        <v>0</v>
      </c>
      <c r="AB1176" s="14"/>
      <c r="AC1176" s="18"/>
      <c r="AD1176" s="14"/>
      <c r="AE1176" s="18"/>
      <c r="AF1176" s="18"/>
      <c r="AG1176" s="18"/>
      <c r="AH1176" s="19"/>
      <c r="AI1176" s="19"/>
      <c r="AJ1176" s="19"/>
    </row>
    <row r="1177" spans="1:36" s="13" customFormat="1" hidden="1">
      <c r="T1177" s="13" t="b">
        <f>T1176</f>
        <v>0</v>
      </c>
      <c r="W1177" s="14" t="b">
        <f t="shared" si="499"/>
        <v>0</v>
      </c>
      <c r="AB1177" s="14"/>
      <c r="AC1177" s="18"/>
      <c r="AD1177" s="14"/>
      <c r="AE1177" s="18"/>
      <c r="AF1177" s="18"/>
      <c r="AG1177" s="18"/>
      <c r="AH1177" s="19"/>
      <c r="AI1177" s="19"/>
      <c r="AJ1177" s="19"/>
    </row>
    <row r="1178" spans="1:36" s="13" customFormat="1" ht="16" hidden="1" thickBot="1">
      <c r="B1178" s="53"/>
      <c r="C1178" s="53"/>
      <c r="D1178" s="54" t="str">
        <f>D1096</f>
        <v>Jan</v>
      </c>
      <c r="E1178" s="54" t="str">
        <f t="shared" ref="E1178:O1178" si="500">E1096</f>
        <v>Feb</v>
      </c>
      <c r="F1178" s="54" t="str">
        <f t="shared" si="500"/>
        <v>Mar</v>
      </c>
      <c r="G1178" s="54" t="str">
        <f t="shared" si="500"/>
        <v>Apr</v>
      </c>
      <c r="H1178" s="54" t="str">
        <f t="shared" si="500"/>
        <v>May</v>
      </c>
      <c r="I1178" s="54" t="str">
        <f t="shared" si="500"/>
        <v>Jun</v>
      </c>
      <c r="J1178" s="54" t="str">
        <f t="shared" si="500"/>
        <v>Jul</v>
      </c>
      <c r="K1178" s="54" t="str">
        <f t="shared" si="500"/>
        <v>Aug</v>
      </c>
      <c r="L1178" s="54" t="str">
        <f t="shared" si="500"/>
        <v>Sep</v>
      </c>
      <c r="M1178" s="54" t="str">
        <f t="shared" si="500"/>
        <v>Oct</v>
      </c>
      <c r="N1178" s="54" t="str">
        <f t="shared" si="500"/>
        <v>Nov</v>
      </c>
      <c r="O1178" s="54" t="str">
        <f t="shared" si="500"/>
        <v>Dec</v>
      </c>
      <c r="P1178" s="55"/>
      <c r="Q1178" s="56" t="s">
        <v>23</v>
      </c>
      <c r="T1178" s="13" t="b">
        <f t="shared" ref="T1178:T1241" si="501">T1177</f>
        <v>0</v>
      </c>
      <c r="W1178" s="14" t="b">
        <f t="shared" si="499"/>
        <v>0</v>
      </c>
      <c r="AB1178" s="14"/>
      <c r="AC1178" s="18"/>
      <c r="AD1178" s="14"/>
      <c r="AE1178" s="18"/>
      <c r="AF1178" s="18"/>
      <c r="AG1178" s="18"/>
      <c r="AH1178" s="19"/>
      <c r="AI1178" s="19"/>
      <c r="AJ1178" s="19"/>
    </row>
    <row r="1179" spans="1:36" s="13" customFormat="1" hidden="1">
      <c r="B1179" s="214">
        <f>FinalYear</f>
        <v>2029</v>
      </c>
      <c r="C1179" s="57" t="s">
        <v>24</v>
      </c>
      <c r="D1179" s="58"/>
      <c r="E1179" s="59"/>
      <c r="F1179" s="59"/>
      <c r="G1179" s="59"/>
      <c r="H1179" s="59"/>
      <c r="I1179" s="60"/>
      <c r="J1179" s="59"/>
      <c r="K1179" s="59"/>
      <c r="L1179" s="59"/>
      <c r="M1179" s="59"/>
      <c r="N1179" s="59"/>
      <c r="O1179" s="61"/>
      <c r="P1179" s="62"/>
      <c r="Q1179" s="63">
        <f t="shared" ref="Q1179:Q1228" si="502">SUM(D1179:O1179)</f>
        <v>0</v>
      </c>
      <c r="T1179" s="13" t="b">
        <f t="shared" si="501"/>
        <v>0</v>
      </c>
      <c r="U1179" s="13" t="b">
        <f>AND(B1179&lt;=ReportingYear,B1179&gt;=BaselineYear)</f>
        <v>0</v>
      </c>
      <c r="W1179" s="14" t="b">
        <f t="shared" si="499"/>
        <v>0</v>
      </c>
      <c r="AB1179" s="14"/>
      <c r="AC1179" s="18"/>
      <c r="AD1179" s="14"/>
      <c r="AE1179" s="18"/>
      <c r="AF1179" s="18"/>
      <c r="AG1179" s="18"/>
      <c r="AH1179" s="19"/>
      <c r="AI1179" s="19"/>
      <c r="AJ1179" s="19"/>
    </row>
    <row r="1180" spans="1:36" s="13" customFormat="1" ht="16" hidden="1" thickBot="1">
      <c r="B1180" s="215"/>
      <c r="C1180" s="64" t="s">
        <v>25</v>
      </c>
      <c r="D1180" s="65"/>
      <c r="E1180" s="66"/>
      <c r="F1180" s="66"/>
      <c r="G1180" s="66"/>
      <c r="H1180" s="66"/>
      <c r="I1180" s="66"/>
      <c r="J1180" s="66"/>
      <c r="K1180" s="66"/>
      <c r="L1180" s="66"/>
      <c r="M1180" s="66"/>
      <c r="N1180" s="66"/>
      <c r="O1180" s="67"/>
      <c r="P1180" s="68"/>
      <c r="Q1180" s="69">
        <f t="shared" si="502"/>
        <v>0</v>
      </c>
      <c r="S1180" s="13" t="b">
        <f>IF(F1176="none",FALSE,TRUE)</f>
        <v>1</v>
      </c>
      <c r="T1180" s="13" t="b">
        <f t="shared" si="501"/>
        <v>0</v>
      </c>
      <c r="U1180" s="13" t="b">
        <f>U1179</f>
        <v>0</v>
      </c>
      <c r="W1180" s="14" t="b">
        <f t="shared" si="499"/>
        <v>0</v>
      </c>
      <c r="AB1180" s="14"/>
      <c r="AC1180" s="18"/>
      <c r="AD1180" s="14"/>
      <c r="AE1180" s="18"/>
      <c r="AF1180" s="18"/>
      <c r="AG1180" s="18"/>
      <c r="AH1180" s="19"/>
      <c r="AI1180" s="19"/>
      <c r="AJ1180" s="19"/>
    </row>
    <row r="1181" spans="1:36" s="13" customFormat="1" hidden="1">
      <c r="B1181" s="211">
        <f>B1179-1</f>
        <v>2028</v>
      </c>
      <c r="C1181" s="70" t="s">
        <v>24</v>
      </c>
      <c r="D1181" s="71"/>
      <c r="E1181" s="72"/>
      <c r="F1181" s="72"/>
      <c r="G1181" s="72"/>
      <c r="H1181" s="72"/>
      <c r="I1181" s="73"/>
      <c r="J1181" s="72"/>
      <c r="K1181" s="72"/>
      <c r="L1181" s="72"/>
      <c r="M1181" s="72"/>
      <c r="N1181" s="72"/>
      <c r="O1181" s="74"/>
      <c r="P1181" s="62"/>
      <c r="Q1181" s="75">
        <f t="shared" si="502"/>
        <v>0</v>
      </c>
      <c r="T1181" s="13" t="b">
        <f t="shared" si="501"/>
        <v>0</v>
      </c>
      <c r="U1181" s="13" t="b">
        <f>AND(B1181&lt;=ReportingYear,B1181&gt;=BaselineYear)</f>
        <v>0</v>
      </c>
      <c r="W1181" s="14" t="b">
        <f t="shared" si="499"/>
        <v>0</v>
      </c>
      <c r="AB1181" s="14"/>
      <c r="AC1181" s="18"/>
      <c r="AD1181" s="14"/>
      <c r="AE1181" s="18"/>
      <c r="AF1181" s="18"/>
      <c r="AG1181" s="18"/>
      <c r="AH1181" s="19"/>
      <c r="AI1181" s="19"/>
      <c r="AJ1181" s="19"/>
    </row>
    <row r="1182" spans="1:36" s="13" customFormat="1" ht="16" hidden="1" thickBot="1">
      <c r="B1182" s="212"/>
      <c r="C1182" s="76" t="s">
        <v>25</v>
      </c>
      <c r="D1182" s="77"/>
      <c r="E1182" s="78"/>
      <c r="F1182" s="78"/>
      <c r="G1182" s="78"/>
      <c r="H1182" s="78"/>
      <c r="I1182" s="78"/>
      <c r="J1182" s="78"/>
      <c r="K1182" s="78"/>
      <c r="L1182" s="78"/>
      <c r="M1182" s="78"/>
      <c r="N1182" s="78"/>
      <c r="O1182" s="79"/>
      <c r="P1182" s="80"/>
      <c r="Q1182" s="81">
        <f t="shared" si="502"/>
        <v>0</v>
      </c>
      <c r="S1182" s="13" t="b">
        <f>S1180</f>
        <v>1</v>
      </c>
      <c r="T1182" s="13" t="b">
        <f t="shared" si="501"/>
        <v>0</v>
      </c>
      <c r="U1182" s="13" t="b">
        <f>U1181</f>
        <v>0</v>
      </c>
      <c r="W1182" s="14" t="b">
        <f t="shared" si="499"/>
        <v>0</v>
      </c>
      <c r="AB1182" s="14"/>
      <c r="AC1182" s="18"/>
      <c r="AD1182" s="14"/>
      <c r="AE1182" s="18"/>
      <c r="AF1182" s="18"/>
      <c r="AG1182" s="18"/>
      <c r="AH1182" s="19"/>
      <c r="AI1182" s="19"/>
      <c r="AJ1182" s="19"/>
    </row>
    <row r="1183" spans="1:36" s="13" customFormat="1" hidden="1">
      <c r="B1183" s="211">
        <f>B1181-1</f>
        <v>2027</v>
      </c>
      <c r="C1183" s="70" t="s">
        <v>24</v>
      </c>
      <c r="D1183" s="58"/>
      <c r="E1183" s="59"/>
      <c r="F1183" s="59"/>
      <c r="G1183" s="59"/>
      <c r="H1183" s="59"/>
      <c r="I1183" s="60"/>
      <c r="J1183" s="59"/>
      <c r="K1183" s="59"/>
      <c r="L1183" s="59"/>
      <c r="M1183" s="59"/>
      <c r="N1183" s="59"/>
      <c r="O1183" s="61"/>
      <c r="P1183" s="62"/>
      <c r="Q1183" s="63">
        <f t="shared" si="502"/>
        <v>0</v>
      </c>
      <c r="T1183" s="13" t="b">
        <f t="shared" si="501"/>
        <v>0</v>
      </c>
      <c r="U1183" s="13" t="b">
        <f>AND(B1183&lt;=ReportingYear,B1183&gt;=BaselineYear)</f>
        <v>0</v>
      </c>
      <c r="W1183" s="14" t="b">
        <f t="shared" si="499"/>
        <v>0</v>
      </c>
      <c r="AB1183" s="14"/>
      <c r="AC1183" s="18"/>
      <c r="AD1183" s="14"/>
      <c r="AE1183" s="18"/>
      <c r="AF1183" s="18"/>
      <c r="AG1183" s="18"/>
      <c r="AH1183" s="19"/>
      <c r="AI1183" s="19"/>
      <c r="AJ1183" s="19"/>
    </row>
    <row r="1184" spans="1:36" s="13" customFormat="1" ht="16" hidden="1" thickBot="1">
      <c r="B1184" s="212"/>
      <c r="C1184" s="76" t="s">
        <v>25</v>
      </c>
      <c r="D1184" s="65"/>
      <c r="E1184" s="66"/>
      <c r="F1184" s="66"/>
      <c r="G1184" s="66"/>
      <c r="H1184" s="66"/>
      <c r="I1184" s="66"/>
      <c r="J1184" s="66"/>
      <c r="K1184" s="66"/>
      <c r="L1184" s="66"/>
      <c r="M1184" s="66"/>
      <c r="N1184" s="66"/>
      <c r="O1184" s="67"/>
      <c r="P1184" s="68"/>
      <c r="Q1184" s="69">
        <f t="shared" si="502"/>
        <v>0</v>
      </c>
      <c r="S1184" s="13" t="b">
        <f>S1182</f>
        <v>1</v>
      </c>
      <c r="T1184" s="13" t="b">
        <f t="shared" si="501"/>
        <v>0</v>
      </c>
      <c r="U1184" s="13" t="b">
        <f>U1183</f>
        <v>0</v>
      </c>
      <c r="W1184" s="14" t="b">
        <f t="shared" si="499"/>
        <v>0</v>
      </c>
      <c r="AB1184" s="14"/>
      <c r="AC1184" s="18"/>
      <c r="AD1184" s="14"/>
      <c r="AE1184" s="18"/>
      <c r="AF1184" s="18"/>
      <c r="AG1184" s="18"/>
      <c r="AH1184" s="19"/>
      <c r="AI1184" s="19"/>
      <c r="AJ1184" s="19"/>
    </row>
    <row r="1185" spans="2:36" s="13" customFormat="1" hidden="1">
      <c r="B1185" s="211">
        <f>B1183-1</f>
        <v>2026</v>
      </c>
      <c r="C1185" s="70" t="s">
        <v>24</v>
      </c>
      <c r="D1185" s="71"/>
      <c r="E1185" s="72"/>
      <c r="F1185" s="72"/>
      <c r="G1185" s="72"/>
      <c r="H1185" s="72"/>
      <c r="I1185" s="73"/>
      <c r="J1185" s="72"/>
      <c r="K1185" s="72"/>
      <c r="L1185" s="72"/>
      <c r="M1185" s="72"/>
      <c r="N1185" s="72"/>
      <c r="O1185" s="74"/>
      <c r="P1185" s="62"/>
      <c r="Q1185" s="75">
        <f t="shared" si="502"/>
        <v>0</v>
      </c>
      <c r="T1185" s="13" t="b">
        <f t="shared" si="501"/>
        <v>0</v>
      </c>
      <c r="U1185" s="13" t="b">
        <f>AND(B1185&lt;=ReportingYear,B1185&gt;=BaselineYear)</f>
        <v>0</v>
      </c>
      <c r="W1185" s="14" t="b">
        <f t="shared" si="499"/>
        <v>0</v>
      </c>
      <c r="AB1185" s="14"/>
      <c r="AC1185" s="18"/>
      <c r="AD1185" s="14"/>
      <c r="AE1185" s="18"/>
      <c r="AF1185" s="18"/>
      <c r="AG1185" s="18"/>
      <c r="AH1185" s="19"/>
      <c r="AI1185" s="19"/>
      <c r="AJ1185" s="19"/>
    </row>
    <row r="1186" spans="2:36" s="13" customFormat="1" ht="16" hidden="1" thickBot="1">
      <c r="B1186" s="212"/>
      <c r="C1186" s="76" t="s">
        <v>25</v>
      </c>
      <c r="D1186" s="77"/>
      <c r="E1186" s="78"/>
      <c r="F1186" s="78"/>
      <c r="G1186" s="78"/>
      <c r="H1186" s="78"/>
      <c r="I1186" s="78"/>
      <c r="J1186" s="78"/>
      <c r="K1186" s="78"/>
      <c r="L1186" s="78"/>
      <c r="M1186" s="78"/>
      <c r="N1186" s="78"/>
      <c r="O1186" s="79"/>
      <c r="P1186" s="80"/>
      <c r="Q1186" s="81">
        <f t="shared" si="502"/>
        <v>0</v>
      </c>
      <c r="S1186" s="13" t="b">
        <f>S1184</f>
        <v>1</v>
      </c>
      <c r="T1186" s="13" t="b">
        <f t="shared" si="501"/>
        <v>0</v>
      </c>
      <c r="U1186" s="13" t="b">
        <f>U1185</f>
        <v>0</v>
      </c>
      <c r="W1186" s="14" t="b">
        <f t="shared" si="499"/>
        <v>0</v>
      </c>
      <c r="AB1186" s="14"/>
      <c r="AC1186" s="18"/>
      <c r="AD1186" s="14"/>
      <c r="AE1186" s="18"/>
      <c r="AF1186" s="18"/>
      <c r="AG1186" s="18"/>
      <c r="AH1186" s="19"/>
      <c r="AI1186" s="19"/>
      <c r="AJ1186" s="19"/>
    </row>
    <row r="1187" spans="2:36" s="13" customFormat="1" hidden="1">
      <c r="B1187" s="211">
        <f>B1185-1</f>
        <v>2025</v>
      </c>
      <c r="C1187" s="70" t="s">
        <v>24</v>
      </c>
      <c r="D1187" s="58"/>
      <c r="E1187" s="59"/>
      <c r="F1187" s="59"/>
      <c r="G1187" s="59"/>
      <c r="H1187" s="59"/>
      <c r="I1187" s="60"/>
      <c r="J1187" s="59"/>
      <c r="K1187" s="59"/>
      <c r="L1187" s="59"/>
      <c r="M1187" s="59"/>
      <c r="N1187" s="59"/>
      <c r="O1187" s="61"/>
      <c r="P1187" s="62"/>
      <c r="Q1187" s="63">
        <f t="shared" si="502"/>
        <v>0</v>
      </c>
      <c r="T1187" s="13" t="b">
        <f t="shared" si="501"/>
        <v>0</v>
      </c>
      <c r="U1187" s="13" t="b">
        <f>AND(B1187&lt;=ReportingYear,B1187&gt;=BaselineYear)</f>
        <v>0</v>
      </c>
      <c r="W1187" s="14" t="b">
        <f t="shared" si="499"/>
        <v>0</v>
      </c>
      <c r="AB1187" s="14"/>
      <c r="AC1187" s="18"/>
      <c r="AD1187" s="14"/>
      <c r="AE1187" s="18"/>
      <c r="AF1187" s="18"/>
      <c r="AG1187" s="18"/>
      <c r="AH1187" s="19"/>
      <c r="AI1187" s="19"/>
      <c r="AJ1187" s="19"/>
    </row>
    <row r="1188" spans="2:36" s="13" customFormat="1" ht="16" hidden="1" thickBot="1">
      <c r="B1188" s="212"/>
      <c r="C1188" s="76" t="s">
        <v>25</v>
      </c>
      <c r="D1188" s="65"/>
      <c r="E1188" s="66"/>
      <c r="F1188" s="66"/>
      <c r="G1188" s="66"/>
      <c r="H1188" s="66"/>
      <c r="I1188" s="66"/>
      <c r="J1188" s="66"/>
      <c r="K1188" s="66"/>
      <c r="L1188" s="66"/>
      <c r="M1188" s="66"/>
      <c r="N1188" s="66"/>
      <c r="O1188" s="67"/>
      <c r="P1188" s="68"/>
      <c r="Q1188" s="69">
        <f t="shared" si="502"/>
        <v>0</v>
      </c>
      <c r="S1188" s="13" t="b">
        <f>S1186</f>
        <v>1</v>
      </c>
      <c r="T1188" s="13" t="b">
        <f t="shared" si="501"/>
        <v>0</v>
      </c>
      <c r="U1188" s="13" t="b">
        <f>U1187</f>
        <v>0</v>
      </c>
      <c r="W1188" s="14" t="b">
        <f t="shared" si="499"/>
        <v>0</v>
      </c>
      <c r="AB1188" s="14"/>
      <c r="AC1188" s="18"/>
      <c r="AD1188" s="14"/>
      <c r="AE1188" s="18"/>
      <c r="AF1188" s="18"/>
      <c r="AG1188" s="18"/>
      <c r="AH1188" s="19"/>
      <c r="AI1188" s="19"/>
      <c r="AJ1188" s="19"/>
    </row>
    <row r="1189" spans="2:36" s="13" customFormat="1" hidden="1">
      <c r="B1189" s="211">
        <f>B1187-1</f>
        <v>2024</v>
      </c>
      <c r="C1189" s="70" t="s">
        <v>24</v>
      </c>
      <c r="D1189" s="71"/>
      <c r="E1189" s="72"/>
      <c r="F1189" s="72"/>
      <c r="G1189" s="72"/>
      <c r="H1189" s="72"/>
      <c r="I1189" s="73"/>
      <c r="J1189" s="72"/>
      <c r="K1189" s="72"/>
      <c r="L1189" s="72"/>
      <c r="M1189" s="72"/>
      <c r="N1189" s="72"/>
      <c r="O1189" s="74"/>
      <c r="P1189" s="62"/>
      <c r="Q1189" s="75">
        <f t="shared" si="502"/>
        <v>0</v>
      </c>
      <c r="T1189" s="13" t="b">
        <f t="shared" si="501"/>
        <v>0</v>
      </c>
      <c r="U1189" s="13" t="b">
        <f>AND(B1189&lt;=ReportingYear,B1189&gt;=BaselineYear)</f>
        <v>0</v>
      </c>
      <c r="W1189" s="14" t="b">
        <f t="shared" si="499"/>
        <v>0</v>
      </c>
      <c r="AB1189" s="14"/>
      <c r="AC1189" s="18"/>
      <c r="AD1189" s="14"/>
      <c r="AE1189" s="18"/>
      <c r="AF1189" s="18"/>
      <c r="AG1189" s="18"/>
      <c r="AH1189" s="19"/>
      <c r="AI1189" s="19"/>
      <c r="AJ1189" s="19"/>
    </row>
    <row r="1190" spans="2:36" s="13" customFormat="1" ht="16" hidden="1" thickBot="1">
      <c r="B1190" s="212"/>
      <c r="C1190" s="76" t="s">
        <v>25</v>
      </c>
      <c r="D1190" s="77"/>
      <c r="E1190" s="78"/>
      <c r="F1190" s="78"/>
      <c r="G1190" s="78"/>
      <c r="H1190" s="78"/>
      <c r="I1190" s="78"/>
      <c r="J1190" s="78"/>
      <c r="K1190" s="78"/>
      <c r="L1190" s="78"/>
      <c r="M1190" s="78"/>
      <c r="N1190" s="78"/>
      <c r="O1190" s="79"/>
      <c r="P1190" s="80"/>
      <c r="Q1190" s="81">
        <f t="shared" si="502"/>
        <v>0</v>
      </c>
      <c r="S1190" s="13" t="b">
        <f>S1188</f>
        <v>1</v>
      </c>
      <c r="T1190" s="13" t="b">
        <f t="shared" si="501"/>
        <v>0</v>
      </c>
      <c r="U1190" s="13" t="b">
        <f>U1189</f>
        <v>0</v>
      </c>
      <c r="W1190" s="14" t="b">
        <f t="shared" si="499"/>
        <v>0</v>
      </c>
      <c r="AB1190" s="14"/>
      <c r="AC1190" s="18"/>
      <c r="AD1190" s="14"/>
      <c r="AE1190" s="18"/>
      <c r="AF1190" s="18"/>
      <c r="AG1190" s="18"/>
      <c r="AH1190" s="19"/>
      <c r="AI1190" s="19"/>
      <c r="AJ1190" s="19"/>
    </row>
    <row r="1191" spans="2:36" s="13" customFormat="1" hidden="1">
      <c r="B1191" s="211">
        <f>B1189-1</f>
        <v>2023</v>
      </c>
      <c r="C1191" s="70" t="s">
        <v>24</v>
      </c>
      <c r="D1191" s="58"/>
      <c r="E1191" s="59"/>
      <c r="F1191" s="59"/>
      <c r="G1191" s="59"/>
      <c r="H1191" s="59"/>
      <c r="I1191" s="60"/>
      <c r="J1191" s="59"/>
      <c r="K1191" s="59"/>
      <c r="L1191" s="59"/>
      <c r="M1191" s="59"/>
      <c r="N1191" s="59"/>
      <c r="O1191" s="61"/>
      <c r="P1191" s="62"/>
      <c r="Q1191" s="63">
        <f t="shared" si="502"/>
        <v>0</v>
      </c>
      <c r="T1191" s="13" t="b">
        <f t="shared" si="501"/>
        <v>0</v>
      </c>
      <c r="U1191" s="13" t="b">
        <f>AND(B1191&lt;=ReportingYear,B1191&gt;=BaselineYear)</f>
        <v>0</v>
      </c>
      <c r="W1191" s="14" t="b">
        <f t="shared" si="499"/>
        <v>0</v>
      </c>
      <c r="AB1191" s="14"/>
      <c r="AC1191" s="18"/>
      <c r="AD1191" s="14"/>
      <c r="AE1191" s="18"/>
      <c r="AF1191" s="18"/>
      <c r="AG1191" s="18"/>
      <c r="AH1191" s="19"/>
      <c r="AI1191" s="19"/>
      <c r="AJ1191" s="19"/>
    </row>
    <row r="1192" spans="2:36" s="13" customFormat="1" ht="16" hidden="1" thickBot="1">
      <c r="B1192" s="212"/>
      <c r="C1192" s="76" t="s">
        <v>25</v>
      </c>
      <c r="D1192" s="65"/>
      <c r="E1192" s="66"/>
      <c r="F1192" s="66"/>
      <c r="G1192" s="66"/>
      <c r="H1192" s="66"/>
      <c r="I1192" s="66"/>
      <c r="J1192" s="66"/>
      <c r="K1192" s="66"/>
      <c r="L1192" s="66"/>
      <c r="M1192" s="66"/>
      <c r="N1192" s="66"/>
      <c r="O1192" s="67"/>
      <c r="P1192" s="68"/>
      <c r="Q1192" s="69">
        <f t="shared" si="502"/>
        <v>0</v>
      </c>
      <c r="S1192" s="13" t="b">
        <f>S1190</f>
        <v>1</v>
      </c>
      <c r="T1192" s="13" t="b">
        <f t="shared" si="501"/>
        <v>0</v>
      </c>
      <c r="U1192" s="13" t="b">
        <f>U1191</f>
        <v>0</v>
      </c>
      <c r="W1192" s="14" t="b">
        <f t="shared" si="499"/>
        <v>0</v>
      </c>
      <c r="AB1192" s="14"/>
      <c r="AC1192" s="18"/>
      <c r="AD1192" s="14"/>
      <c r="AE1192" s="18"/>
      <c r="AF1192" s="18"/>
      <c r="AG1192" s="18"/>
      <c r="AH1192" s="19"/>
      <c r="AI1192" s="19"/>
      <c r="AJ1192" s="19"/>
    </row>
    <row r="1193" spans="2:36" s="13" customFormat="1" hidden="1">
      <c r="B1193" s="211">
        <f>B1191-1</f>
        <v>2022</v>
      </c>
      <c r="C1193" s="70" t="s">
        <v>24</v>
      </c>
      <c r="D1193" s="71"/>
      <c r="E1193" s="72"/>
      <c r="F1193" s="72"/>
      <c r="G1193" s="72"/>
      <c r="H1193" s="72"/>
      <c r="I1193" s="73"/>
      <c r="J1193" s="72"/>
      <c r="K1193" s="72"/>
      <c r="L1193" s="72"/>
      <c r="M1193" s="72"/>
      <c r="N1193" s="72"/>
      <c r="O1193" s="74"/>
      <c r="P1193" s="62"/>
      <c r="Q1193" s="75">
        <f t="shared" si="502"/>
        <v>0</v>
      </c>
      <c r="T1193" s="13" t="b">
        <f t="shared" si="501"/>
        <v>0</v>
      </c>
      <c r="U1193" s="13" t="b">
        <f>AND(B1193&lt;=ReportingYear,B1193&gt;=BaselineYear)</f>
        <v>0</v>
      </c>
      <c r="W1193" s="14" t="b">
        <f t="shared" si="499"/>
        <v>0</v>
      </c>
      <c r="AB1193" s="14"/>
      <c r="AC1193" s="18"/>
      <c r="AD1193" s="14"/>
      <c r="AE1193" s="18"/>
      <c r="AF1193" s="18"/>
      <c r="AG1193" s="18"/>
      <c r="AH1193" s="19"/>
      <c r="AI1193" s="19"/>
      <c r="AJ1193" s="19"/>
    </row>
    <row r="1194" spans="2:36" s="13" customFormat="1" ht="16" hidden="1" thickBot="1">
      <c r="B1194" s="212"/>
      <c r="C1194" s="76" t="s">
        <v>25</v>
      </c>
      <c r="D1194" s="77"/>
      <c r="E1194" s="78"/>
      <c r="F1194" s="78"/>
      <c r="G1194" s="78"/>
      <c r="H1194" s="78"/>
      <c r="I1194" s="78"/>
      <c r="J1194" s="78"/>
      <c r="K1194" s="78"/>
      <c r="L1194" s="78"/>
      <c r="M1194" s="78"/>
      <c r="N1194" s="78"/>
      <c r="O1194" s="79"/>
      <c r="P1194" s="80"/>
      <c r="Q1194" s="81">
        <f t="shared" si="502"/>
        <v>0</v>
      </c>
      <c r="S1194" s="13" t="b">
        <f>S1192</f>
        <v>1</v>
      </c>
      <c r="T1194" s="13" t="b">
        <f t="shared" si="501"/>
        <v>0</v>
      </c>
      <c r="U1194" s="13" t="b">
        <f>U1193</f>
        <v>0</v>
      </c>
      <c r="W1194" s="14" t="b">
        <f t="shared" si="499"/>
        <v>0</v>
      </c>
      <c r="AB1194" s="14"/>
      <c r="AC1194" s="18"/>
      <c r="AD1194" s="14"/>
      <c r="AE1194" s="18"/>
      <c r="AF1194" s="18"/>
      <c r="AG1194" s="18"/>
      <c r="AH1194" s="19"/>
      <c r="AI1194" s="19"/>
      <c r="AJ1194" s="19"/>
    </row>
    <row r="1195" spans="2:36" s="13" customFormat="1" hidden="1">
      <c r="B1195" s="211">
        <f>B1193-1</f>
        <v>2021</v>
      </c>
      <c r="C1195" s="70" t="s">
        <v>24</v>
      </c>
      <c r="D1195" s="58"/>
      <c r="E1195" s="59"/>
      <c r="F1195" s="59"/>
      <c r="G1195" s="59"/>
      <c r="H1195" s="59"/>
      <c r="I1195" s="60"/>
      <c r="J1195" s="59"/>
      <c r="K1195" s="59"/>
      <c r="L1195" s="59"/>
      <c r="M1195" s="59"/>
      <c r="N1195" s="59"/>
      <c r="O1195" s="61"/>
      <c r="P1195" s="62"/>
      <c r="Q1195" s="63">
        <f t="shared" si="502"/>
        <v>0</v>
      </c>
      <c r="T1195" s="13" t="b">
        <f t="shared" si="501"/>
        <v>0</v>
      </c>
      <c r="U1195" s="13" t="b">
        <f>AND(B1195&lt;=ReportingYear,B1195&gt;=BaselineYear)</f>
        <v>0</v>
      </c>
      <c r="W1195" s="14" t="b">
        <f t="shared" si="499"/>
        <v>0</v>
      </c>
      <c r="AB1195" s="14"/>
      <c r="AC1195" s="18"/>
      <c r="AD1195" s="14"/>
      <c r="AE1195" s="18"/>
      <c r="AF1195" s="18"/>
      <c r="AG1195" s="18"/>
      <c r="AH1195" s="19"/>
      <c r="AI1195" s="19"/>
      <c r="AJ1195" s="19"/>
    </row>
    <row r="1196" spans="2:36" s="13" customFormat="1" ht="16" hidden="1" thickBot="1">
      <c r="B1196" s="212"/>
      <c r="C1196" s="76" t="s">
        <v>25</v>
      </c>
      <c r="D1196" s="65"/>
      <c r="E1196" s="66"/>
      <c r="F1196" s="66"/>
      <c r="G1196" s="66"/>
      <c r="H1196" s="66"/>
      <c r="I1196" s="66"/>
      <c r="J1196" s="66"/>
      <c r="K1196" s="66"/>
      <c r="L1196" s="66"/>
      <c r="M1196" s="66"/>
      <c r="N1196" s="66"/>
      <c r="O1196" s="67"/>
      <c r="P1196" s="68"/>
      <c r="Q1196" s="69">
        <f t="shared" si="502"/>
        <v>0</v>
      </c>
      <c r="S1196" s="13" t="b">
        <f>S1194</f>
        <v>1</v>
      </c>
      <c r="T1196" s="13" t="b">
        <f t="shared" si="501"/>
        <v>0</v>
      </c>
      <c r="U1196" s="13" t="b">
        <f>U1195</f>
        <v>0</v>
      </c>
      <c r="W1196" s="14" t="b">
        <f t="shared" si="499"/>
        <v>0</v>
      </c>
      <c r="AB1196" s="14"/>
      <c r="AC1196" s="18"/>
      <c r="AD1196" s="14"/>
      <c r="AE1196" s="18"/>
      <c r="AF1196" s="18"/>
      <c r="AG1196" s="18"/>
      <c r="AH1196" s="19"/>
      <c r="AI1196" s="19"/>
      <c r="AJ1196" s="19"/>
    </row>
    <row r="1197" spans="2:36" s="13" customFormat="1" hidden="1">
      <c r="B1197" s="211">
        <f>B1195-1</f>
        <v>2020</v>
      </c>
      <c r="C1197" s="70" t="s">
        <v>24</v>
      </c>
      <c r="D1197" s="71"/>
      <c r="E1197" s="72"/>
      <c r="F1197" s="72"/>
      <c r="G1197" s="72"/>
      <c r="H1197" s="72"/>
      <c r="I1197" s="73"/>
      <c r="J1197" s="72"/>
      <c r="K1197" s="72"/>
      <c r="L1197" s="72"/>
      <c r="M1197" s="72"/>
      <c r="N1197" s="72"/>
      <c r="O1197" s="74"/>
      <c r="P1197" s="62"/>
      <c r="Q1197" s="75">
        <f t="shared" si="502"/>
        <v>0</v>
      </c>
      <c r="T1197" s="13" t="b">
        <f t="shared" si="501"/>
        <v>0</v>
      </c>
      <c r="U1197" s="13" t="b">
        <f>AND(B1197&lt;=ReportingYear,B1197&gt;=BaselineYear)</f>
        <v>0</v>
      </c>
      <c r="W1197" s="14" t="b">
        <f t="shared" si="499"/>
        <v>0</v>
      </c>
      <c r="AB1197" s="14"/>
      <c r="AC1197" s="18"/>
      <c r="AD1197" s="14"/>
      <c r="AE1197" s="18"/>
      <c r="AF1197" s="18"/>
      <c r="AG1197" s="18"/>
      <c r="AH1197" s="19"/>
      <c r="AI1197" s="19"/>
      <c r="AJ1197" s="19"/>
    </row>
    <row r="1198" spans="2:36" s="13" customFormat="1" ht="16" hidden="1" thickBot="1">
      <c r="B1198" s="212"/>
      <c r="C1198" s="76" t="s">
        <v>25</v>
      </c>
      <c r="D1198" s="77"/>
      <c r="E1198" s="78"/>
      <c r="F1198" s="78"/>
      <c r="G1198" s="78"/>
      <c r="H1198" s="78"/>
      <c r="I1198" s="78"/>
      <c r="J1198" s="78"/>
      <c r="K1198" s="78"/>
      <c r="L1198" s="78"/>
      <c r="M1198" s="78"/>
      <c r="N1198" s="78"/>
      <c r="O1198" s="79"/>
      <c r="P1198" s="80"/>
      <c r="Q1198" s="81">
        <f t="shared" si="502"/>
        <v>0</v>
      </c>
      <c r="S1198" s="13" t="b">
        <f>S1196</f>
        <v>1</v>
      </c>
      <c r="T1198" s="13" t="b">
        <f t="shared" si="501"/>
        <v>0</v>
      </c>
      <c r="U1198" s="13" t="b">
        <f>U1197</f>
        <v>0</v>
      </c>
      <c r="W1198" s="14" t="b">
        <f t="shared" si="499"/>
        <v>0</v>
      </c>
      <c r="AB1198" s="14"/>
      <c r="AC1198" s="18"/>
      <c r="AD1198" s="14"/>
      <c r="AE1198" s="18"/>
      <c r="AF1198" s="18"/>
      <c r="AG1198" s="18"/>
      <c r="AH1198" s="19"/>
      <c r="AI1198" s="19"/>
      <c r="AJ1198" s="19"/>
    </row>
    <row r="1199" spans="2:36" s="13" customFormat="1" ht="16" hidden="1" thickBot="1">
      <c r="B1199" s="213">
        <f>B1197-1</f>
        <v>2019</v>
      </c>
      <c r="C1199" s="70" t="s">
        <v>24</v>
      </c>
      <c r="D1199" s="58"/>
      <c r="E1199" s="59"/>
      <c r="F1199" s="59"/>
      <c r="G1199" s="59"/>
      <c r="H1199" s="59"/>
      <c r="I1199" s="60"/>
      <c r="J1199" s="59"/>
      <c r="K1199" s="59"/>
      <c r="L1199" s="59"/>
      <c r="M1199" s="59"/>
      <c r="N1199" s="59"/>
      <c r="O1199" s="61"/>
      <c r="P1199" s="62"/>
      <c r="Q1199" s="63">
        <f t="shared" si="502"/>
        <v>0</v>
      </c>
      <c r="T1199" s="13" t="b">
        <f t="shared" si="501"/>
        <v>0</v>
      </c>
      <c r="U1199" s="13" t="b">
        <f>AND(B1199&lt;=ReportingYear,B1199&gt;=BaselineYear)</f>
        <v>0</v>
      </c>
      <c r="W1199" s="14" t="b">
        <f t="shared" si="499"/>
        <v>0</v>
      </c>
      <c r="AB1199" s="14"/>
      <c r="AC1199" s="18"/>
      <c r="AD1199" s="14"/>
      <c r="AE1199" s="18"/>
      <c r="AF1199" s="18"/>
      <c r="AG1199" s="18"/>
      <c r="AH1199" s="19"/>
      <c r="AI1199" s="19"/>
      <c r="AJ1199" s="19"/>
    </row>
    <row r="1200" spans="2:36" s="13" customFormat="1" ht="16" hidden="1" thickBot="1">
      <c r="B1200" s="213"/>
      <c r="C1200" s="76" t="s">
        <v>25</v>
      </c>
      <c r="D1200" s="65"/>
      <c r="E1200" s="66"/>
      <c r="F1200" s="66"/>
      <c r="G1200" s="66"/>
      <c r="H1200" s="66"/>
      <c r="I1200" s="66"/>
      <c r="J1200" s="66"/>
      <c r="K1200" s="66"/>
      <c r="L1200" s="66"/>
      <c r="M1200" s="66"/>
      <c r="N1200" s="66"/>
      <c r="O1200" s="67"/>
      <c r="P1200" s="68"/>
      <c r="Q1200" s="69">
        <f t="shared" si="502"/>
        <v>0</v>
      </c>
      <c r="S1200" s="13" t="b">
        <f>S1198</f>
        <v>1</v>
      </c>
      <c r="T1200" s="13" t="b">
        <f t="shared" si="501"/>
        <v>0</v>
      </c>
      <c r="U1200" s="13" t="b">
        <f>U1199</f>
        <v>0</v>
      </c>
      <c r="W1200" s="14" t="b">
        <f t="shared" si="499"/>
        <v>0</v>
      </c>
      <c r="AB1200" s="14"/>
      <c r="AC1200" s="18"/>
      <c r="AD1200" s="14"/>
      <c r="AE1200" s="18"/>
      <c r="AF1200" s="18"/>
      <c r="AG1200" s="18"/>
      <c r="AH1200" s="19"/>
      <c r="AI1200" s="19"/>
      <c r="AJ1200" s="19"/>
    </row>
    <row r="1201" spans="2:36" s="13" customFormat="1" ht="16" hidden="1" thickBot="1">
      <c r="B1201" s="213">
        <f>B1199-1</f>
        <v>2018</v>
      </c>
      <c r="C1201" s="70" t="s">
        <v>24</v>
      </c>
      <c r="D1201" s="71"/>
      <c r="E1201" s="72"/>
      <c r="F1201" s="72"/>
      <c r="G1201" s="72"/>
      <c r="H1201" s="72"/>
      <c r="I1201" s="73"/>
      <c r="J1201" s="72"/>
      <c r="K1201" s="72"/>
      <c r="L1201" s="72"/>
      <c r="M1201" s="72"/>
      <c r="N1201" s="72"/>
      <c r="O1201" s="74"/>
      <c r="P1201" s="62"/>
      <c r="Q1201" s="75">
        <f t="shared" si="502"/>
        <v>0</v>
      </c>
      <c r="T1201" s="13" t="b">
        <f t="shared" si="501"/>
        <v>0</v>
      </c>
      <c r="U1201" s="13" t="b">
        <f>AND(B1201&lt;=ReportingYear,B1201&gt;=BaselineYear)</f>
        <v>0</v>
      </c>
      <c r="W1201" s="14" t="b">
        <f t="shared" si="499"/>
        <v>0</v>
      </c>
      <c r="AB1201" s="14"/>
      <c r="AC1201" s="18"/>
      <c r="AD1201" s="14"/>
      <c r="AE1201" s="18"/>
      <c r="AF1201" s="18"/>
      <c r="AG1201" s="18"/>
      <c r="AH1201" s="19"/>
      <c r="AI1201" s="19"/>
      <c r="AJ1201" s="19"/>
    </row>
    <row r="1202" spans="2:36" s="13" customFormat="1" ht="16" hidden="1" thickBot="1">
      <c r="B1202" s="213"/>
      <c r="C1202" s="76" t="s">
        <v>25</v>
      </c>
      <c r="D1202" s="77"/>
      <c r="E1202" s="78"/>
      <c r="F1202" s="78"/>
      <c r="G1202" s="78"/>
      <c r="H1202" s="78"/>
      <c r="I1202" s="78"/>
      <c r="J1202" s="78"/>
      <c r="K1202" s="78"/>
      <c r="L1202" s="78"/>
      <c r="M1202" s="78"/>
      <c r="N1202" s="78"/>
      <c r="O1202" s="79"/>
      <c r="P1202" s="80"/>
      <c r="Q1202" s="81">
        <f t="shared" si="502"/>
        <v>0</v>
      </c>
      <c r="S1202" s="13" t="b">
        <f>S1200</f>
        <v>1</v>
      </c>
      <c r="T1202" s="13" t="b">
        <f t="shared" si="501"/>
        <v>0</v>
      </c>
      <c r="U1202" s="13" t="b">
        <f>U1201</f>
        <v>0</v>
      </c>
      <c r="W1202" s="14" t="b">
        <f t="shared" si="499"/>
        <v>0</v>
      </c>
      <c r="AB1202" s="14"/>
      <c r="AC1202" s="18"/>
      <c r="AD1202" s="14"/>
      <c r="AE1202" s="18"/>
      <c r="AF1202" s="18"/>
      <c r="AG1202" s="18"/>
      <c r="AH1202" s="19"/>
      <c r="AI1202" s="19"/>
      <c r="AJ1202" s="19"/>
    </row>
    <row r="1203" spans="2:36" s="13" customFormat="1" ht="16" hidden="1" thickBot="1">
      <c r="B1203" s="213">
        <f>B1201-1</f>
        <v>2017</v>
      </c>
      <c r="C1203" s="70" t="s">
        <v>24</v>
      </c>
      <c r="D1203" s="58"/>
      <c r="E1203" s="59"/>
      <c r="F1203" s="59"/>
      <c r="G1203" s="59"/>
      <c r="H1203" s="59"/>
      <c r="I1203" s="60"/>
      <c r="J1203" s="59"/>
      <c r="K1203" s="59"/>
      <c r="L1203" s="59"/>
      <c r="M1203" s="59"/>
      <c r="N1203" s="59"/>
      <c r="O1203" s="61"/>
      <c r="P1203" s="62"/>
      <c r="Q1203" s="63">
        <f t="shared" si="502"/>
        <v>0</v>
      </c>
      <c r="T1203" s="13" t="b">
        <f t="shared" si="501"/>
        <v>0</v>
      </c>
      <c r="U1203" s="13" t="b">
        <f>AND(B1203&lt;=ReportingYear,B1203&gt;=BaselineYear)</f>
        <v>1</v>
      </c>
      <c r="W1203" s="14" t="b">
        <f t="shared" si="499"/>
        <v>0</v>
      </c>
      <c r="AB1203" s="14"/>
      <c r="AC1203" s="18"/>
      <c r="AD1203" s="14"/>
      <c r="AE1203" s="18"/>
      <c r="AF1203" s="18"/>
      <c r="AG1203" s="18"/>
      <c r="AH1203" s="19"/>
      <c r="AI1203" s="19"/>
      <c r="AJ1203" s="19"/>
    </row>
    <row r="1204" spans="2:36" s="13" customFormat="1" ht="16" hidden="1" thickBot="1">
      <c r="B1204" s="213"/>
      <c r="C1204" s="76" t="s">
        <v>25</v>
      </c>
      <c r="D1204" s="65"/>
      <c r="E1204" s="66"/>
      <c r="F1204" s="66"/>
      <c r="G1204" s="66"/>
      <c r="H1204" s="66"/>
      <c r="I1204" s="66"/>
      <c r="J1204" s="66"/>
      <c r="K1204" s="66"/>
      <c r="L1204" s="66"/>
      <c r="M1204" s="66"/>
      <c r="N1204" s="66"/>
      <c r="O1204" s="67"/>
      <c r="P1204" s="68"/>
      <c r="Q1204" s="69">
        <f t="shared" si="502"/>
        <v>0</v>
      </c>
      <c r="S1204" s="13" t="b">
        <f>S1202</f>
        <v>1</v>
      </c>
      <c r="T1204" s="13" t="b">
        <f t="shared" si="501"/>
        <v>0</v>
      </c>
      <c r="U1204" s="13" t="b">
        <f>U1203</f>
        <v>1</v>
      </c>
      <c r="W1204" s="14" t="b">
        <f t="shared" si="499"/>
        <v>0</v>
      </c>
      <c r="AB1204" s="14"/>
      <c r="AC1204" s="18"/>
      <c r="AD1204" s="14"/>
      <c r="AE1204" s="18"/>
      <c r="AF1204" s="18"/>
      <c r="AG1204" s="18"/>
      <c r="AH1204" s="19"/>
      <c r="AI1204" s="19"/>
      <c r="AJ1204" s="19"/>
    </row>
    <row r="1205" spans="2:36" s="13" customFormat="1" ht="16" hidden="1" thickBot="1">
      <c r="B1205" s="213">
        <f>B1203-1</f>
        <v>2016</v>
      </c>
      <c r="C1205" s="70" t="s">
        <v>24</v>
      </c>
      <c r="D1205" s="71"/>
      <c r="E1205" s="72"/>
      <c r="F1205" s="72"/>
      <c r="G1205" s="72"/>
      <c r="H1205" s="72"/>
      <c r="I1205" s="73"/>
      <c r="J1205" s="72"/>
      <c r="K1205" s="72"/>
      <c r="L1205" s="72"/>
      <c r="M1205" s="72"/>
      <c r="N1205" s="72"/>
      <c r="O1205" s="74"/>
      <c r="P1205" s="62"/>
      <c r="Q1205" s="75">
        <f t="shared" si="502"/>
        <v>0</v>
      </c>
      <c r="T1205" s="13" t="b">
        <f t="shared" si="501"/>
        <v>0</v>
      </c>
      <c r="U1205" s="13" t="b">
        <f>AND(B1205&lt;=ReportingYear,B1205&gt;=BaselineYear)</f>
        <v>1</v>
      </c>
      <c r="W1205" s="14" t="b">
        <f t="shared" si="499"/>
        <v>0</v>
      </c>
      <c r="AB1205" s="14"/>
      <c r="AC1205" s="18"/>
      <c r="AD1205" s="14"/>
      <c r="AE1205" s="18"/>
      <c r="AF1205" s="18"/>
      <c r="AG1205" s="18"/>
      <c r="AH1205" s="19"/>
      <c r="AI1205" s="19"/>
      <c r="AJ1205" s="19"/>
    </row>
    <row r="1206" spans="2:36" s="13" customFormat="1" ht="16" hidden="1" thickBot="1">
      <c r="B1206" s="213"/>
      <c r="C1206" s="76" t="s">
        <v>25</v>
      </c>
      <c r="D1206" s="77"/>
      <c r="E1206" s="78"/>
      <c r="F1206" s="78"/>
      <c r="G1206" s="78"/>
      <c r="H1206" s="78"/>
      <c r="I1206" s="78"/>
      <c r="J1206" s="78"/>
      <c r="K1206" s="78"/>
      <c r="L1206" s="78"/>
      <c r="M1206" s="78"/>
      <c r="N1206" s="78"/>
      <c r="O1206" s="79"/>
      <c r="P1206" s="80"/>
      <c r="Q1206" s="81">
        <f t="shared" si="502"/>
        <v>0</v>
      </c>
      <c r="S1206" s="13" t="b">
        <f>S1204</f>
        <v>1</v>
      </c>
      <c r="T1206" s="13" t="b">
        <f t="shared" si="501"/>
        <v>0</v>
      </c>
      <c r="U1206" s="13" t="b">
        <f>U1205</f>
        <v>1</v>
      </c>
      <c r="W1206" s="14" t="b">
        <f t="shared" si="499"/>
        <v>0</v>
      </c>
      <c r="AB1206" s="14"/>
      <c r="AC1206" s="18"/>
      <c r="AD1206" s="14"/>
      <c r="AE1206" s="18"/>
      <c r="AF1206" s="18"/>
      <c r="AG1206" s="18"/>
      <c r="AH1206" s="19"/>
      <c r="AI1206" s="19"/>
      <c r="AJ1206" s="19"/>
    </row>
    <row r="1207" spans="2:36" s="13" customFormat="1" hidden="1">
      <c r="B1207" s="211">
        <f>B1205-1</f>
        <v>2015</v>
      </c>
      <c r="C1207" s="70" t="s">
        <v>24</v>
      </c>
      <c r="D1207" s="58"/>
      <c r="E1207" s="59"/>
      <c r="F1207" s="59"/>
      <c r="G1207" s="59"/>
      <c r="H1207" s="59"/>
      <c r="I1207" s="60"/>
      <c r="J1207" s="59"/>
      <c r="K1207" s="59"/>
      <c r="L1207" s="59"/>
      <c r="M1207" s="59"/>
      <c r="N1207" s="59"/>
      <c r="O1207" s="61"/>
      <c r="P1207" s="62"/>
      <c r="Q1207" s="63">
        <f t="shared" si="502"/>
        <v>0</v>
      </c>
      <c r="T1207" s="13" t="b">
        <f t="shared" si="501"/>
        <v>0</v>
      </c>
      <c r="U1207" s="13" t="b">
        <f>AND(B1207&lt;=ReportingYear,B1207&gt;=BaselineYear)</f>
        <v>1</v>
      </c>
      <c r="W1207" s="14" t="b">
        <f t="shared" si="499"/>
        <v>0</v>
      </c>
      <c r="AB1207" s="14"/>
      <c r="AC1207" s="18"/>
      <c r="AD1207" s="14"/>
      <c r="AE1207" s="18"/>
      <c r="AF1207" s="18"/>
      <c r="AG1207" s="18"/>
      <c r="AH1207" s="19"/>
      <c r="AI1207" s="19"/>
      <c r="AJ1207" s="19"/>
    </row>
    <row r="1208" spans="2:36" s="13" customFormat="1" ht="16" hidden="1" thickBot="1">
      <c r="B1208" s="216"/>
      <c r="C1208" s="76" t="s">
        <v>25</v>
      </c>
      <c r="D1208" s="65"/>
      <c r="E1208" s="66"/>
      <c r="F1208" s="66"/>
      <c r="G1208" s="66"/>
      <c r="H1208" s="66"/>
      <c r="I1208" s="66"/>
      <c r="J1208" s="66"/>
      <c r="K1208" s="66"/>
      <c r="L1208" s="66"/>
      <c r="M1208" s="66"/>
      <c r="N1208" s="66"/>
      <c r="O1208" s="67"/>
      <c r="P1208" s="68"/>
      <c r="Q1208" s="69">
        <f t="shared" si="502"/>
        <v>0</v>
      </c>
      <c r="S1208" s="13" t="b">
        <f>S1206</f>
        <v>1</v>
      </c>
      <c r="T1208" s="13" t="b">
        <f t="shared" si="501"/>
        <v>0</v>
      </c>
      <c r="U1208" s="13" t="b">
        <f>U1207</f>
        <v>1</v>
      </c>
      <c r="W1208" s="14" t="b">
        <f t="shared" si="499"/>
        <v>0</v>
      </c>
      <c r="AB1208" s="14"/>
      <c r="AC1208" s="18"/>
      <c r="AD1208" s="14"/>
      <c r="AE1208" s="18"/>
      <c r="AF1208" s="18"/>
      <c r="AG1208" s="18"/>
      <c r="AH1208" s="19"/>
      <c r="AI1208" s="19"/>
      <c r="AJ1208" s="19"/>
    </row>
    <row r="1209" spans="2:36" s="13" customFormat="1" hidden="1">
      <c r="B1209" s="217">
        <f>B1207-1</f>
        <v>2014</v>
      </c>
      <c r="C1209" s="70" t="s">
        <v>24</v>
      </c>
      <c r="D1209" s="71"/>
      <c r="E1209" s="72"/>
      <c r="F1209" s="72"/>
      <c r="G1209" s="72"/>
      <c r="H1209" s="72"/>
      <c r="I1209" s="73"/>
      <c r="J1209" s="72"/>
      <c r="K1209" s="72"/>
      <c r="L1209" s="72"/>
      <c r="M1209" s="72"/>
      <c r="N1209" s="72"/>
      <c r="O1209" s="74"/>
      <c r="P1209" s="62"/>
      <c r="Q1209" s="75">
        <f t="shared" si="502"/>
        <v>0</v>
      </c>
      <c r="T1209" s="13" t="b">
        <f t="shared" si="501"/>
        <v>0</v>
      </c>
      <c r="U1209" s="13" t="b">
        <f>AND(B1209&lt;=ReportingYear,B1209&gt;=BaselineYear)</f>
        <v>1</v>
      </c>
      <c r="W1209" s="14" t="b">
        <f t="shared" si="499"/>
        <v>0</v>
      </c>
      <c r="AB1209" s="14"/>
      <c r="AC1209" s="18"/>
      <c r="AD1209" s="14"/>
      <c r="AE1209" s="18"/>
      <c r="AF1209" s="18"/>
      <c r="AG1209" s="18"/>
      <c r="AH1209" s="19"/>
      <c r="AI1209" s="19"/>
      <c r="AJ1209" s="19"/>
    </row>
    <row r="1210" spans="2:36" s="13" customFormat="1" ht="16" hidden="1" thickBot="1">
      <c r="B1210" s="218"/>
      <c r="C1210" s="76" t="s">
        <v>25</v>
      </c>
      <c r="D1210" s="77"/>
      <c r="E1210" s="78"/>
      <c r="F1210" s="78"/>
      <c r="G1210" s="78"/>
      <c r="H1210" s="78"/>
      <c r="I1210" s="78"/>
      <c r="J1210" s="78"/>
      <c r="K1210" s="78"/>
      <c r="L1210" s="78"/>
      <c r="M1210" s="78"/>
      <c r="N1210" s="78"/>
      <c r="O1210" s="79"/>
      <c r="P1210" s="80"/>
      <c r="Q1210" s="81">
        <f t="shared" si="502"/>
        <v>0</v>
      </c>
      <c r="S1210" s="13" t="b">
        <f>S1208</f>
        <v>1</v>
      </c>
      <c r="T1210" s="13" t="b">
        <f t="shared" si="501"/>
        <v>0</v>
      </c>
      <c r="U1210" s="13" t="b">
        <f>U1209</f>
        <v>1</v>
      </c>
      <c r="W1210" s="14" t="b">
        <f t="shared" si="499"/>
        <v>0</v>
      </c>
      <c r="AB1210" s="14"/>
      <c r="AC1210" s="18"/>
      <c r="AD1210" s="14"/>
      <c r="AE1210" s="18"/>
      <c r="AF1210" s="18"/>
      <c r="AG1210" s="18"/>
      <c r="AH1210" s="19"/>
      <c r="AI1210" s="19"/>
      <c r="AJ1210" s="19"/>
    </row>
    <row r="1211" spans="2:36" s="13" customFormat="1" hidden="1">
      <c r="B1211" s="211">
        <f>B1209-1</f>
        <v>2013</v>
      </c>
      <c r="C1211" s="70" t="s">
        <v>24</v>
      </c>
      <c r="D1211" s="58"/>
      <c r="E1211" s="59"/>
      <c r="F1211" s="59"/>
      <c r="G1211" s="59"/>
      <c r="H1211" s="59"/>
      <c r="I1211" s="60"/>
      <c r="J1211" s="59"/>
      <c r="K1211" s="59"/>
      <c r="L1211" s="59"/>
      <c r="M1211" s="59"/>
      <c r="N1211" s="59"/>
      <c r="O1211" s="61"/>
      <c r="P1211" s="62"/>
      <c r="Q1211" s="63">
        <f t="shared" si="502"/>
        <v>0</v>
      </c>
      <c r="T1211" s="13" t="b">
        <f t="shared" si="501"/>
        <v>0</v>
      </c>
      <c r="U1211" s="13" t="b">
        <f>AND(B1211&lt;=ReportingYear,B1211&gt;=BaselineYear)</f>
        <v>0</v>
      </c>
      <c r="W1211" s="14" t="b">
        <f t="shared" si="499"/>
        <v>0</v>
      </c>
      <c r="AB1211" s="14"/>
      <c r="AC1211" s="18"/>
      <c r="AD1211" s="14"/>
      <c r="AE1211" s="18"/>
      <c r="AF1211" s="18"/>
      <c r="AG1211" s="18"/>
      <c r="AH1211" s="19"/>
      <c r="AI1211" s="19"/>
      <c r="AJ1211" s="19"/>
    </row>
    <row r="1212" spans="2:36" s="13" customFormat="1" ht="16" hidden="1" thickBot="1">
      <c r="B1212" s="212"/>
      <c r="C1212" s="76" t="s">
        <v>25</v>
      </c>
      <c r="D1212" s="65"/>
      <c r="E1212" s="66"/>
      <c r="F1212" s="66"/>
      <c r="G1212" s="66"/>
      <c r="H1212" s="66"/>
      <c r="I1212" s="66"/>
      <c r="J1212" s="66"/>
      <c r="K1212" s="66"/>
      <c r="L1212" s="66"/>
      <c r="M1212" s="66"/>
      <c r="N1212" s="66"/>
      <c r="O1212" s="67"/>
      <c r="P1212" s="68"/>
      <c r="Q1212" s="69">
        <f t="shared" si="502"/>
        <v>0</v>
      </c>
      <c r="S1212" s="13" t="b">
        <f>S1210</f>
        <v>1</v>
      </c>
      <c r="T1212" s="13" t="b">
        <f t="shared" si="501"/>
        <v>0</v>
      </c>
      <c r="U1212" s="13" t="b">
        <f>U1211</f>
        <v>0</v>
      </c>
      <c r="W1212" s="14" t="b">
        <f t="shared" si="499"/>
        <v>0</v>
      </c>
      <c r="AB1212" s="14"/>
      <c r="AC1212" s="18"/>
      <c r="AD1212" s="14"/>
      <c r="AE1212" s="18"/>
      <c r="AF1212" s="18"/>
      <c r="AG1212" s="18"/>
      <c r="AH1212" s="19"/>
      <c r="AI1212" s="19"/>
      <c r="AJ1212" s="19"/>
    </row>
    <row r="1213" spans="2:36" s="13" customFormat="1" hidden="1">
      <c r="B1213" s="211">
        <f>B1211-1</f>
        <v>2012</v>
      </c>
      <c r="C1213" s="70" t="s">
        <v>24</v>
      </c>
      <c r="D1213" s="71"/>
      <c r="E1213" s="72"/>
      <c r="F1213" s="72"/>
      <c r="G1213" s="72"/>
      <c r="H1213" s="72"/>
      <c r="I1213" s="73"/>
      <c r="J1213" s="72"/>
      <c r="K1213" s="72"/>
      <c r="L1213" s="72"/>
      <c r="M1213" s="72"/>
      <c r="N1213" s="72"/>
      <c r="O1213" s="74"/>
      <c r="P1213" s="62"/>
      <c r="Q1213" s="75">
        <f t="shared" si="502"/>
        <v>0</v>
      </c>
      <c r="T1213" s="13" t="b">
        <f t="shared" si="501"/>
        <v>0</v>
      </c>
      <c r="U1213" s="13" t="b">
        <f>AND(B1213&lt;=ReportingYear,B1213&gt;=BaselineYear)</f>
        <v>0</v>
      </c>
      <c r="W1213" s="14" t="b">
        <f t="shared" si="499"/>
        <v>0</v>
      </c>
      <c r="AB1213" s="14"/>
      <c r="AC1213" s="18"/>
      <c r="AD1213" s="14"/>
      <c r="AE1213" s="18"/>
      <c r="AF1213" s="18"/>
      <c r="AG1213" s="18"/>
      <c r="AH1213" s="19"/>
      <c r="AI1213" s="19"/>
      <c r="AJ1213" s="19"/>
    </row>
    <row r="1214" spans="2:36" s="13" customFormat="1" ht="16" hidden="1" thickBot="1">
      <c r="B1214" s="212"/>
      <c r="C1214" s="76" t="s">
        <v>25</v>
      </c>
      <c r="D1214" s="77"/>
      <c r="E1214" s="78"/>
      <c r="F1214" s="78"/>
      <c r="G1214" s="78"/>
      <c r="H1214" s="78"/>
      <c r="I1214" s="78"/>
      <c r="J1214" s="78"/>
      <c r="K1214" s="78"/>
      <c r="L1214" s="78"/>
      <c r="M1214" s="78"/>
      <c r="N1214" s="78"/>
      <c r="O1214" s="79"/>
      <c r="P1214" s="80"/>
      <c r="Q1214" s="81">
        <f t="shared" si="502"/>
        <v>0</v>
      </c>
      <c r="S1214" s="13" t="b">
        <f>S1212</f>
        <v>1</v>
      </c>
      <c r="T1214" s="13" t="b">
        <f t="shared" si="501"/>
        <v>0</v>
      </c>
      <c r="U1214" s="13" t="b">
        <f>U1213</f>
        <v>0</v>
      </c>
      <c r="W1214" s="14" t="b">
        <f t="shared" si="499"/>
        <v>0</v>
      </c>
      <c r="AB1214" s="14"/>
      <c r="AC1214" s="18"/>
      <c r="AD1214" s="14"/>
      <c r="AE1214" s="18"/>
      <c r="AF1214" s="18"/>
      <c r="AG1214" s="18"/>
      <c r="AH1214" s="19"/>
      <c r="AI1214" s="19"/>
      <c r="AJ1214" s="19"/>
    </row>
    <row r="1215" spans="2:36" s="13" customFormat="1" hidden="1">
      <c r="B1215" s="211">
        <f>B1213-1</f>
        <v>2011</v>
      </c>
      <c r="C1215" s="70" t="s">
        <v>24</v>
      </c>
      <c r="D1215" s="58"/>
      <c r="E1215" s="59"/>
      <c r="F1215" s="59"/>
      <c r="G1215" s="59"/>
      <c r="H1215" s="59"/>
      <c r="I1215" s="60"/>
      <c r="J1215" s="59"/>
      <c r="K1215" s="59"/>
      <c r="L1215" s="59"/>
      <c r="M1215" s="59"/>
      <c r="N1215" s="59"/>
      <c r="O1215" s="61"/>
      <c r="P1215" s="62"/>
      <c r="Q1215" s="63">
        <f t="shared" si="502"/>
        <v>0</v>
      </c>
      <c r="T1215" s="13" t="b">
        <f t="shared" si="501"/>
        <v>0</v>
      </c>
      <c r="U1215" s="13" t="b">
        <f>AND(B1215&lt;=ReportingYear,B1215&gt;=BaselineYear)</f>
        <v>0</v>
      </c>
      <c r="W1215" s="14" t="b">
        <f t="shared" si="499"/>
        <v>0</v>
      </c>
      <c r="AB1215" s="14"/>
      <c r="AC1215" s="18"/>
      <c r="AD1215" s="14"/>
      <c r="AE1215" s="18"/>
      <c r="AF1215" s="18"/>
      <c r="AG1215" s="18"/>
      <c r="AH1215" s="19"/>
      <c r="AI1215" s="19"/>
      <c r="AJ1215" s="19"/>
    </row>
    <row r="1216" spans="2:36" s="13" customFormat="1" ht="16" hidden="1" thickBot="1">
      <c r="B1216" s="212"/>
      <c r="C1216" s="76" t="s">
        <v>25</v>
      </c>
      <c r="D1216" s="65"/>
      <c r="E1216" s="66"/>
      <c r="F1216" s="66"/>
      <c r="G1216" s="66"/>
      <c r="H1216" s="66"/>
      <c r="I1216" s="66"/>
      <c r="J1216" s="66"/>
      <c r="K1216" s="66"/>
      <c r="L1216" s="66"/>
      <c r="M1216" s="66"/>
      <c r="N1216" s="66"/>
      <c r="O1216" s="67"/>
      <c r="P1216" s="68"/>
      <c r="Q1216" s="69">
        <f t="shared" si="502"/>
        <v>0</v>
      </c>
      <c r="S1216" s="13" t="b">
        <f>S1214</f>
        <v>1</v>
      </c>
      <c r="T1216" s="13" t="b">
        <f t="shared" si="501"/>
        <v>0</v>
      </c>
      <c r="U1216" s="13" t="b">
        <f>U1215</f>
        <v>0</v>
      </c>
      <c r="W1216" s="14" t="b">
        <f t="shared" si="499"/>
        <v>0</v>
      </c>
      <c r="AB1216" s="14"/>
      <c r="AC1216" s="18"/>
      <c r="AD1216" s="14"/>
      <c r="AE1216" s="18"/>
      <c r="AF1216" s="18"/>
      <c r="AG1216" s="18"/>
      <c r="AH1216" s="19"/>
      <c r="AI1216" s="19"/>
      <c r="AJ1216" s="19"/>
    </row>
    <row r="1217" spans="2:36" s="13" customFormat="1" hidden="1">
      <c r="B1217" s="211">
        <f>B1215-1</f>
        <v>2010</v>
      </c>
      <c r="C1217" s="70" t="s">
        <v>24</v>
      </c>
      <c r="D1217" s="71"/>
      <c r="E1217" s="72"/>
      <c r="F1217" s="72"/>
      <c r="G1217" s="72"/>
      <c r="H1217" s="72"/>
      <c r="I1217" s="73"/>
      <c r="J1217" s="72"/>
      <c r="K1217" s="72"/>
      <c r="L1217" s="72"/>
      <c r="M1217" s="72"/>
      <c r="N1217" s="72"/>
      <c r="O1217" s="74"/>
      <c r="P1217" s="62"/>
      <c r="Q1217" s="75">
        <f t="shared" si="502"/>
        <v>0</v>
      </c>
      <c r="T1217" s="13" t="b">
        <f t="shared" si="501"/>
        <v>0</v>
      </c>
      <c r="U1217" s="13" t="b">
        <f>AND(B1217&lt;=ReportingYear,B1217&gt;=BaselineYear)</f>
        <v>0</v>
      </c>
      <c r="W1217" s="14" t="b">
        <f t="shared" si="499"/>
        <v>0</v>
      </c>
      <c r="AB1217" s="14"/>
      <c r="AC1217" s="18"/>
      <c r="AD1217" s="14"/>
      <c r="AE1217" s="18"/>
      <c r="AF1217" s="18"/>
      <c r="AG1217" s="18"/>
      <c r="AH1217" s="19"/>
      <c r="AI1217" s="19"/>
      <c r="AJ1217" s="19"/>
    </row>
    <row r="1218" spans="2:36" s="13" customFormat="1" ht="16" hidden="1" thickBot="1">
      <c r="B1218" s="212"/>
      <c r="C1218" s="76" t="s">
        <v>25</v>
      </c>
      <c r="D1218" s="77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9"/>
      <c r="P1218" s="80"/>
      <c r="Q1218" s="81">
        <f t="shared" si="502"/>
        <v>0</v>
      </c>
      <c r="S1218" s="13" t="b">
        <f>S1216</f>
        <v>1</v>
      </c>
      <c r="T1218" s="13" t="b">
        <f t="shared" si="501"/>
        <v>0</v>
      </c>
      <c r="U1218" s="13" t="b">
        <f>U1217</f>
        <v>0</v>
      </c>
      <c r="W1218" s="14" t="b">
        <f t="shared" si="499"/>
        <v>0</v>
      </c>
      <c r="AB1218" s="14"/>
      <c r="AC1218" s="18"/>
      <c r="AD1218" s="14"/>
      <c r="AE1218" s="18"/>
      <c r="AF1218" s="18"/>
      <c r="AG1218" s="18"/>
      <c r="AH1218" s="19"/>
      <c r="AI1218" s="19"/>
      <c r="AJ1218" s="19"/>
    </row>
    <row r="1219" spans="2:36" s="13" customFormat="1" ht="16" hidden="1" thickBot="1">
      <c r="B1219" s="213">
        <f>B1217-1</f>
        <v>2009</v>
      </c>
      <c r="C1219" s="70" t="s">
        <v>24</v>
      </c>
      <c r="D1219" s="58"/>
      <c r="E1219" s="59"/>
      <c r="F1219" s="59"/>
      <c r="G1219" s="59"/>
      <c r="H1219" s="59"/>
      <c r="I1219" s="60"/>
      <c r="J1219" s="59"/>
      <c r="K1219" s="59"/>
      <c r="L1219" s="59"/>
      <c r="M1219" s="59"/>
      <c r="N1219" s="59"/>
      <c r="O1219" s="61"/>
      <c r="P1219" s="62"/>
      <c r="Q1219" s="63">
        <f t="shared" si="502"/>
        <v>0</v>
      </c>
      <c r="T1219" s="13" t="b">
        <f t="shared" si="501"/>
        <v>0</v>
      </c>
      <c r="U1219" s="13" t="b">
        <f>AND(B1219&lt;=ReportingYear,B1219&gt;=BaselineYear)</f>
        <v>0</v>
      </c>
      <c r="W1219" s="14" t="b">
        <f t="shared" si="499"/>
        <v>0</v>
      </c>
      <c r="AB1219" s="14"/>
      <c r="AC1219" s="18"/>
      <c r="AD1219" s="14"/>
      <c r="AE1219" s="18"/>
      <c r="AF1219" s="18"/>
      <c r="AG1219" s="18"/>
      <c r="AH1219" s="19"/>
      <c r="AI1219" s="19"/>
      <c r="AJ1219" s="19"/>
    </row>
    <row r="1220" spans="2:36" s="13" customFormat="1" ht="16" hidden="1" thickBot="1">
      <c r="B1220" s="213"/>
      <c r="C1220" s="76" t="s">
        <v>25</v>
      </c>
      <c r="D1220" s="65"/>
      <c r="E1220" s="66"/>
      <c r="F1220" s="66"/>
      <c r="G1220" s="66"/>
      <c r="H1220" s="66"/>
      <c r="I1220" s="66"/>
      <c r="J1220" s="66"/>
      <c r="K1220" s="66"/>
      <c r="L1220" s="66"/>
      <c r="M1220" s="66"/>
      <c r="N1220" s="66"/>
      <c r="O1220" s="67"/>
      <c r="P1220" s="68"/>
      <c r="Q1220" s="69">
        <f t="shared" si="502"/>
        <v>0</v>
      </c>
      <c r="S1220" s="13" t="b">
        <f>S1218</f>
        <v>1</v>
      </c>
      <c r="T1220" s="13" t="b">
        <f t="shared" si="501"/>
        <v>0</v>
      </c>
      <c r="U1220" s="13" t="b">
        <f>U1219</f>
        <v>0</v>
      </c>
      <c r="W1220" s="14" t="b">
        <f t="shared" si="499"/>
        <v>0</v>
      </c>
      <c r="AB1220" s="14"/>
      <c r="AC1220" s="18"/>
      <c r="AD1220" s="14"/>
      <c r="AE1220" s="18"/>
      <c r="AF1220" s="18"/>
      <c r="AG1220" s="18"/>
      <c r="AH1220" s="19"/>
      <c r="AI1220" s="19"/>
      <c r="AJ1220" s="19"/>
    </row>
    <row r="1221" spans="2:36" s="13" customFormat="1" ht="16" hidden="1" thickBot="1">
      <c r="B1221" s="213">
        <f>B1219-1</f>
        <v>2008</v>
      </c>
      <c r="C1221" s="70" t="s">
        <v>24</v>
      </c>
      <c r="D1221" s="71"/>
      <c r="E1221" s="72"/>
      <c r="F1221" s="72"/>
      <c r="G1221" s="72"/>
      <c r="H1221" s="72"/>
      <c r="I1221" s="73"/>
      <c r="J1221" s="72"/>
      <c r="K1221" s="72"/>
      <c r="L1221" s="72"/>
      <c r="M1221" s="72"/>
      <c r="N1221" s="72"/>
      <c r="O1221" s="74"/>
      <c r="P1221" s="62"/>
      <c r="Q1221" s="75">
        <f t="shared" si="502"/>
        <v>0</v>
      </c>
      <c r="T1221" s="13" t="b">
        <f t="shared" si="501"/>
        <v>0</v>
      </c>
      <c r="U1221" s="13" t="b">
        <f>AND(B1221&lt;=ReportingYear,B1221&gt;=BaselineYear)</f>
        <v>0</v>
      </c>
      <c r="W1221" s="14" t="b">
        <f t="shared" si="499"/>
        <v>0</v>
      </c>
      <c r="AB1221" s="14"/>
      <c r="AC1221" s="18"/>
      <c r="AD1221" s="14"/>
      <c r="AE1221" s="18"/>
      <c r="AF1221" s="18"/>
      <c r="AG1221" s="18"/>
      <c r="AH1221" s="19"/>
      <c r="AI1221" s="19"/>
      <c r="AJ1221" s="19"/>
    </row>
    <row r="1222" spans="2:36" s="13" customFormat="1" ht="16" hidden="1" thickBot="1">
      <c r="B1222" s="213"/>
      <c r="C1222" s="76" t="s">
        <v>25</v>
      </c>
      <c r="D1222" s="77"/>
      <c r="E1222" s="78"/>
      <c r="F1222" s="78"/>
      <c r="G1222" s="78"/>
      <c r="H1222" s="78"/>
      <c r="I1222" s="78"/>
      <c r="J1222" s="78"/>
      <c r="K1222" s="78"/>
      <c r="L1222" s="78"/>
      <c r="M1222" s="78"/>
      <c r="N1222" s="78"/>
      <c r="O1222" s="79"/>
      <c r="P1222" s="80"/>
      <c r="Q1222" s="81">
        <f t="shared" si="502"/>
        <v>0</v>
      </c>
      <c r="S1222" s="13" t="b">
        <f>S1220</f>
        <v>1</v>
      </c>
      <c r="T1222" s="13" t="b">
        <f t="shared" si="501"/>
        <v>0</v>
      </c>
      <c r="U1222" s="13" t="b">
        <f>U1221</f>
        <v>0</v>
      </c>
      <c r="W1222" s="14" t="b">
        <f t="shared" si="499"/>
        <v>0</v>
      </c>
      <c r="AB1222" s="14"/>
      <c r="AC1222" s="18"/>
      <c r="AD1222" s="14"/>
      <c r="AE1222" s="18"/>
      <c r="AF1222" s="18"/>
      <c r="AG1222" s="18"/>
      <c r="AH1222" s="19"/>
      <c r="AI1222" s="19"/>
      <c r="AJ1222" s="19"/>
    </row>
    <row r="1223" spans="2:36" s="13" customFormat="1" ht="16" hidden="1" thickBot="1">
      <c r="B1223" s="213">
        <f>B1221-1</f>
        <v>2007</v>
      </c>
      <c r="C1223" s="70" t="s">
        <v>24</v>
      </c>
      <c r="D1223" s="58"/>
      <c r="E1223" s="59"/>
      <c r="F1223" s="59"/>
      <c r="G1223" s="59"/>
      <c r="H1223" s="59"/>
      <c r="I1223" s="60"/>
      <c r="J1223" s="59"/>
      <c r="K1223" s="59"/>
      <c r="L1223" s="59"/>
      <c r="M1223" s="59"/>
      <c r="N1223" s="59"/>
      <c r="O1223" s="61"/>
      <c r="P1223" s="62"/>
      <c r="Q1223" s="63">
        <f t="shared" si="502"/>
        <v>0</v>
      </c>
      <c r="T1223" s="13" t="b">
        <f t="shared" si="501"/>
        <v>0</v>
      </c>
      <c r="U1223" s="13" t="b">
        <f>AND(B1223&lt;=ReportingYear,B1223&gt;=BaselineYear)</f>
        <v>0</v>
      </c>
      <c r="W1223" s="14" t="b">
        <f t="shared" si="499"/>
        <v>0</v>
      </c>
      <c r="AB1223" s="14"/>
      <c r="AC1223" s="18"/>
      <c r="AD1223" s="14"/>
      <c r="AE1223" s="18"/>
      <c r="AF1223" s="18"/>
      <c r="AG1223" s="18"/>
      <c r="AH1223" s="19"/>
      <c r="AI1223" s="19"/>
      <c r="AJ1223" s="19"/>
    </row>
    <row r="1224" spans="2:36" s="13" customFormat="1" ht="16" hidden="1" thickBot="1">
      <c r="B1224" s="213"/>
      <c r="C1224" s="76" t="s">
        <v>25</v>
      </c>
      <c r="D1224" s="65"/>
      <c r="E1224" s="66"/>
      <c r="F1224" s="66"/>
      <c r="G1224" s="66"/>
      <c r="H1224" s="66"/>
      <c r="I1224" s="66"/>
      <c r="J1224" s="66"/>
      <c r="K1224" s="66"/>
      <c r="L1224" s="66"/>
      <c r="M1224" s="66"/>
      <c r="N1224" s="66"/>
      <c r="O1224" s="67"/>
      <c r="P1224" s="68"/>
      <c r="Q1224" s="69">
        <f t="shared" si="502"/>
        <v>0</v>
      </c>
      <c r="S1224" s="13" t="b">
        <f>S1222</f>
        <v>1</v>
      </c>
      <c r="T1224" s="13" t="b">
        <f t="shared" si="501"/>
        <v>0</v>
      </c>
      <c r="U1224" s="13" t="b">
        <f>U1223</f>
        <v>0</v>
      </c>
      <c r="W1224" s="14" t="b">
        <f t="shared" si="499"/>
        <v>0</v>
      </c>
      <c r="AB1224" s="14"/>
      <c r="AC1224" s="18"/>
      <c r="AD1224" s="14"/>
      <c r="AE1224" s="18"/>
      <c r="AF1224" s="18"/>
      <c r="AG1224" s="18"/>
      <c r="AH1224" s="19"/>
      <c r="AI1224" s="19"/>
      <c r="AJ1224" s="19"/>
    </row>
    <row r="1225" spans="2:36" s="13" customFormat="1" ht="16" hidden="1" thickBot="1">
      <c r="B1225" s="213">
        <f>B1223-1</f>
        <v>2006</v>
      </c>
      <c r="C1225" s="70" t="s">
        <v>24</v>
      </c>
      <c r="D1225" s="71"/>
      <c r="E1225" s="72"/>
      <c r="F1225" s="72"/>
      <c r="G1225" s="72"/>
      <c r="H1225" s="72"/>
      <c r="I1225" s="73"/>
      <c r="J1225" s="72"/>
      <c r="K1225" s="72"/>
      <c r="L1225" s="72"/>
      <c r="M1225" s="72"/>
      <c r="N1225" s="72"/>
      <c r="O1225" s="74"/>
      <c r="P1225" s="62"/>
      <c r="Q1225" s="75">
        <f t="shared" si="502"/>
        <v>0</v>
      </c>
      <c r="T1225" s="13" t="b">
        <f t="shared" si="501"/>
        <v>0</v>
      </c>
      <c r="U1225" s="13" t="b">
        <f>AND(B1225&lt;=ReportingYear,B1225&gt;=BaselineYear)</f>
        <v>0</v>
      </c>
      <c r="W1225" s="14" t="b">
        <f t="shared" si="499"/>
        <v>0</v>
      </c>
      <c r="AB1225" s="14"/>
      <c r="AC1225" s="18"/>
      <c r="AD1225" s="14"/>
      <c r="AE1225" s="18"/>
      <c r="AF1225" s="18"/>
      <c r="AG1225" s="18"/>
      <c r="AH1225" s="19"/>
      <c r="AI1225" s="19"/>
      <c r="AJ1225" s="19"/>
    </row>
    <row r="1226" spans="2:36" s="13" customFormat="1" ht="16" hidden="1" thickBot="1">
      <c r="B1226" s="213"/>
      <c r="C1226" s="76" t="s">
        <v>25</v>
      </c>
      <c r="D1226" s="77"/>
      <c r="E1226" s="78"/>
      <c r="F1226" s="78"/>
      <c r="G1226" s="78"/>
      <c r="H1226" s="78"/>
      <c r="I1226" s="78"/>
      <c r="J1226" s="78"/>
      <c r="K1226" s="78"/>
      <c r="L1226" s="78"/>
      <c r="M1226" s="78"/>
      <c r="N1226" s="78"/>
      <c r="O1226" s="79"/>
      <c r="P1226" s="80"/>
      <c r="Q1226" s="81">
        <f t="shared" si="502"/>
        <v>0</v>
      </c>
      <c r="S1226" s="13" t="b">
        <f>S1224</f>
        <v>1</v>
      </c>
      <c r="T1226" s="13" t="b">
        <f t="shared" si="501"/>
        <v>0</v>
      </c>
      <c r="U1226" s="13" t="b">
        <f>U1225</f>
        <v>0</v>
      </c>
      <c r="W1226" s="14" t="b">
        <f t="shared" si="499"/>
        <v>0</v>
      </c>
      <c r="AB1226" s="14"/>
      <c r="AC1226" s="18"/>
      <c r="AD1226" s="14"/>
      <c r="AE1226" s="18"/>
      <c r="AF1226" s="18"/>
      <c r="AG1226" s="18"/>
      <c r="AH1226" s="19"/>
      <c r="AI1226" s="19"/>
      <c r="AJ1226" s="19"/>
    </row>
    <row r="1227" spans="2:36" s="13" customFormat="1" hidden="1">
      <c r="B1227" s="211">
        <f>B1225-1</f>
        <v>2005</v>
      </c>
      <c r="C1227" s="70" t="s">
        <v>24</v>
      </c>
      <c r="D1227" s="58"/>
      <c r="E1227" s="59"/>
      <c r="F1227" s="59"/>
      <c r="G1227" s="59"/>
      <c r="H1227" s="59"/>
      <c r="I1227" s="60"/>
      <c r="J1227" s="59"/>
      <c r="K1227" s="59"/>
      <c r="L1227" s="59"/>
      <c r="M1227" s="59"/>
      <c r="N1227" s="59"/>
      <c r="O1227" s="61"/>
      <c r="P1227" s="62"/>
      <c r="Q1227" s="63">
        <f t="shared" si="502"/>
        <v>0</v>
      </c>
      <c r="T1227" s="13" t="b">
        <f t="shared" si="501"/>
        <v>0</v>
      </c>
      <c r="U1227" s="13" t="b">
        <f>AND(B1227&lt;=ReportingYear,B1227&gt;=BaselineYear)</f>
        <v>0</v>
      </c>
      <c r="W1227" s="14" t="b">
        <f t="shared" si="499"/>
        <v>0</v>
      </c>
      <c r="AB1227" s="14"/>
      <c r="AC1227" s="18"/>
      <c r="AD1227" s="14"/>
      <c r="AE1227" s="18"/>
      <c r="AF1227" s="18"/>
      <c r="AG1227" s="18"/>
      <c r="AH1227" s="19"/>
      <c r="AI1227" s="19"/>
      <c r="AJ1227" s="19"/>
    </row>
    <row r="1228" spans="2:36" s="13" customFormat="1" ht="16" hidden="1" thickBot="1">
      <c r="B1228" s="216"/>
      <c r="C1228" s="76" t="s">
        <v>25</v>
      </c>
      <c r="D1228" s="65"/>
      <c r="E1228" s="66"/>
      <c r="F1228" s="66"/>
      <c r="G1228" s="66"/>
      <c r="H1228" s="66"/>
      <c r="I1228" s="66"/>
      <c r="J1228" s="66"/>
      <c r="K1228" s="66"/>
      <c r="L1228" s="66"/>
      <c r="M1228" s="66"/>
      <c r="N1228" s="66"/>
      <c r="O1228" s="67"/>
      <c r="P1228" s="68"/>
      <c r="Q1228" s="69">
        <f t="shared" si="502"/>
        <v>0</v>
      </c>
      <c r="S1228" s="13" t="b">
        <f>S1226</f>
        <v>1</v>
      </c>
      <c r="T1228" s="13" t="b">
        <f t="shared" si="501"/>
        <v>0</v>
      </c>
      <c r="U1228" s="13" t="b">
        <f>U1227</f>
        <v>0</v>
      </c>
      <c r="W1228" s="14" t="b">
        <f t="shared" si="499"/>
        <v>0</v>
      </c>
      <c r="AB1228" s="14"/>
      <c r="AC1228" s="18"/>
      <c r="AD1228" s="14"/>
      <c r="AE1228" s="18"/>
      <c r="AF1228" s="18"/>
      <c r="AG1228" s="18"/>
      <c r="AH1228" s="19"/>
      <c r="AI1228" s="19"/>
      <c r="AJ1228" s="19"/>
    </row>
    <row r="1229" spans="2:36" s="13" customFormat="1" ht="16" hidden="1" thickBot="1">
      <c r="B1229" s="82"/>
      <c r="T1229" s="13" t="b">
        <f>T1200</f>
        <v>0</v>
      </c>
      <c r="W1229" s="14" t="b">
        <f t="shared" si="499"/>
        <v>0</v>
      </c>
      <c r="AB1229" s="14"/>
      <c r="AC1229" s="18"/>
      <c r="AD1229" s="14"/>
      <c r="AE1229" s="18"/>
      <c r="AF1229" s="18"/>
      <c r="AG1229" s="18"/>
      <c r="AH1229" s="19"/>
      <c r="AI1229" s="19"/>
      <c r="AJ1229" s="19"/>
    </row>
    <row r="1230" spans="2:36" s="13" customFormat="1" ht="15.75" hidden="1" customHeight="1" thickBot="1">
      <c r="B1230" s="219" t="s">
        <v>26</v>
      </c>
      <c r="C1230" s="83">
        <f>B1179</f>
        <v>2029</v>
      </c>
      <c r="D1230" s="84" t="str">
        <f t="shared" ref="D1230:O1230" si="503">IF(D1180&lt;&gt;0,D1179/D1180,"")</f>
        <v/>
      </c>
      <c r="E1230" s="84" t="str">
        <f t="shared" si="503"/>
        <v/>
      </c>
      <c r="F1230" s="84" t="str">
        <f t="shared" si="503"/>
        <v/>
      </c>
      <c r="G1230" s="84" t="str">
        <f t="shared" si="503"/>
        <v/>
      </c>
      <c r="H1230" s="84" t="str">
        <f t="shared" si="503"/>
        <v/>
      </c>
      <c r="I1230" s="84" t="str">
        <f t="shared" si="503"/>
        <v/>
      </c>
      <c r="J1230" s="84" t="str">
        <f t="shared" si="503"/>
        <v/>
      </c>
      <c r="K1230" s="84" t="str">
        <f t="shared" si="503"/>
        <v/>
      </c>
      <c r="L1230" s="84" t="str">
        <f t="shared" si="503"/>
        <v/>
      </c>
      <c r="M1230" s="84" t="str">
        <f t="shared" si="503"/>
        <v/>
      </c>
      <c r="N1230" s="84" t="str">
        <f t="shared" si="503"/>
        <v/>
      </c>
      <c r="O1230" s="85" t="str">
        <f t="shared" si="503"/>
        <v/>
      </c>
      <c r="Q1230" s="86" t="str">
        <f>IF(Q1180&lt;&gt;0,Q1179/Q1180,"")</f>
        <v/>
      </c>
      <c r="S1230" s="13" t="b">
        <f>S1208</f>
        <v>1</v>
      </c>
      <c r="T1230" s="13" t="b">
        <f>T1229</f>
        <v>0</v>
      </c>
      <c r="U1230" s="13" t="b">
        <f t="shared" ref="U1230:U1254" si="504">AND(C1230&lt;=ReportingYear,C1230&gt;=BaselineYear)</f>
        <v>0</v>
      </c>
      <c r="V1230" s="13" t="b">
        <f>UnitCostStatus</f>
        <v>0</v>
      </c>
      <c r="W1230" s="14" t="b">
        <f t="shared" si="499"/>
        <v>0</v>
      </c>
      <c r="AB1230" s="14"/>
      <c r="AC1230" s="18"/>
      <c r="AD1230" s="14"/>
      <c r="AE1230" s="18"/>
      <c r="AF1230" s="18"/>
      <c r="AG1230" s="18"/>
      <c r="AH1230" s="19"/>
      <c r="AI1230" s="19"/>
      <c r="AJ1230" s="19"/>
    </row>
    <row r="1231" spans="2:36" s="13" customFormat="1" ht="16" hidden="1" thickBot="1">
      <c r="B1231" s="219"/>
      <c r="C1231" s="83">
        <f>C1230-1</f>
        <v>2028</v>
      </c>
      <c r="D1231" s="84" t="str">
        <f t="shared" ref="D1231:O1231" si="505">IF(D1182&lt;&gt;0,D1181/D1182,"")</f>
        <v/>
      </c>
      <c r="E1231" s="84" t="str">
        <f t="shared" si="505"/>
        <v/>
      </c>
      <c r="F1231" s="84" t="str">
        <f t="shared" si="505"/>
        <v/>
      </c>
      <c r="G1231" s="84" t="str">
        <f t="shared" si="505"/>
        <v/>
      </c>
      <c r="H1231" s="84" t="str">
        <f t="shared" si="505"/>
        <v/>
      </c>
      <c r="I1231" s="84" t="str">
        <f t="shared" si="505"/>
        <v/>
      </c>
      <c r="J1231" s="84" t="str">
        <f t="shared" si="505"/>
        <v/>
      </c>
      <c r="K1231" s="84" t="str">
        <f t="shared" si="505"/>
        <v/>
      </c>
      <c r="L1231" s="84" t="str">
        <f t="shared" si="505"/>
        <v/>
      </c>
      <c r="M1231" s="84" t="str">
        <f t="shared" si="505"/>
        <v/>
      </c>
      <c r="N1231" s="84" t="str">
        <f t="shared" si="505"/>
        <v/>
      </c>
      <c r="O1231" s="85" t="str">
        <f t="shared" si="505"/>
        <v/>
      </c>
      <c r="Q1231" s="86" t="str">
        <f>IF(Q1182&lt;&gt;0,Q1181/Q1182,"")</f>
        <v/>
      </c>
      <c r="S1231" s="13" t="b">
        <f t="shared" ref="S1231:T1246" si="506">S1230</f>
        <v>1</v>
      </c>
      <c r="T1231" s="13" t="b">
        <f t="shared" si="501"/>
        <v>0</v>
      </c>
      <c r="U1231" s="13" t="b">
        <f t="shared" si="504"/>
        <v>0</v>
      </c>
      <c r="V1231" s="13" t="b">
        <f>V1230</f>
        <v>0</v>
      </c>
      <c r="W1231" s="14" t="b">
        <f t="shared" si="499"/>
        <v>0</v>
      </c>
      <c r="AB1231" s="14"/>
      <c r="AC1231" s="18"/>
      <c r="AD1231" s="14"/>
      <c r="AE1231" s="18"/>
      <c r="AF1231" s="18"/>
      <c r="AG1231" s="18"/>
      <c r="AH1231" s="19"/>
      <c r="AI1231" s="19"/>
      <c r="AJ1231" s="19"/>
    </row>
    <row r="1232" spans="2:36" s="13" customFormat="1" ht="16" hidden="1" thickBot="1">
      <c r="B1232" s="219"/>
      <c r="C1232" s="83">
        <f t="shared" ref="C1232:C1254" si="507">C1231-1</f>
        <v>2027</v>
      </c>
      <c r="D1232" s="84" t="str">
        <f t="shared" ref="D1232:O1232" si="508">IF(D1184&lt;&gt;0,D1183/D1184,"")</f>
        <v/>
      </c>
      <c r="E1232" s="84" t="str">
        <f t="shared" si="508"/>
        <v/>
      </c>
      <c r="F1232" s="84" t="str">
        <f t="shared" si="508"/>
        <v/>
      </c>
      <c r="G1232" s="84" t="str">
        <f t="shared" si="508"/>
        <v/>
      </c>
      <c r="H1232" s="84" t="str">
        <f t="shared" si="508"/>
        <v/>
      </c>
      <c r="I1232" s="84" t="str">
        <f t="shared" si="508"/>
        <v/>
      </c>
      <c r="J1232" s="84" t="str">
        <f t="shared" si="508"/>
        <v/>
      </c>
      <c r="K1232" s="84" t="str">
        <f t="shared" si="508"/>
        <v/>
      </c>
      <c r="L1232" s="84" t="str">
        <f t="shared" si="508"/>
        <v/>
      </c>
      <c r="M1232" s="84" t="str">
        <f t="shared" si="508"/>
        <v/>
      </c>
      <c r="N1232" s="84" t="str">
        <f t="shared" si="508"/>
        <v/>
      </c>
      <c r="O1232" s="85" t="str">
        <f t="shared" si="508"/>
        <v/>
      </c>
      <c r="Q1232" s="86" t="str">
        <f>IF(Q1184&lt;&gt;0,Q1183/Q1184,"")</f>
        <v/>
      </c>
      <c r="S1232" s="13" t="b">
        <f t="shared" si="506"/>
        <v>1</v>
      </c>
      <c r="T1232" s="13" t="b">
        <f t="shared" si="501"/>
        <v>0</v>
      </c>
      <c r="U1232" s="13" t="b">
        <f t="shared" si="504"/>
        <v>0</v>
      </c>
      <c r="V1232" s="13" t="b">
        <f>V1231</f>
        <v>0</v>
      </c>
      <c r="W1232" s="14" t="b">
        <f t="shared" si="499"/>
        <v>0</v>
      </c>
      <c r="AB1232" s="14"/>
      <c r="AC1232" s="18"/>
      <c r="AD1232" s="14"/>
      <c r="AE1232" s="18"/>
      <c r="AF1232" s="18"/>
      <c r="AG1232" s="18"/>
      <c r="AH1232" s="19"/>
      <c r="AI1232" s="19"/>
      <c r="AJ1232" s="19"/>
    </row>
    <row r="1233" spans="2:36" s="13" customFormat="1" ht="16" hidden="1" thickBot="1">
      <c r="B1233" s="219"/>
      <c r="C1233" s="83">
        <f t="shared" si="507"/>
        <v>2026</v>
      </c>
      <c r="D1233" s="84" t="str">
        <f t="shared" ref="D1233:O1233" si="509">IF(D1186&lt;&gt;0,D1185/D1186,"")</f>
        <v/>
      </c>
      <c r="E1233" s="84" t="str">
        <f t="shared" si="509"/>
        <v/>
      </c>
      <c r="F1233" s="84" t="str">
        <f t="shared" si="509"/>
        <v/>
      </c>
      <c r="G1233" s="84" t="str">
        <f t="shared" si="509"/>
        <v/>
      </c>
      <c r="H1233" s="84" t="str">
        <f t="shared" si="509"/>
        <v/>
      </c>
      <c r="I1233" s="84" t="str">
        <f t="shared" si="509"/>
        <v/>
      </c>
      <c r="J1233" s="84" t="str">
        <f t="shared" si="509"/>
        <v/>
      </c>
      <c r="K1233" s="84" t="str">
        <f t="shared" si="509"/>
        <v/>
      </c>
      <c r="L1233" s="84" t="str">
        <f t="shared" si="509"/>
        <v/>
      </c>
      <c r="M1233" s="84" t="str">
        <f t="shared" si="509"/>
        <v/>
      </c>
      <c r="N1233" s="84" t="str">
        <f t="shared" si="509"/>
        <v/>
      </c>
      <c r="O1233" s="85" t="str">
        <f t="shared" si="509"/>
        <v/>
      </c>
      <c r="Q1233" s="86" t="str">
        <f>IF(Q1186&lt;&gt;0,Q1185/Q1186,"")</f>
        <v/>
      </c>
      <c r="S1233" s="13" t="b">
        <f t="shared" si="506"/>
        <v>1</v>
      </c>
      <c r="T1233" s="13" t="b">
        <f t="shared" si="501"/>
        <v>0</v>
      </c>
      <c r="U1233" s="13" t="b">
        <f t="shared" si="504"/>
        <v>0</v>
      </c>
      <c r="V1233" s="13" t="b">
        <f t="shared" ref="V1233:V1254" si="510">V1232</f>
        <v>0</v>
      </c>
      <c r="W1233" s="14" t="b">
        <f t="shared" si="499"/>
        <v>0</v>
      </c>
      <c r="AB1233" s="14"/>
      <c r="AC1233" s="18"/>
      <c r="AD1233" s="14"/>
      <c r="AE1233" s="18"/>
      <c r="AF1233" s="18"/>
      <c r="AG1233" s="18"/>
      <c r="AH1233" s="19"/>
      <c r="AI1233" s="19"/>
      <c r="AJ1233" s="19"/>
    </row>
    <row r="1234" spans="2:36" s="13" customFormat="1" ht="16" hidden="1" thickBot="1">
      <c r="B1234" s="219"/>
      <c r="C1234" s="83">
        <f t="shared" si="507"/>
        <v>2025</v>
      </c>
      <c r="D1234" s="84" t="str">
        <f t="shared" ref="D1234:O1234" si="511">IF(D1188&lt;&gt;0,D1187/D1188,"")</f>
        <v/>
      </c>
      <c r="E1234" s="84" t="str">
        <f t="shared" si="511"/>
        <v/>
      </c>
      <c r="F1234" s="84" t="str">
        <f t="shared" si="511"/>
        <v/>
      </c>
      <c r="G1234" s="84" t="str">
        <f t="shared" si="511"/>
        <v/>
      </c>
      <c r="H1234" s="84" t="str">
        <f t="shared" si="511"/>
        <v/>
      </c>
      <c r="I1234" s="84" t="str">
        <f t="shared" si="511"/>
        <v/>
      </c>
      <c r="J1234" s="84" t="str">
        <f t="shared" si="511"/>
        <v/>
      </c>
      <c r="K1234" s="84" t="str">
        <f t="shared" si="511"/>
        <v/>
      </c>
      <c r="L1234" s="84" t="str">
        <f t="shared" si="511"/>
        <v/>
      </c>
      <c r="M1234" s="84" t="str">
        <f t="shared" si="511"/>
        <v/>
      </c>
      <c r="N1234" s="84" t="str">
        <f t="shared" si="511"/>
        <v/>
      </c>
      <c r="O1234" s="85" t="str">
        <f t="shared" si="511"/>
        <v/>
      </c>
      <c r="Q1234" s="86" t="str">
        <f>IF(Q1188&lt;&gt;0,Q1187/Q1188,"")</f>
        <v/>
      </c>
      <c r="S1234" s="13" t="b">
        <f t="shared" si="506"/>
        <v>1</v>
      </c>
      <c r="T1234" s="13" t="b">
        <f t="shared" si="501"/>
        <v>0</v>
      </c>
      <c r="U1234" s="13" t="b">
        <f t="shared" si="504"/>
        <v>0</v>
      </c>
      <c r="V1234" s="13" t="b">
        <f t="shared" si="510"/>
        <v>0</v>
      </c>
      <c r="W1234" s="14" t="b">
        <f t="shared" si="499"/>
        <v>0</v>
      </c>
      <c r="AB1234" s="14"/>
      <c r="AC1234" s="18"/>
      <c r="AD1234" s="14"/>
      <c r="AE1234" s="18"/>
      <c r="AF1234" s="18"/>
      <c r="AG1234" s="18"/>
      <c r="AH1234" s="19"/>
      <c r="AI1234" s="19"/>
      <c r="AJ1234" s="19"/>
    </row>
    <row r="1235" spans="2:36" s="13" customFormat="1" ht="16" hidden="1" thickBot="1">
      <c r="B1235" s="219"/>
      <c r="C1235" s="83">
        <f t="shared" si="507"/>
        <v>2024</v>
      </c>
      <c r="D1235" s="84" t="str">
        <f t="shared" ref="D1235:O1235" si="512">IF(D1190&lt;&gt;0,D1189/D1190,"")</f>
        <v/>
      </c>
      <c r="E1235" s="84" t="str">
        <f t="shared" si="512"/>
        <v/>
      </c>
      <c r="F1235" s="84" t="str">
        <f t="shared" si="512"/>
        <v/>
      </c>
      <c r="G1235" s="84" t="str">
        <f t="shared" si="512"/>
        <v/>
      </c>
      <c r="H1235" s="84" t="str">
        <f t="shared" si="512"/>
        <v/>
      </c>
      <c r="I1235" s="84" t="str">
        <f t="shared" si="512"/>
        <v/>
      </c>
      <c r="J1235" s="84" t="str">
        <f t="shared" si="512"/>
        <v/>
      </c>
      <c r="K1235" s="84" t="str">
        <f t="shared" si="512"/>
        <v/>
      </c>
      <c r="L1235" s="84" t="str">
        <f t="shared" si="512"/>
        <v/>
      </c>
      <c r="M1235" s="84" t="str">
        <f t="shared" si="512"/>
        <v/>
      </c>
      <c r="N1235" s="84" t="str">
        <f t="shared" si="512"/>
        <v/>
      </c>
      <c r="O1235" s="85" t="str">
        <f t="shared" si="512"/>
        <v/>
      </c>
      <c r="Q1235" s="86" t="str">
        <f>IF(Q1190&lt;&gt;0,Q1189/Q1190,"")</f>
        <v/>
      </c>
      <c r="S1235" s="13" t="b">
        <f t="shared" si="506"/>
        <v>1</v>
      </c>
      <c r="T1235" s="13" t="b">
        <f t="shared" si="501"/>
        <v>0</v>
      </c>
      <c r="U1235" s="13" t="b">
        <f t="shared" si="504"/>
        <v>0</v>
      </c>
      <c r="V1235" s="13" t="b">
        <f t="shared" si="510"/>
        <v>0</v>
      </c>
      <c r="W1235" s="14" t="b">
        <f t="shared" si="499"/>
        <v>0</v>
      </c>
      <c r="AB1235" s="14"/>
      <c r="AC1235" s="18"/>
      <c r="AD1235" s="14"/>
      <c r="AE1235" s="18"/>
      <c r="AF1235" s="18"/>
      <c r="AG1235" s="18"/>
      <c r="AH1235" s="19"/>
      <c r="AI1235" s="19"/>
      <c r="AJ1235" s="19"/>
    </row>
    <row r="1236" spans="2:36" s="13" customFormat="1" ht="16" hidden="1" thickBot="1">
      <c r="B1236" s="219"/>
      <c r="C1236" s="83">
        <f t="shared" si="507"/>
        <v>2023</v>
      </c>
      <c r="D1236" s="84" t="str">
        <f t="shared" ref="D1236:O1236" si="513">IF(D1192&lt;&gt;0,D1191/D1192,"")</f>
        <v/>
      </c>
      <c r="E1236" s="84" t="str">
        <f t="shared" si="513"/>
        <v/>
      </c>
      <c r="F1236" s="84" t="str">
        <f t="shared" si="513"/>
        <v/>
      </c>
      <c r="G1236" s="84" t="str">
        <f t="shared" si="513"/>
        <v/>
      </c>
      <c r="H1236" s="84" t="str">
        <f t="shared" si="513"/>
        <v/>
      </c>
      <c r="I1236" s="84" t="str">
        <f t="shared" si="513"/>
        <v/>
      </c>
      <c r="J1236" s="84" t="str">
        <f t="shared" si="513"/>
        <v/>
      </c>
      <c r="K1236" s="84" t="str">
        <f t="shared" si="513"/>
        <v/>
      </c>
      <c r="L1236" s="84" t="str">
        <f t="shared" si="513"/>
        <v/>
      </c>
      <c r="M1236" s="84" t="str">
        <f t="shared" si="513"/>
        <v/>
      </c>
      <c r="N1236" s="84" t="str">
        <f t="shared" si="513"/>
        <v/>
      </c>
      <c r="O1236" s="85" t="str">
        <f t="shared" si="513"/>
        <v/>
      </c>
      <c r="Q1236" s="86" t="str">
        <f>IF(Q1192&lt;&gt;0,Q1191/Q1192,"")</f>
        <v/>
      </c>
      <c r="S1236" s="13" t="b">
        <f t="shared" si="506"/>
        <v>1</v>
      </c>
      <c r="T1236" s="13" t="b">
        <f t="shared" si="501"/>
        <v>0</v>
      </c>
      <c r="U1236" s="13" t="b">
        <f t="shared" si="504"/>
        <v>0</v>
      </c>
      <c r="V1236" s="13" t="b">
        <f t="shared" si="510"/>
        <v>0</v>
      </c>
      <c r="W1236" s="14" t="b">
        <f t="shared" si="499"/>
        <v>0</v>
      </c>
      <c r="AB1236" s="14"/>
      <c r="AC1236" s="18"/>
      <c r="AD1236" s="14"/>
      <c r="AE1236" s="18"/>
      <c r="AF1236" s="18"/>
      <c r="AG1236" s="18"/>
      <c r="AH1236" s="19"/>
      <c r="AI1236" s="19"/>
      <c r="AJ1236" s="19"/>
    </row>
    <row r="1237" spans="2:36" s="13" customFormat="1" ht="16" hidden="1" thickBot="1">
      <c r="B1237" s="219"/>
      <c r="C1237" s="83">
        <f t="shared" si="507"/>
        <v>2022</v>
      </c>
      <c r="D1237" s="84" t="str">
        <f t="shared" ref="D1237:O1237" si="514">IF(D1194&lt;&gt;0,D1193/D1194,"")</f>
        <v/>
      </c>
      <c r="E1237" s="84" t="str">
        <f t="shared" si="514"/>
        <v/>
      </c>
      <c r="F1237" s="84" t="str">
        <f t="shared" si="514"/>
        <v/>
      </c>
      <c r="G1237" s="84" t="str">
        <f t="shared" si="514"/>
        <v/>
      </c>
      <c r="H1237" s="84" t="str">
        <f t="shared" si="514"/>
        <v/>
      </c>
      <c r="I1237" s="84" t="str">
        <f t="shared" si="514"/>
        <v/>
      </c>
      <c r="J1237" s="84" t="str">
        <f t="shared" si="514"/>
        <v/>
      </c>
      <c r="K1237" s="84" t="str">
        <f t="shared" si="514"/>
        <v/>
      </c>
      <c r="L1237" s="84" t="str">
        <f t="shared" si="514"/>
        <v/>
      </c>
      <c r="M1237" s="84" t="str">
        <f t="shared" si="514"/>
        <v/>
      </c>
      <c r="N1237" s="84" t="str">
        <f t="shared" si="514"/>
        <v/>
      </c>
      <c r="O1237" s="85" t="str">
        <f t="shared" si="514"/>
        <v/>
      </c>
      <c r="Q1237" s="86" t="str">
        <f>IF(Q1194&lt;&gt;0,Q1193/Q1194,"")</f>
        <v/>
      </c>
      <c r="S1237" s="13" t="b">
        <f t="shared" si="506"/>
        <v>1</v>
      </c>
      <c r="T1237" s="13" t="b">
        <f t="shared" si="501"/>
        <v>0</v>
      </c>
      <c r="U1237" s="13" t="b">
        <f t="shared" si="504"/>
        <v>0</v>
      </c>
      <c r="V1237" s="13" t="b">
        <f t="shared" si="510"/>
        <v>0</v>
      </c>
      <c r="W1237" s="14" t="b">
        <f t="shared" si="499"/>
        <v>0</v>
      </c>
      <c r="AB1237" s="14"/>
      <c r="AC1237" s="18"/>
      <c r="AD1237" s="14"/>
      <c r="AE1237" s="18"/>
      <c r="AF1237" s="18"/>
      <c r="AG1237" s="18"/>
      <c r="AH1237" s="19"/>
      <c r="AI1237" s="19"/>
      <c r="AJ1237" s="19"/>
    </row>
    <row r="1238" spans="2:36" s="13" customFormat="1" ht="16" hidden="1" thickBot="1">
      <c r="B1238" s="219"/>
      <c r="C1238" s="83">
        <f t="shared" si="507"/>
        <v>2021</v>
      </c>
      <c r="D1238" s="84" t="str">
        <f t="shared" ref="D1238:O1238" si="515">IF(D1196&lt;&gt;0,D1195/D1196,"")</f>
        <v/>
      </c>
      <c r="E1238" s="84" t="str">
        <f t="shared" si="515"/>
        <v/>
      </c>
      <c r="F1238" s="84" t="str">
        <f t="shared" si="515"/>
        <v/>
      </c>
      <c r="G1238" s="84" t="str">
        <f t="shared" si="515"/>
        <v/>
      </c>
      <c r="H1238" s="84" t="str">
        <f t="shared" si="515"/>
        <v/>
      </c>
      <c r="I1238" s="84" t="str">
        <f t="shared" si="515"/>
        <v/>
      </c>
      <c r="J1238" s="84" t="str">
        <f t="shared" si="515"/>
        <v/>
      </c>
      <c r="K1238" s="84" t="str">
        <f t="shared" si="515"/>
        <v/>
      </c>
      <c r="L1238" s="84" t="str">
        <f t="shared" si="515"/>
        <v/>
      </c>
      <c r="M1238" s="84" t="str">
        <f t="shared" si="515"/>
        <v/>
      </c>
      <c r="N1238" s="84" t="str">
        <f t="shared" si="515"/>
        <v/>
      </c>
      <c r="O1238" s="85" t="str">
        <f t="shared" si="515"/>
        <v/>
      </c>
      <c r="Q1238" s="86" t="str">
        <f>IF(Q1196&lt;&gt;0,Q1195/Q1196,"")</f>
        <v/>
      </c>
      <c r="S1238" s="13" t="b">
        <f t="shared" si="506"/>
        <v>1</v>
      </c>
      <c r="T1238" s="13" t="b">
        <f t="shared" si="501"/>
        <v>0</v>
      </c>
      <c r="U1238" s="13" t="b">
        <f t="shared" si="504"/>
        <v>0</v>
      </c>
      <c r="V1238" s="13" t="b">
        <f t="shared" si="510"/>
        <v>0</v>
      </c>
      <c r="W1238" s="14" t="b">
        <f t="shared" si="499"/>
        <v>0</v>
      </c>
      <c r="AB1238" s="14"/>
      <c r="AC1238" s="18"/>
      <c r="AD1238" s="14"/>
      <c r="AE1238" s="18"/>
      <c r="AF1238" s="18"/>
      <c r="AG1238" s="18"/>
      <c r="AH1238" s="19"/>
      <c r="AI1238" s="19"/>
      <c r="AJ1238" s="19"/>
    </row>
    <row r="1239" spans="2:36" s="13" customFormat="1" ht="16" hidden="1" thickBot="1">
      <c r="B1239" s="219"/>
      <c r="C1239" s="83">
        <f t="shared" si="507"/>
        <v>2020</v>
      </c>
      <c r="D1239" s="84" t="str">
        <f t="shared" ref="D1239:O1239" si="516">IF(D1198&lt;&gt;0,D1197/D1198,"")</f>
        <v/>
      </c>
      <c r="E1239" s="84" t="str">
        <f t="shared" si="516"/>
        <v/>
      </c>
      <c r="F1239" s="84" t="str">
        <f t="shared" si="516"/>
        <v/>
      </c>
      <c r="G1239" s="84" t="str">
        <f t="shared" si="516"/>
        <v/>
      </c>
      <c r="H1239" s="84" t="str">
        <f t="shared" si="516"/>
        <v/>
      </c>
      <c r="I1239" s="84" t="str">
        <f t="shared" si="516"/>
        <v/>
      </c>
      <c r="J1239" s="84" t="str">
        <f t="shared" si="516"/>
        <v/>
      </c>
      <c r="K1239" s="84" t="str">
        <f t="shared" si="516"/>
        <v/>
      </c>
      <c r="L1239" s="84" t="str">
        <f t="shared" si="516"/>
        <v/>
      </c>
      <c r="M1239" s="84" t="str">
        <f t="shared" si="516"/>
        <v/>
      </c>
      <c r="N1239" s="84" t="str">
        <f t="shared" si="516"/>
        <v/>
      </c>
      <c r="O1239" s="85" t="str">
        <f t="shared" si="516"/>
        <v/>
      </c>
      <c r="P1239" s="87"/>
      <c r="Q1239" s="86" t="str">
        <f>IF(Q1198&lt;&gt;0,Q1197/Q1198,"")</f>
        <v/>
      </c>
      <c r="S1239" s="13" t="b">
        <f t="shared" si="506"/>
        <v>1</v>
      </c>
      <c r="T1239" s="13" t="b">
        <f t="shared" si="501"/>
        <v>0</v>
      </c>
      <c r="U1239" s="13" t="b">
        <f t="shared" si="504"/>
        <v>0</v>
      </c>
      <c r="V1239" s="13" t="b">
        <f t="shared" si="510"/>
        <v>0</v>
      </c>
      <c r="W1239" s="14" t="b">
        <f t="shared" si="499"/>
        <v>0</v>
      </c>
      <c r="AB1239" s="14"/>
      <c r="AC1239" s="18"/>
      <c r="AD1239" s="14"/>
      <c r="AE1239" s="18"/>
      <c r="AF1239" s="18"/>
      <c r="AG1239" s="18"/>
      <c r="AH1239" s="19"/>
      <c r="AI1239" s="19"/>
      <c r="AJ1239" s="19"/>
    </row>
    <row r="1240" spans="2:36" s="13" customFormat="1" ht="16" hidden="1" thickBot="1">
      <c r="B1240" s="219"/>
      <c r="C1240" s="83">
        <f t="shared" si="507"/>
        <v>2019</v>
      </c>
      <c r="D1240" s="84" t="str">
        <f t="shared" ref="D1240:O1240" si="517">IF(D1200&lt;&gt;0,D1199/D1200,"")</f>
        <v/>
      </c>
      <c r="E1240" s="84" t="str">
        <f t="shared" si="517"/>
        <v/>
      </c>
      <c r="F1240" s="84" t="str">
        <f t="shared" si="517"/>
        <v/>
      </c>
      <c r="G1240" s="84" t="str">
        <f t="shared" si="517"/>
        <v/>
      </c>
      <c r="H1240" s="84" t="str">
        <f t="shared" si="517"/>
        <v/>
      </c>
      <c r="I1240" s="84" t="str">
        <f t="shared" si="517"/>
        <v/>
      </c>
      <c r="J1240" s="84" t="str">
        <f t="shared" si="517"/>
        <v/>
      </c>
      <c r="K1240" s="84" t="str">
        <f t="shared" si="517"/>
        <v/>
      </c>
      <c r="L1240" s="84" t="str">
        <f t="shared" si="517"/>
        <v/>
      </c>
      <c r="M1240" s="84" t="str">
        <f t="shared" si="517"/>
        <v/>
      </c>
      <c r="N1240" s="84" t="str">
        <f t="shared" si="517"/>
        <v/>
      </c>
      <c r="O1240" s="85" t="str">
        <f t="shared" si="517"/>
        <v/>
      </c>
      <c r="Q1240" s="86" t="str">
        <f>IF(Q1200&lt;&gt;0,Q1199/Q1200,"")</f>
        <v/>
      </c>
      <c r="S1240" s="13" t="b">
        <f t="shared" si="506"/>
        <v>1</v>
      </c>
      <c r="T1240" s="13" t="b">
        <f t="shared" si="501"/>
        <v>0</v>
      </c>
      <c r="U1240" s="13" t="b">
        <f t="shared" si="504"/>
        <v>0</v>
      </c>
      <c r="V1240" s="13" t="b">
        <f t="shared" si="510"/>
        <v>0</v>
      </c>
      <c r="W1240" s="14" t="b">
        <f t="shared" si="499"/>
        <v>0</v>
      </c>
      <c r="AB1240" s="14"/>
      <c r="AC1240" s="18"/>
      <c r="AD1240" s="14"/>
      <c r="AE1240" s="18"/>
      <c r="AF1240" s="18"/>
      <c r="AG1240" s="18"/>
      <c r="AH1240" s="19"/>
      <c r="AI1240" s="19"/>
      <c r="AJ1240" s="19"/>
    </row>
    <row r="1241" spans="2:36" s="13" customFormat="1" ht="16" hidden="1" thickBot="1">
      <c r="B1241" s="219"/>
      <c r="C1241" s="83">
        <f t="shared" si="507"/>
        <v>2018</v>
      </c>
      <c r="D1241" s="84" t="str">
        <f t="shared" ref="D1241:O1241" si="518">IF(D1202&lt;&gt;0,D1201/D1202,"")</f>
        <v/>
      </c>
      <c r="E1241" s="84" t="str">
        <f t="shared" si="518"/>
        <v/>
      </c>
      <c r="F1241" s="84" t="str">
        <f t="shared" si="518"/>
        <v/>
      </c>
      <c r="G1241" s="84" t="str">
        <f t="shared" si="518"/>
        <v/>
      </c>
      <c r="H1241" s="84" t="str">
        <f t="shared" si="518"/>
        <v/>
      </c>
      <c r="I1241" s="84" t="str">
        <f t="shared" si="518"/>
        <v/>
      </c>
      <c r="J1241" s="84" t="str">
        <f t="shared" si="518"/>
        <v/>
      </c>
      <c r="K1241" s="84" t="str">
        <f t="shared" si="518"/>
        <v/>
      </c>
      <c r="L1241" s="84" t="str">
        <f t="shared" si="518"/>
        <v/>
      </c>
      <c r="M1241" s="84" t="str">
        <f t="shared" si="518"/>
        <v/>
      </c>
      <c r="N1241" s="84" t="str">
        <f t="shared" si="518"/>
        <v/>
      </c>
      <c r="O1241" s="85" t="str">
        <f t="shared" si="518"/>
        <v/>
      </c>
      <c r="Q1241" s="86" t="str">
        <f>IF(Q1202&lt;&gt;0,Q1201/Q1202,"")</f>
        <v/>
      </c>
      <c r="S1241" s="13" t="b">
        <f t="shared" si="506"/>
        <v>1</v>
      </c>
      <c r="T1241" s="13" t="b">
        <f t="shared" si="501"/>
        <v>0</v>
      </c>
      <c r="U1241" s="13" t="b">
        <f t="shared" si="504"/>
        <v>0</v>
      </c>
      <c r="V1241" s="13" t="b">
        <f t="shared" si="510"/>
        <v>0</v>
      </c>
      <c r="W1241" s="14" t="b">
        <f t="shared" si="499"/>
        <v>0</v>
      </c>
      <c r="AB1241" s="14"/>
      <c r="AC1241" s="18"/>
      <c r="AD1241" s="14"/>
      <c r="AE1241" s="18"/>
      <c r="AF1241" s="18"/>
      <c r="AG1241" s="18"/>
      <c r="AH1241" s="19"/>
      <c r="AI1241" s="19"/>
      <c r="AJ1241" s="19"/>
    </row>
    <row r="1242" spans="2:36" s="13" customFormat="1" ht="16" hidden="1" thickBot="1">
      <c r="B1242" s="219"/>
      <c r="C1242" s="83">
        <f t="shared" si="507"/>
        <v>2017</v>
      </c>
      <c r="D1242" s="84" t="str">
        <f t="shared" ref="D1242:O1242" si="519">IF(D1204&lt;&gt;0,D1203/D1204,"")</f>
        <v/>
      </c>
      <c r="E1242" s="84" t="str">
        <f t="shared" si="519"/>
        <v/>
      </c>
      <c r="F1242" s="84" t="str">
        <f t="shared" si="519"/>
        <v/>
      </c>
      <c r="G1242" s="84" t="str">
        <f t="shared" si="519"/>
        <v/>
      </c>
      <c r="H1242" s="84" t="str">
        <f t="shared" si="519"/>
        <v/>
      </c>
      <c r="I1242" s="84" t="str">
        <f t="shared" si="519"/>
        <v/>
      </c>
      <c r="J1242" s="84" t="str">
        <f t="shared" si="519"/>
        <v/>
      </c>
      <c r="K1242" s="84" t="str">
        <f t="shared" si="519"/>
        <v/>
      </c>
      <c r="L1242" s="84" t="str">
        <f t="shared" si="519"/>
        <v/>
      </c>
      <c r="M1242" s="84" t="str">
        <f t="shared" si="519"/>
        <v/>
      </c>
      <c r="N1242" s="84" t="str">
        <f t="shared" si="519"/>
        <v/>
      </c>
      <c r="O1242" s="85" t="str">
        <f t="shared" si="519"/>
        <v/>
      </c>
      <c r="Q1242" s="86" t="str">
        <f>IF(Q1204&lt;&gt;0,Q1203/Q1204,"")</f>
        <v/>
      </c>
      <c r="S1242" s="13" t="b">
        <f t="shared" si="506"/>
        <v>1</v>
      </c>
      <c r="T1242" s="13" t="b">
        <f t="shared" si="506"/>
        <v>0</v>
      </c>
      <c r="U1242" s="13" t="b">
        <f t="shared" si="504"/>
        <v>1</v>
      </c>
      <c r="V1242" s="13" t="b">
        <f t="shared" si="510"/>
        <v>0</v>
      </c>
      <c r="W1242" s="14" t="b">
        <f t="shared" si="499"/>
        <v>0</v>
      </c>
      <c r="AB1242" s="14"/>
      <c r="AC1242" s="18"/>
      <c r="AD1242" s="14"/>
      <c r="AE1242" s="18"/>
      <c r="AF1242" s="18"/>
      <c r="AG1242" s="18"/>
      <c r="AH1242" s="19"/>
      <c r="AI1242" s="19"/>
      <c r="AJ1242" s="19"/>
    </row>
    <row r="1243" spans="2:36" s="13" customFormat="1" ht="16" hidden="1" thickBot="1">
      <c r="B1243" s="219"/>
      <c r="C1243" s="83">
        <f t="shared" si="507"/>
        <v>2016</v>
      </c>
      <c r="D1243" s="84" t="str">
        <f t="shared" ref="D1243:O1243" si="520">IF(D1206&lt;&gt;0,D1205/D1206,"")</f>
        <v/>
      </c>
      <c r="E1243" s="84" t="str">
        <f t="shared" si="520"/>
        <v/>
      </c>
      <c r="F1243" s="84" t="str">
        <f t="shared" si="520"/>
        <v/>
      </c>
      <c r="G1243" s="84" t="str">
        <f t="shared" si="520"/>
        <v/>
      </c>
      <c r="H1243" s="84" t="str">
        <f t="shared" si="520"/>
        <v/>
      </c>
      <c r="I1243" s="84" t="str">
        <f t="shared" si="520"/>
        <v/>
      </c>
      <c r="J1243" s="84" t="str">
        <f t="shared" si="520"/>
        <v/>
      </c>
      <c r="K1243" s="84" t="str">
        <f t="shared" si="520"/>
        <v/>
      </c>
      <c r="L1243" s="84" t="str">
        <f t="shared" si="520"/>
        <v/>
      </c>
      <c r="M1243" s="84" t="str">
        <f t="shared" si="520"/>
        <v/>
      </c>
      <c r="N1243" s="84" t="str">
        <f t="shared" si="520"/>
        <v/>
      </c>
      <c r="O1243" s="85" t="str">
        <f t="shared" si="520"/>
        <v/>
      </c>
      <c r="P1243" s="87"/>
      <c r="Q1243" s="86" t="str">
        <f>IF(Q1206&lt;&gt;0,Q1205/Q1206,"")</f>
        <v/>
      </c>
      <c r="S1243" s="13" t="b">
        <f t="shared" si="506"/>
        <v>1</v>
      </c>
      <c r="T1243" s="13" t="b">
        <f t="shared" si="506"/>
        <v>0</v>
      </c>
      <c r="U1243" s="13" t="b">
        <f t="shared" si="504"/>
        <v>1</v>
      </c>
      <c r="V1243" s="13" t="b">
        <f t="shared" si="510"/>
        <v>0</v>
      </c>
      <c r="W1243" s="14" t="b">
        <f t="shared" si="499"/>
        <v>0</v>
      </c>
      <c r="AB1243" s="14"/>
      <c r="AC1243" s="18"/>
      <c r="AD1243" s="14"/>
      <c r="AE1243" s="18"/>
      <c r="AF1243" s="18"/>
      <c r="AG1243" s="18"/>
      <c r="AH1243" s="19"/>
      <c r="AI1243" s="19"/>
      <c r="AJ1243" s="19"/>
    </row>
    <row r="1244" spans="2:36" s="13" customFormat="1" ht="16" hidden="1" thickBot="1">
      <c r="B1244" s="219"/>
      <c r="C1244" s="83">
        <f t="shared" si="507"/>
        <v>2015</v>
      </c>
      <c r="D1244" s="84" t="str">
        <f t="shared" ref="D1244:O1244" si="521">IF(D1208&lt;&gt;0,D1207/D1208,"")</f>
        <v/>
      </c>
      <c r="E1244" s="84" t="str">
        <f t="shared" si="521"/>
        <v/>
      </c>
      <c r="F1244" s="84" t="str">
        <f t="shared" si="521"/>
        <v/>
      </c>
      <c r="G1244" s="84" t="str">
        <f t="shared" si="521"/>
        <v/>
      </c>
      <c r="H1244" s="84" t="str">
        <f t="shared" si="521"/>
        <v/>
      </c>
      <c r="I1244" s="84" t="str">
        <f t="shared" si="521"/>
        <v/>
      </c>
      <c r="J1244" s="84" t="str">
        <f t="shared" si="521"/>
        <v/>
      </c>
      <c r="K1244" s="84" t="str">
        <f t="shared" si="521"/>
        <v/>
      </c>
      <c r="L1244" s="84" t="str">
        <f t="shared" si="521"/>
        <v/>
      </c>
      <c r="M1244" s="84" t="str">
        <f t="shared" si="521"/>
        <v/>
      </c>
      <c r="N1244" s="84" t="str">
        <f t="shared" si="521"/>
        <v/>
      </c>
      <c r="O1244" s="84" t="str">
        <f t="shared" si="521"/>
        <v/>
      </c>
      <c r="Q1244" s="84" t="str">
        <f>IF(Q1208&lt;&gt;0,Q1207/Q1208,"")</f>
        <v/>
      </c>
      <c r="S1244" s="13" t="b">
        <f t="shared" si="506"/>
        <v>1</v>
      </c>
      <c r="T1244" s="13" t="b">
        <f t="shared" si="506"/>
        <v>0</v>
      </c>
      <c r="U1244" s="13" t="b">
        <f t="shared" si="504"/>
        <v>1</v>
      </c>
      <c r="V1244" s="13" t="b">
        <f t="shared" si="510"/>
        <v>0</v>
      </c>
      <c r="W1244" s="14" t="b">
        <f t="shared" si="499"/>
        <v>0</v>
      </c>
      <c r="AB1244" s="14"/>
      <c r="AC1244" s="18"/>
      <c r="AD1244" s="14"/>
      <c r="AE1244" s="18"/>
      <c r="AF1244" s="18"/>
      <c r="AG1244" s="18"/>
      <c r="AH1244" s="19"/>
      <c r="AI1244" s="19"/>
      <c r="AJ1244" s="19"/>
    </row>
    <row r="1245" spans="2:36" s="13" customFormat="1" ht="16" hidden="1" thickBot="1">
      <c r="B1245" s="219"/>
      <c r="C1245" s="83">
        <f t="shared" si="507"/>
        <v>2014</v>
      </c>
      <c r="D1245" s="84" t="str">
        <f>IF(D1210&lt;&gt;0,D1209/D1210,"")</f>
        <v/>
      </c>
      <c r="E1245" s="84" t="str">
        <f t="shared" ref="E1245:O1245" si="522">IF(E1210&lt;&gt;0,E1209/E1210,"")</f>
        <v/>
      </c>
      <c r="F1245" s="84" t="str">
        <f t="shared" si="522"/>
        <v/>
      </c>
      <c r="G1245" s="84" t="str">
        <f t="shared" si="522"/>
        <v/>
      </c>
      <c r="H1245" s="84" t="str">
        <f t="shared" si="522"/>
        <v/>
      </c>
      <c r="I1245" s="84" t="str">
        <f t="shared" si="522"/>
        <v/>
      </c>
      <c r="J1245" s="84" t="str">
        <f t="shared" si="522"/>
        <v/>
      </c>
      <c r="K1245" s="84" t="str">
        <f t="shared" si="522"/>
        <v/>
      </c>
      <c r="L1245" s="84" t="str">
        <f t="shared" si="522"/>
        <v/>
      </c>
      <c r="M1245" s="84" t="str">
        <f t="shared" si="522"/>
        <v/>
      </c>
      <c r="N1245" s="84" t="str">
        <f t="shared" si="522"/>
        <v/>
      </c>
      <c r="O1245" s="84" t="str">
        <f t="shared" si="522"/>
        <v/>
      </c>
      <c r="Q1245" s="84" t="str">
        <f>IF(Q1210&lt;&gt;0,Q1209/Q1210,"")</f>
        <v/>
      </c>
      <c r="S1245" s="13" t="b">
        <f t="shared" si="506"/>
        <v>1</v>
      </c>
      <c r="T1245" s="13" t="b">
        <f t="shared" si="506"/>
        <v>0</v>
      </c>
      <c r="U1245" s="13" t="b">
        <f t="shared" si="504"/>
        <v>1</v>
      </c>
      <c r="V1245" s="13" t="b">
        <f t="shared" si="510"/>
        <v>0</v>
      </c>
      <c r="W1245" s="14" t="b">
        <f t="shared" si="499"/>
        <v>0</v>
      </c>
      <c r="AB1245" s="14"/>
      <c r="AC1245" s="18"/>
      <c r="AD1245" s="14"/>
      <c r="AE1245" s="18"/>
      <c r="AF1245" s="18"/>
      <c r="AG1245" s="18"/>
      <c r="AH1245" s="19"/>
      <c r="AI1245" s="19"/>
      <c r="AJ1245" s="19"/>
    </row>
    <row r="1246" spans="2:36" s="13" customFormat="1" ht="16" hidden="1" thickBot="1">
      <c r="B1246" s="219"/>
      <c r="C1246" s="83">
        <f t="shared" si="507"/>
        <v>2013</v>
      </c>
      <c r="D1246" s="84" t="str">
        <f>IF(D1212&lt;&gt;0,D1211/D1212,"")</f>
        <v/>
      </c>
      <c r="E1246" s="84" t="str">
        <f t="shared" ref="E1246:O1246" si="523">IF(E1212&lt;&gt;0,E1211/E1212,"")</f>
        <v/>
      </c>
      <c r="F1246" s="84" t="str">
        <f t="shared" si="523"/>
        <v/>
      </c>
      <c r="G1246" s="84" t="str">
        <f t="shared" si="523"/>
        <v/>
      </c>
      <c r="H1246" s="84" t="str">
        <f t="shared" si="523"/>
        <v/>
      </c>
      <c r="I1246" s="84" t="str">
        <f t="shared" si="523"/>
        <v/>
      </c>
      <c r="J1246" s="84" t="str">
        <f t="shared" si="523"/>
        <v/>
      </c>
      <c r="K1246" s="84" t="str">
        <f t="shared" si="523"/>
        <v/>
      </c>
      <c r="L1246" s="84" t="str">
        <f t="shared" si="523"/>
        <v/>
      </c>
      <c r="M1246" s="84" t="str">
        <f t="shared" si="523"/>
        <v/>
      </c>
      <c r="N1246" s="84" t="str">
        <f t="shared" si="523"/>
        <v/>
      </c>
      <c r="O1246" s="84" t="str">
        <f t="shared" si="523"/>
        <v/>
      </c>
      <c r="Q1246" s="84" t="str">
        <f>IF(Q1212&lt;&gt;0,Q1211/Q1212,"")</f>
        <v/>
      </c>
      <c r="S1246" s="13" t="b">
        <f t="shared" si="506"/>
        <v>1</v>
      </c>
      <c r="T1246" s="13" t="b">
        <f t="shared" si="506"/>
        <v>0</v>
      </c>
      <c r="U1246" s="13" t="b">
        <f t="shared" si="504"/>
        <v>0</v>
      </c>
      <c r="V1246" s="13" t="b">
        <f t="shared" si="510"/>
        <v>0</v>
      </c>
      <c r="W1246" s="14" t="b">
        <f t="shared" si="499"/>
        <v>0</v>
      </c>
      <c r="AB1246" s="14"/>
      <c r="AC1246" s="18"/>
      <c r="AD1246" s="14"/>
      <c r="AE1246" s="18"/>
      <c r="AF1246" s="18"/>
      <c r="AG1246" s="18"/>
      <c r="AH1246" s="19"/>
      <c r="AI1246" s="19"/>
      <c r="AJ1246" s="19"/>
    </row>
    <row r="1247" spans="2:36" s="13" customFormat="1" ht="16" hidden="1" thickBot="1">
      <c r="B1247" s="219"/>
      <c r="C1247" s="83">
        <f t="shared" si="507"/>
        <v>2012</v>
      </c>
      <c r="D1247" s="84" t="str">
        <f>IF(D1214&lt;&gt;0,D1213/D1214,"")</f>
        <v/>
      </c>
      <c r="E1247" s="84" t="str">
        <f t="shared" ref="E1247:O1247" si="524">IF(E1214&lt;&gt;0,E1213/E1214,"")</f>
        <v/>
      </c>
      <c r="F1247" s="84" t="str">
        <f t="shared" si="524"/>
        <v/>
      </c>
      <c r="G1247" s="84" t="str">
        <f t="shared" si="524"/>
        <v/>
      </c>
      <c r="H1247" s="84" t="str">
        <f t="shared" si="524"/>
        <v/>
      </c>
      <c r="I1247" s="84" t="str">
        <f t="shared" si="524"/>
        <v/>
      </c>
      <c r="J1247" s="84" t="str">
        <f t="shared" si="524"/>
        <v/>
      </c>
      <c r="K1247" s="84" t="str">
        <f t="shared" si="524"/>
        <v/>
      </c>
      <c r="L1247" s="84" t="str">
        <f t="shared" si="524"/>
        <v/>
      </c>
      <c r="M1247" s="84" t="str">
        <f t="shared" si="524"/>
        <v/>
      </c>
      <c r="N1247" s="84" t="str">
        <f t="shared" si="524"/>
        <v/>
      </c>
      <c r="O1247" s="84" t="str">
        <f t="shared" si="524"/>
        <v/>
      </c>
      <c r="Q1247" s="84" t="str">
        <f>IF(Q1214&lt;&gt;0,Q1213/Q1214,"")</f>
        <v/>
      </c>
      <c r="S1247" s="13" t="b">
        <f t="shared" ref="S1247:T1254" si="525">S1246</f>
        <v>1</v>
      </c>
      <c r="T1247" s="13" t="b">
        <f t="shared" si="525"/>
        <v>0</v>
      </c>
      <c r="U1247" s="13" t="b">
        <f t="shared" si="504"/>
        <v>0</v>
      </c>
      <c r="V1247" s="13" t="b">
        <f t="shared" si="510"/>
        <v>0</v>
      </c>
      <c r="W1247" s="14" t="b">
        <f t="shared" si="499"/>
        <v>0</v>
      </c>
      <c r="AB1247" s="14"/>
      <c r="AC1247" s="18"/>
      <c r="AD1247" s="14"/>
      <c r="AE1247" s="18"/>
      <c r="AF1247" s="18"/>
      <c r="AG1247" s="18"/>
      <c r="AH1247" s="19"/>
      <c r="AI1247" s="19"/>
      <c r="AJ1247" s="19"/>
    </row>
    <row r="1248" spans="2:36" s="13" customFormat="1" ht="16" hidden="1" thickBot="1">
      <c r="B1248" s="219"/>
      <c r="C1248" s="83">
        <f t="shared" si="507"/>
        <v>2011</v>
      </c>
      <c r="D1248" s="84" t="str">
        <f>IF(D1216&lt;&gt;0,D1215/D1216,"")</f>
        <v/>
      </c>
      <c r="E1248" s="84" t="str">
        <f t="shared" ref="E1248:O1248" si="526">IF(E1216&lt;&gt;0,E1215/E1216,"")</f>
        <v/>
      </c>
      <c r="F1248" s="84" t="str">
        <f t="shared" si="526"/>
        <v/>
      </c>
      <c r="G1248" s="84" t="str">
        <f t="shared" si="526"/>
        <v/>
      </c>
      <c r="H1248" s="84" t="str">
        <f t="shared" si="526"/>
        <v/>
      </c>
      <c r="I1248" s="84" t="str">
        <f t="shared" si="526"/>
        <v/>
      </c>
      <c r="J1248" s="84" t="str">
        <f t="shared" si="526"/>
        <v/>
      </c>
      <c r="K1248" s="84" t="str">
        <f t="shared" si="526"/>
        <v/>
      </c>
      <c r="L1248" s="84" t="str">
        <f t="shared" si="526"/>
        <v/>
      </c>
      <c r="M1248" s="84" t="str">
        <f t="shared" si="526"/>
        <v/>
      </c>
      <c r="N1248" s="84" t="str">
        <f t="shared" si="526"/>
        <v/>
      </c>
      <c r="O1248" s="84" t="str">
        <f t="shared" si="526"/>
        <v/>
      </c>
      <c r="Q1248" s="84" t="str">
        <f>IF(Q1216&lt;&gt;0,Q1215/Q1216,"")</f>
        <v/>
      </c>
      <c r="S1248" s="13" t="b">
        <f t="shared" si="525"/>
        <v>1</v>
      </c>
      <c r="T1248" s="13" t="b">
        <f t="shared" si="525"/>
        <v>0</v>
      </c>
      <c r="U1248" s="13" t="b">
        <f t="shared" si="504"/>
        <v>0</v>
      </c>
      <c r="V1248" s="13" t="b">
        <f t="shared" si="510"/>
        <v>0</v>
      </c>
      <c r="W1248" s="14" t="b">
        <f t="shared" si="499"/>
        <v>0</v>
      </c>
      <c r="AB1248" s="14"/>
      <c r="AC1248" s="18"/>
      <c r="AD1248" s="14"/>
      <c r="AE1248" s="18"/>
      <c r="AF1248" s="18"/>
      <c r="AG1248" s="18"/>
      <c r="AH1248" s="19"/>
      <c r="AI1248" s="19"/>
      <c r="AJ1248" s="19"/>
    </row>
    <row r="1249" spans="1:36" s="13" customFormat="1" ht="16" hidden="1" thickBot="1">
      <c r="B1249" s="219"/>
      <c r="C1249" s="83">
        <f t="shared" si="507"/>
        <v>2010</v>
      </c>
      <c r="D1249" s="84" t="str">
        <f>IF(D1218&lt;&gt;0,D1217/D1218,"")</f>
        <v/>
      </c>
      <c r="E1249" s="84" t="str">
        <f t="shared" ref="E1249:O1249" si="527">IF(E1218&lt;&gt;0,E1217/E1218,"")</f>
        <v/>
      </c>
      <c r="F1249" s="84" t="str">
        <f t="shared" si="527"/>
        <v/>
      </c>
      <c r="G1249" s="84" t="str">
        <f t="shared" si="527"/>
        <v/>
      </c>
      <c r="H1249" s="84" t="str">
        <f t="shared" si="527"/>
        <v/>
      </c>
      <c r="I1249" s="84" t="str">
        <f t="shared" si="527"/>
        <v/>
      </c>
      <c r="J1249" s="84" t="str">
        <f t="shared" si="527"/>
        <v/>
      </c>
      <c r="K1249" s="84" t="str">
        <f t="shared" si="527"/>
        <v/>
      </c>
      <c r="L1249" s="84" t="str">
        <f t="shared" si="527"/>
        <v/>
      </c>
      <c r="M1249" s="84" t="str">
        <f t="shared" si="527"/>
        <v/>
      </c>
      <c r="N1249" s="84" t="str">
        <f t="shared" si="527"/>
        <v/>
      </c>
      <c r="O1249" s="84" t="str">
        <f t="shared" si="527"/>
        <v/>
      </c>
      <c r="P1249" s="87"/>
      <c r="Q1249" s="84" t="str">
        <f>IF(Q1218&lt;&gt;0,Q1217/Q1218,"")</f>
        <v/>
      </c>
      <c r="S1249" s="13" t="b">
        <f t="shared" si="525"/>
        <v>1</v>
      </c>
      <c r="T1249" s="13" t="b">
        <f t="shared" si="525"/>
        <v>0</v>
      </c>
      <c r="U1249" s="13" t="b">
        <f t="shared" si="504"/>
        <v>0</v>
      </c>
      <c r="V1249" s="13" t="b">
        <f t="shared" si="510"/>
        <v>0</v>
      </c>
      <c r="W1249" s="14" t="b">
        <f t="shared" si="499"/>
        <v>0</v>
      </c>
      <c r="AB1249" s="14"/>
      <c r="AC1249" s="18"/>
      <c r="AD1249" s="14"/>
      <c r="AE1249" s="18"/>
      <c r="AF1249" s="18"/>
      <c r="AG1249" s="18"/>
      <c r="AH1249" s="19"/>
      <c r="AI1249" s="19"/>
      <c r="AJ1249" s="19"/>
    </row>
    <row r="1250" spans="1:36" s="13" customFormat="1" ht="16" hidden="1" thickBot="1">
      <c r="B1250" s="219"/>
      <c r="C1250" s="83">
        <f t="shared" si="507"/>
        <v>2009</v>
      </c>
      <c r="D1250" s="84" t="str">
        <f>IF(D1220&lt;&gt;0,D1219/D1220,"")</f>
        <v/>
      </c>
      <c r="E1250" s="84" t="str">
        <f t="shared" ref="E1250:O1250" si="528">IF(E1220&lt;&gt;0,E1219/E1220,"")</f>
        <v/>
      </c>
      <c r="F1250" s="84" t="str">
        <f t="shared" si="528"/>
        <v/>
      </c>
      <c r="G1250" s="84" t="str">
        <f t="shared" si="528"/>
        <v/>
      </c>
      <c r="H1250" s="84" t="str">
        <f t="shared" si="528"/>
        <v/>
      </c>
      <c r="I1250" s="84" t="str">
        <f t="shared" si="528"/>
        <v/>
      </c>
      <c r="J1250" s="84" t="str">
        <f t="shared" si="528"/>
        <v/>
      </c>
      <c r="K1250" s="84" t="str">
        <f t="shared" si="528"/>
        <v/>
      </c>
      <c r="L1250" s="84" t="str">
        <f t="shared" si="528"/>
        <v/>
      </c>
      <c r="M1250" s="84" t="str">
        <f t="shared" si="528"/>
        <v/>
      </c>
      <c r="N1250" s="84" t="str">
        <f t="shared" si="528"/>
        <v/>
      </c>
      <c r="O1250" s="84" t="str">
        <f t="shared" si="528"/>
        <v/>
      </c>
      <c r="Q1250" s="84" t="str">
        <f>IF(Q1220&lt;&gt;0,Q1219/Q1220,"")</f>
        <v/>
      </c>
      <c r="S1250" s="13" t="b">
        <f t="shared" si="525"/>
        <v>1</v>
      </c>
      <c r="T1250" s="13" t="b">
        <f t="shared" si="525"/>
        <v>0</v>
      </c>
      <c r="U1250" s="13" t="b">
        <f t="shared" si="504"/>
        <v>0</v>
      </c>
      <c r="V1250" s="13" t="b">
        <f t="shared" si="510"/>
        <v>0</v>
      </c>
      <c r="W1250" s="14" t="b">
        <f t="shared" si="499"/>
        <v>0</v>
      </c>
      <c r="AB1250" s="14"/>
      <c r="AC1250" s="18"/>
      <c r="AD1250" s="14"/>
      <c r="AE1250" s="18"/>
      <c r="AF1250" s="18"/>
      <c r="AG1250" s="18"/>
      <c r="AH1250" s="19"/>
      <c r="AI1250" s="19"/>
      <c r="AJ1250" s="19"/>
    </row>
    <row r="1251" spans="1:36" s="13" customFormat="1" ht="16" hidden="1" thickBot="1">
      <c r="B1251" s="219"/>
      <c r="C1251" s="83">
        <f t="shared" si="507"/>
        <v>2008</v>
      </c>
      <c r="D1251" s="84" t="str">
        <f>IF(D1222&lt;&gt;0,D1221/D1222,"")</f>
        <v/>
      </c>
      <c r="E1251" s="84" t="str">
        <f t="shared" ref="E1251:O1251" si="529">IF(E1222&lt;&gt;0,E1221/E1222,"")</f>
        <v/>
      </c>
      <c r="F1251" s="84" t="str">
        <f t="shared" si="529"/>
        <v/>
      </c>
      <c r="G1251" s="84" t="str">
        <f t="shared" si="529"/>
        <v/>
      </c>
      <c r="H1251" s="84" t="str">
        <f t="shared" si="529"/>
        <v/>
      </c>
      <c r="I1251" s="84" t="str">
        <f t="shared" si="529"/>
        <v/>
      </c>
      <c r="J1251" s="84" t="str">
        <f t="shared" si="529"/>
        <v/>
      </c>
      <c r="K1251" s="84" t="str">
        <f t="shared" si="529"/>
        <v/>
      </c>
      <c r="L1251" s="84" t="str">
        <f t="shared" si="529"/>
        <v/>
      </c>
      <c r="M1251" s="84" t="str">
        <f t="shared" si="529"/>
        <v/>
      </c>
      <c r="N1251" s="84" t="str">
        <f t="shared" si="529"/>
        <v/>
      </c>
      <c r="O1251" s="84" t="str">
        <f t="shared" si="529"/>
        <v/>
      </c>
      <c r="Q1251" s="84" t="str">
        <f>IF(Q1222&lt;&gt;0,Q1221/Q1222,"")</f>
        <v/>
      </c>
      <c r="S1251" s="13" t="b">
        <f t="shared" si="525"/>
        <v>1</v>
      </c>
      <c r="T1251" s="13" t="b">
        <f t="shared" si="525"/>
        <v>0</v>
      </c>
      <c r="U1251" s="13" t="b">
        <f t="shared" si="504"/>
        <v>0</v>
      </c>
      <c r="V1251" s="13" t="b">
        <f t="shared" si="510"/>
        <v>0</v>
      </c>
      <c r="W1251" s="14" t="b">
        <f t="shared" si="499"/>
        <v>0</v>
      </c>
      <c r="AB1251" s="14"/>
      <c r="AC1251" s="18"/>
      <c r="AD1251" s="14"/>
      <c r="AE1251" s="18"/>
      <c r="AF1251" s="18"/>
      <c r="AG1251" s="18"/>
      <c r="AH1251" s="19"/>
      <c r="AI1251" s="19"/>
      <c r="AJ1251" s="19"/>
    </row>
    <row r="1252" spans="1:36" s="13" customFormat="1" ht="16" hidden="1" thickBot="1">
      <c r="B1252" s="219"/>
      <c r="C1252" s="83">
        <f t="shared" si="507"/>
        <v>2007</v>
      </c>
      <c r="D1252" s="84" t="str">
        <f>IF(D1224&lt;&gt;0,D1223/D1224,"")</f>
        <v/>
      </c>
      <c r="E1252" s="84" t="str">
        <f t="shared" ref="E1252:O1252" si="530">IF(E1224&lt;&gt;0,E1223/E1224,"")</f>
        <v/>
      </c>
      <c r="F1252" s="84" t="str">
        <f t="shared" si="530"/>
        <v/>
      </c>
      <c r="G1252" s="84" t="str">
        <f t="shared" si="530"/>
        <v/>
      </c>
      <c r="H1252" s="84" t="str">
        <f t="shared" si="530"/>
        <v/>
      </c>
      <c r="I1252" s="84" t="str">
        <f t="shared" si="530"/>
        <v/>
      </c>
      <c r="J1252" s="84" t="str">
        <f t="shared" si="530"/>
        <v/>
      </c>
      <c r="K1252" s="84" t="str">
        <f t="shared" si="530"/>
        <v/>
      </c>
      <c r="L1252" s="84" t="str">
        <f t="shared" si="530"/>
        <v/>
      </c>
      <c r="M1252" s="84" t="str">
        <f t="shared" si="530"/>
        <v/>
      </c>
      <c r="N1252" s="84" t="str">
        <f t="shared" si="530"/>
        <v/>
      </c>
      <c r="O1252" s="84" t="str">
        <f t="shared" si="530"/>
        <v/>
      </c>
      <c r="Q1252" s="84" t="str">
        <f>IF(Q1224&lt;&gt;0,Q1223/Q1224,"")</f>
        <v/>
      </c>
      <c r="S1252" s="13" t="b">
        <f t="shared" si="525"/>
        <v>1</v>
      </c>
      <c r="T1252" s="13" t="b">
        <f t="shared" si="525"/>
        <v>0</v>
      </c>
      <c r="U1252" s="13" t="b">
        <f t="shared" si="504"/>
        <v>0</v>
      </c>
      <c r="V1252" s="13" t="b">
        <f t="shared" si="510"/>
        <v>0</v>
      </c>
      <c r="W1252" s="14" t="b">
        <f t="shared" si="499"/>
        <v>0</v>
      </c>
      <c r="AB1252" s="14"/>
      <c r="AC1252" s="18"/>
      <c r="AD1252" s="14"/>
      <c r="AE1252" s="18"/>
      <c r="AF1252" s="18"/>
      <c r="AG1252" s="18"/>
      <c r="AH1252" s="19"/>
      <c r="AI1252" s="19"/>
      <c r="AJ1252" s="19"/>
    </row>
    <row r="1253" spans="1:36" s="13" customFormat="1" ht="16" hidden="1" thickBot="1">
      <c r="B1253" s="219"/>
      <c r="C1253" s="83">
        <f t="shared" si="507"/>
        <v>2006</v>
      </c>
      <c r="D1253" s="84" t="str">
        <f>IF(D1226&lt;&gt;0,D1225/D1226,"")</f>
        <v/>
      </c>
      <c r="E1253" s="84" t="str">
        <f t="shared" ref="E1253:O1253" si="531">IF(E1226&lt;&gt;0,E1225/E1226,"")</f>
        <v/>
      </c>
      <c r="F1253" s="84" t="str">
        <f t="shared" si="531"/>
        <v/>
      </c>
      <c r="G1253" s="84" t="str">
        <f t="shared" si="531"/>
        <v/>
      </c>
      <c r="H1253" s="84" t="str">
        <f t="shared" si="531"/>
        <v/>
      </c>
      <c r="I1253" s="84" t="str">
        <f t="shared" si="531"/>
        <v/>
      </c>
      <c r="J1253" s="84" t="str">
        <f t="shared" si="531"/>
        <v/>
      </c>
      <c r="K1253" s="84" t="str">
        <f t="shared" si="531"/>
        <v/>
      </c>
      <c r="L1253" s="84" t="str">
        <f t="shared" si="531"/>
        <v/>
      </c>
      <c r="M1253" s="84" t="str">
        <f t="shared" si="531"/>
        <v/>
      </c>
      <c r="N1253" s="84" t="str">
        <f t="shared" si="531"/>
        <v/>
      </c>
      <c r="O1253" s="84" t="str">
        <f t="shared" si="531"/>
        <v/>
      </c>
      <c r="P1253" s="87"/>
      <c r="Q1253" s="84" t="str">
        <f>IF(Q1226&lt;&gt;0,Q1225/Q1226,"")</f>
        <v/>
      </c>
      <c r="S1253" s="13" t="b">
        <f t="shared" si="525"/>
        <v>1</v>
      </c>
      <c r="T1253" s="13" t="b">
        <f t="shared" si="525"/>
        <v>0</v>
      </c>
      <c r="U1253" s="13" t="b">
        <f t="shared" si="504"/>
        <v>0</v>
      </c>
      <c r="V1253" s="13" t="b">
        <f t="shared" si="510"/>
        <v>0</v>
      </c>
      <c r="W1253" s="14" t="b">
        <f t="shared" si="499"/>
        <v>0</v>
      </c>
      <c r="AB1253" s="14"/>
      <c r="AC1253" s="18"/>
      <c r="AD1253" s="14"/>
      <c r="AE1253" s="18"/>
      <c r="AF1253" s="18"/>
      <c r="AG1253" s="18"/>
      <c r="AH1253" s="19"/>
      <c r="AI1253" s="19"/>
      <c r="AJ1253" s="19"/>
    </row>
    <row r="1254" spans="1:36" s="13" customFormat="1" ht="16" hidden="1" thickBot="1">
      <c r="B1254" s="219"/>
      <c r="C1254" s="83">
        <f t="shared" si="507"/>
        <v>2005</v>
      </c>
      <c r="D1254" s="84" t="str">
        <f>IF(D1228&lt;&gt;0,D1227/D1228,"")</f>
        <v/>
      </c>
      <c r="E1254" s="84" t="str">
        <f t="shared" ref="E1254:O1254" si="532">IF(E1228&lt;&gt;0,E1227/E1228,"")</f>
        <v/>
      </c>
      <c r="F1254" s="84" t="str">
        <f t="shared" si="532"/>
        <v/>
      </c>
      <c r="G1254" s="84" t="str">
        <f t="shared" si="532"/>
        <v/>
      </c>
      <c r="H1254" s="84" t="str">
        <f t="shared" si="532"/>
        <v/>
      </c>
      <c r="I1254" s="84" t="str">
        <f t="shared" si="532"/>
        <v/>
      </c>
      <c r="J1254" s="84" t="str">
        <f t="shared" si="532"/>
        <v/>
      </c>
      <c r="K1254" s="84" t="str">
        <f t="shared" si="532"/>
        <v/>
      </c>
      <c r="L1254" s="84" t="str">
        <f t="shared" si="532"/>
        <v/>
      </c>
      <c r="M1254" s="84" t="str">
        <f t="shared" si="532"/>
        <v/>
      </c>
      <c r="N1254" s="84" t="str">
        <f t="shared" si="532"/>
        <v/>
      </c>
      <c r="O1254" s="84" t="str">
        <f t="shared" si="532"/>
        <v/>
      </c>
      <c r="Q1254" s="84" t="str">
        <f>IF(Q1228&lt;&gt;0,Q1227/Q1228,"")</f>
        <v/>
      </c>
      <c r="S1254" s="13" t="b">
        <f t="shared" si="525"/>
        <v>1</v>
      </c>
      <c r="T1254" s="13" t="b">
        <f t="shared" si="525"/>
        <v>0</v>
      </c>
      <c r="U1254" s="13" t="b">
        <f t="shared" si="504"/>
        <v>0</v>
      </c>
      <c r="V1254" s="13" t="b">
        <f t="shared" si="510"/>
        <v>0</v>
      </c>
      <c r="W1254" s="14" t="b">
        <f t="shared" si="499"/>
        <v>0</v>
      </c>
      <c r="AB1254" s="14"/>
      <c r="AC1254" s="18"/>
      <c r="AD1254" s="14"/>
      <c r="AE1254" s="18"/>
      <c r="AF1254" s="18"/>
      <c r="AG1254" s="18"/>
      <c r="AH1254" s="19"/>
      <c r="AI1254" s="19"/>
      <c r="AJ1254" s="19"/>
    </row>
    <row r="1255" spans="1:36" s="13" customFormat="1" hidden="1">
      <c r="S1255" s="13" t="b">
        <f>S1240</f>
        <v>1</v>
      </c>
      <c r="T1255" s="13" t="b">
        <f>T1240</f>
        <v>0</v>
      </c>
      <c r="V1255" s="13" t="b">
        <f>V1240</f>
        <v>0</v>
      </c>
      <c r="W1255" s="14" t="b">
        <f t="shared" si="499"/>
        <v>0</v>
      </c>
      <c r="AB1255" s="14"/>
      <c r="AC1255" s="18"/>
      <c r="AD1255" s="14"/>
      <c r="AE1255" s="18"/>
      <c r="AF1255" s="18"/>
      <c r="AG1255" s="18"/>
      <c r="AH1255" s="19"/>
      <c r="AI1255" s="19"/>
      <c r="AJ1255" s="19"/>
    </row>
    <row r="1256" spans="1:36" s="13" customFormat="1" ht="15.75" hidden="1" customHeight="1">
      <c r="T1256" s="13" t="b">
        <f>T1255</f>
        <v>0</v>
      </c>
      <c r="W1256" s="14" t="b">
        <f t="shared" si="499"/>
        <v>0</v>
      </c>
      <c r="AB1256" s="14"/>
      <c r="AC1256" s="18"/>
      <c r="AD1256" s="14"/>
      <c r="AE1256" s="18"/>
      <c r="AF1256" s="18"/>
      <c r="AG1256" s="18"/>
      <c r="AH1256" s="19"/>
      <c r="AI1256" s="19"/>
      <c r="AJ1256" s="19"/>
    </row>
    <row r="1257" spans="1:36" s="13" customFormat="1" ht="16" hidden="1" thickBot="1">
      <c r="B1257" s="206" t="s">
        <v>19</v>
      </c>
      <c r="C1257" s="206"/>
      <c r="D1257" s="206"/>
      <c r="E1257" s="206"/>
      <c r="F1257" s="41" t="s">
        <v>20</v>
      </c>
      <c r="G1257" s="42" t="s">
        <v>21</v>
      </c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T1257" s="13" t="b">
        <f>VLOOKUP(B1258,$T$5:$U$24,2,)</f>
        <v>0</v>
      </c>
      <c r="W1257" s="14" t="b">
        <f>AND(S1257:V1257)</f>
        <v>0</v>
      </c>
      <c r="AB1257" s="14"/>
      <c r="AC1257" s="18"/>
      <c r="AD1257" s="14"/>
      <c r="AE1257" s="18"/>
      <c r="AF1257" s="18"/>
      <c r="AG1257" s="18"/>
      <c r="AH1257" s="19"/>
      <c r="AI1257" s="19"/>
      <c r="AJ1257" s="19"/>
    </row>
    <row r="1258" spans="1:36" s="13" customFormat="1" ht="32.25" hidden="1" customHeight="1" thickTop="1" thickBot="1">
      <c r="A1258" s="44" t="s">
        <v>22</v>
      </c>
      <c r="B1258" s="45">
        <f>B1176+1</f>
        <v>16</v>
      </c>
      <c r="C1258" s="207" t="str">
        <f>VLOOKUP(B1258,$B$5:$F$24,2,)</f>
        <v/>
      </c>
      <c r="D1258" s="208"/>
      <c r="E1258" s="209"/>
      <c r="F1258" s="46" t="str">
        <f>VLOOKUP(B1258,$B$5:$G$24,5,)</f>
        <v/>
      </c>
      <c r="G1258" s="223" t="str">
        <f>VLOOKUP(B1258,$B$5:$G$24,6,)</f>
        <v/>
      </c>
      <c r="H1258" s="223"/>
      <c r="I1258" s="223"/>
      <c r="J1258" s="223"/>
      <c r="K1258" s="223"/>
      <c r="L1258" s="223"/>
      <c r="M1258" s="223"/>
      <c r="N1258" s="223"/>
      <c r="O1258" s="223"/>
      <c r="P1258" s="223"/>
      <c r="Q1258" s="223"/>
      <c r="T1258" s="13" t="b">
        <f>T1257</f>
        <v>0</v>
      </c>
      <c r="W1258" s="14" t="b">
        <f t="shared" ref="W1258:W1338" si="533">AND(S1258:V1258)</f>
        <v>0</v>
      </c>
      <c r="AB1258" s="14"/>
      <c r="AC1258" s="18"/>
      <c r="AD1258" s="14"/>
      <c r="AE1258" s="18"/>
      <c r="AF1258" s="18"/>
      <c r="AG1258" s="18"/>
      <c r="AH1258" s="19"/>
      <c r="AI1258" s="19"/>
      <c r="AJ1258" s="19"/>
    </row>
    <row r="1259" spans="1:36" s="13" customFormat="1" hidden="1">
      <c r="T1259" s="13" t="b">
        <f>T1258</f>
        <v>0</v>
      </c>
      <c r="W1259" s="14" t="b">
        <f t="shared" si="533"/>
        <v>0</v>
      </c>
      <c r="AB1259" s="14"/>
      <c r="AC1259" s="18"/>
      <c r="AD1259" s="14"/>
      <c r="AE1259" s="18"/>
      <c r="AF1259" s="18"/>
      <c r="AG1259" s="18"/>
      <c r="AH1259" s="19"/>
      <c r="AI1259" s="19"/>
      <c r="AJ1259" s="19"/>
    </row>
    <row r="1260" spans="1:36" s="13" customFormat="1" ht="16" hidden="1" thickBot="1">
      <c r="B1260" s="53"/>
      <c r="C1260" s="53"/>
      <c r="D1260" s="54" t="str">
        <f>D1178</f>
        <v>Jan</v>
      </c>
      <c r="E1260" s="54" t="str">
        <f t="shared" ref="E1260:O1260" si="534">E1178</f>
        <v>Feb</v>
      </c>
      <c r="F1260" s="54" t="str">
        <f t="shared" si="534"/>
        <v>Mar</v>
      </c>
      <c r="G1260" s="54" t="str">
        <f t="shared" si="534"/>
        <v>Apr</v>
      </c>
      <c r="H1260" s="54" t="str">
        <f t="shared" si="534"/>
        <v>May</v>
      </c>
      <c r="I1260" s="54" t="str">
        <f t="shared" si="534"/>
        <v>Jun</v>
      </c>
      <c r="J1260" s="54" t="str">
        <f t="shared" si="534"/>
        <v>Jul</v>
      </c>
      <c r="K1260" s="54" t="str">
        <f t="shared" si="534"/>
        <v>Aug</v>
      </c>
      <c r="L1260" s="54" t="str">
        <f t="shared" si="534"/>
        <v>Sep</v>
      </c>
      <c r="M1260" s="54" t="str">
        <f t="shared" si="534"/>
        <v>Oct</v>
      </c>
      <c r="N1260" s="54" t="str">
        <f t="shared" si="534"/>
        <v>Nov</v>
      </c>
      <c r="O1260" s="54" t="str">
        <f t="shared" si="534"/>
        <v>Dec</v>
      </c>
      <c r="P1260" s="55"/>
      <c r="Q1260" s="56" t="s">
        <v>23</v>
      </c>
      <c r="T1260" s="13" t="b">
        <f t="shared" ref="T1260:T1323" si="535">T1259</f>
        <v>0</v>
      </c>
      <c r="W1260" s="14" t="b">
        <f t="shared" si="533"/>
        <v>0</v>
      </c>
      <c r="AB1260" s="14"/>
      <c r="AC1260" s="18"/>
      <c r="AD1260" s="14"/>
      <c r="AE1260" s="18"/>
      <c r="AF1260" s="18"/>
      <c r="AG1260" s="18"/>
      <c r="AH1260" s="19"/>
      <c r="AI1260" s="19"/>
      <c r="AJ1260" s="19"/>
    </row>
    <row r="1261" spans="1:36" s="13" customFormat="1" hidden="1">
      <c r="B1261" s="214">
        <f>FinalYear</f>
        <v>2029</v>
      </c>
      <c r="C1261" s="57" t="s">
        <v>24</v>
      </c>
      <c r="D1261" s="58"/>
      <c r="E1261" s="59"/>
      <c r="F1261" s="59"/>
      <c r="G1261" s="59"/>
      <c r="H1261" s="59"/>
      <c r="I1261" s="60"/>
      <c r="J1261" s="59"/>
      <c r="K1261" s="59"/>
      <c r="L1261" s="59"/>
      <c r="M1261" s="59"/>
      <c r="N1261" s="59"/>
      <c r="O1261" s="61"/>
      <c r="P1261" s="62"/>
      <c r="Q1261" s="63">
        <f t="shared" ref="Q1261:Q1310" si="536">SUM(D1261:O1261)</f>
        <v>0</v>
      </c>
      <c r="T1261" s="13" t="b">
        <f t="shared" si="535"/>
        <v>0</v>
      </c>
      <c r="U1261" s="13" t="b">
        <f>AND(B1261&lt;=ReportingYear,B1261&gt;=BaselineYear)</f>
        <v>0</v>
      </c>
      <c r="W1261" s="14" t="b">
        <f t="shared" si="533"/>
        <v>0</v>
      </c>
      <c r="AB1261" s="14"/>
      <c r="AC1261" s="18"/>
      <c r="AD1261" s="14"/>
      <c r="AE1261" s="18"/>
      <c r="AF1261" s="18"/>
      <c r="AG1261" s="18"/>
      <c r="AH1261" s="19"/>
      <c r="AI1261" s="19"/>
      <c r="AJ1261" s="19"/>
    </row>
    <row r="1262" spans="1:36" s="13" customFormat="1" ht="16" hidden="1" thickBot="1">
      <c r="B1262" s="215"/>
      <c r="C1262" s="64" t="s">
        <v>25</v>
      </c>
      <c r="D1262" s="65"/>
      <c r="E1262" s="66"/>
      <c r="F1262" s="66"/>
      <c r="G1262" s="66"/>
      <c r="H1262" s="66"/>
      <c r="I1262" s="66"/>
      <c r="J1262" s="66"/>
      <c r="K1262" s="66"/>
      <c r="L1262" s="66"/>
      <c r="M1262" s="66"/>
      <c r="N1262" s="66"/>
      <c r="O1262" s="67"/>
      <c r="P1262" s="68"/>
      <c r="Q1262" s="69">
        <f t="shared" si="536"/>
        <v>0</v>
      </c>
      <c r="S1262" s="13" t="b">
        <f>IF(F1258="none",FALSE,TRUE)</f>
        <v>1</v>
      </c>
      <c r="T1262" s="13" t="b">
        <f t="shared" si="535"/>
        <v>0</v>
      </c>
      <c r="U1262" s="13" t="b">
        <f>U1261</f>
        <v>0</v>
      </c>
      <c r="W1262" s="14" t="b">
        <f t="shared" si="533"/>
        <v>0</v>
      </c>
      <c r="AB1262" s="14"/>
      <c r="AC1262" s="18"/>
      <c r="AD1262" s="14"/>
      <c r="AE1262" s="18"/>
      <c r="AF1262" s="18"/>
      <c r="AG1262" s="18"/>
      <c r="AH1262" s="19"/>
      <c r="AI1262" s="19"/>
      <c r="AJ1262" s="19"/>
    </row>
    <row r="1263" spans="1:36" s="13" customFormat="1" hidden="1">
      <c r="B1263" s="211">
        <f>B1261-1</f>
        <v>2028</v>
      </c>
      <c r="C1263" s="70" t="s">
        <v>24</v>
      </c>
      <c r="D1263" s="71"/>
      <c r="E1263" s="72"/>
      <c r="F1263" s="72"/>
      <c r="G1263" s="72"/>
      <c r="H1263" s="72"/>
      <c r="I1263" s="73"/>
      <c r="J1263" s="72"/>
      <c r="K1263" s="72"/>
      <c r="L1263" s="72"/>
      <c r="M1263" s="72"/>
      <c r="N1263" s="72"/>
      <c r="O1263" s="74"/>
      <c r="P1263" s="62"/>
      <c r="Q1263" s="75">
        <f t="shared" si="536"/>
        <v>0</v>
      </c>
      <c r="T1263" s="13" t="b">
        <f t="shared" si="535"/>
        <v>0</v>
      </c>
      <c r="U1263" s="13" t="b">
        <f>AND(B1263&lt;=ReportingYear,B1263&gt;=BaselineYear)</f>
        <v>0</v>
      </c>
      <c r="W1263" s="14" t="b">
        <f t="shared" si="533"/>
        <v>0</v>
      </c>
      <c r="AB1263" s="14"/>
      <c r="AC1263" s="18"/>
      <c r="AD1263" s="14"/>
      <c r="AE1263" s="18"/>
      <c r="AF1263" s="18"/>
      <c r="AG1263" s="18"/>
      <c r="AH1263" s="19"/>
      <c r="AI1263" s="19"/>
      <c r="AJ1263" s="19"/>
    </row>
    <row r="1264" spans="1:36" s="13" customFormat="1" ht="16" hidden="1" thickBot="1">
      <c r="B1264" s="212"/>
      <c r="C1264" s="76" t="s">
        <v>25</v>
      </c>
      <c r="D1264" s="77"/>
      <c r="E1264" s="78"/>
      <c r="F1264" s="78"/>
      <c r="G1264" s="78"/>
      <c r="H1264" s="78"/>
      <c r="I1264" s="78"/>
      <c r="J1264" s="78"/>
      <c r="K1264" s="78"/>
      <c r="L1264" s="78"/>
      <c r="M1264" s="78"/>
      <c r="N1264" s="78"/>
      <c r="O1264" s="79"/>
      <c r="P1264" s="80"/>
      <c r="Q1264" s="81">
        <f t="shared" si="536"/>
        <v>0</v>
      </c>
      <c r="S1264" s="13" t="b">
        <f>S1262</f>
        <v>1</v>
      </c>
      <c r="T1264" s="13" t="b">
        <f t="shared" si="535"/>
        <v>0</v>
      </c>
      <c r="U1264" s="13" t="b">
        <f>U1263</f>
        <v>0</v>
      </c>
      <c r="W1264" s="14" t="b">
        <f t="shared" si="533"/>
        <v>0</v>
      </c>
      <c r="AB1264" s="14"/>
      <c r="AC1264" s="18"/>
      <c r="AD1264" s="14"/>
      <c r="AE1264" s="18"/>
      <c r="AF1264" s="18"/>
      <c r="AG1264" s="18"/>
      <c r="AH1264" s="19"/>
      <c r="AI1264" s="19"/>
      <c r="AJ1264" s="19"/>
    </row>
    <row r="1265" spans="2:36" s="13" customFormat="1" hidden="1">
      <c r="B1265" s="211">
        <f>B1263-1</f>
        <v>2027</v>
      </c>
      <c r="C1265" s="70" t="s">
        <v>24</v>
      </c>
      <c r="D1265" s="58"/>
      <c r="E1265" s="59"/>
      <c r="F1265" s="59"/>
      <c r="G1265" s="59"/>
      <c r="H1265" s="59"/>
      <c r="I1265" s="60"/>
      <c r="J1265" s="59"/>
      <c r="K1265" s="59"/>
      <c r="L1265" s="59"/>
      <c r="M1265" s="59"/>
      <c r="N1265" s="59"/>
      <c r="O1265" s="61"/>
      <c r="P1265" s="62"/>
      <c r="Q1265" s="63">
        <f t="shared" si="536"/>
        <v>0</v>
      </c>
      <c r="T1265" s="13" t="b">
        <f t="shared" si="535"/>
        <v>0</v>
      </c>
      <c r="U1265" s="13" t="b">
        <f>AND(B1265&lt;=ReportingYear,B1265&gt;=BaselineYear)</f>
        <v>0</v>
      </c>
      <c r="W1265" s="14" t="b">
        <f t="shared" si="533"/>
        <v>0</v>
      </c>
      <c r="AB1265" s="14"/>
      <c r="AC1265" s="18"/>
      <c r="AD1265" s="14"/>
      <c r="AE1265" s="18"/>
      <c r="AF1265" s="18"/>
      <c r="AG1265" s="18"/>
      <c r="AH1265" s="19"/>
      <c r="AI1265" s="19"/>
      <c r="AJ1265" s="19"/>
    </row>
    <row r="1266" spans="2:36" s="13" customFormat="1" ht="16" hidden="1" thickBot="1">
      <c r="B1266" s="212"/>
      <c r="C1266" s="76" t="s">
        <v>25</v>
      </c>
      <c r="D1266" s="65"/>
      <c r="E1266" s="66"/>
      <c r="F1266" s="66"/>
      <c r="G1266" s="66"/>
      <c r="H1266" s="66"/>
      <c r="I1266" s="66"/>
      <c r="J1266" s="66"/>
      <c r="K1266" s="66"/>
      <c r="L1266" s="66"/>
      <c r="M1266" s="66"/>
      <c r="N1266" s="66"/>
      <c r="O1266" s="67"/>
      <c r="P1266" s="68"/>
      <c r="Q1266" s="69">
        <f t="shared" si="536"/>
        <v>0</v>
      </c>
      <c r="S1266" s="13" t="b">
        <f>S1264</f>
        <v>1</v>
      </c>
      <c r="T1266" s="13" t="b">
        <f t="shared" si="535"/>
        <v>0</v>
      </c>
      <c r="U1266" s="13" t="b">
        <f>U1265</f>
        <v>0</v>
      </c>
      <c r="W1266" s="14" t="b">
        <f t="shared" si="533"/>
        <v>0</v>
      </c>
      <c r="AB1266" s="14"/>
      <c r="AC1266" s="18"/>
      <c r="AD1266" s="14"/>
      <c r="AE1266" s="18"/>
      <c r="AF1266" s="18"/>
      <c r="AG1266" s="18"/>
      <c r="AH1266" s="19"/>
      <c r="AI1266" s="19"/>
      <c r="AJ1266" s="19"/>
    </row>
    <row r="1267" spans="2:36" s="13" customFormat="1" hidden="1">
      <c r="B1267" s="211">
        <f>B1265-1</f>
        <v>2026</v>
      </c>
      <c r="C1267" s="70" t="s">
        <v>24</v>
      </c>
      <c r="D1267" s="71"/>
      <c r="E1267" s="72"/>
      <c r="F1267" s="72"/>
      <c r="G1267" s="72"/>
      <c r="H1267" s="72"/>
      <c r="I1267" s="73"/>
      <c r="J1267" s="72"/>
      <c r="K1267" s="72"/>
      <c r="L1267" s="72"/>
      <c r="M1267" s="72"/>
      <c r="N1267" s="72"/>
      <c r="O1267" s="74"/>
      <c r="P1267" s="62"/>
      <c r="Q1267" s="75">
        <f t="shared" si="536"/>
        <v>0</v>
      </c>
      <c r="T1267" s="13" t="b">
        <f t="shared" si="535"/>
        <v>0</v>
      </c>
      <c r="U1267" s="13" t="b">
        <f>AND(B1267&lt;=ReportingYear,B1267&gt;=BaselineYear)</f>
        <v>0</v>
      </c>
      <c r="W1267" s="14" t="b">
        <f t="shared" si="533"/>
        <v>0</v>
      </c>
      <c r="AB1267" s="14"/>
      <c r="AC1267" s="18"/>
      <c r="AD1267" s="14"/>
      <c r="AE1267" s="18"/>
      <c r="AF1267" s="18"/>
      <c r="AG1267" s="18"/>
      <c r="AH1267" s="19"/>
      <c r="AI1267" s="19"/>
      <c r="AJ1267" s="19"/>
    </row>
    <row r="1268" spans="2:36" s="13" customFormat="1" ht="16" hidden="1" thickBot="1">
      <c r="B1268" s="212"/>
      <c r="C1268" s="76" t="s">
        <v>25</v>
      </c>
      <c r="D1268" s="77"/>
      <c r="E1268" s="78"/>
      <c r="F1268" s="78"/>
      <c r="G1268" s="78"/>
      <c r="H1268" s="78"/>
      <c r="I1268" s="78"/>
      <c r="J1268" s="78"/>
      <c r="K1268" s="78"/>
      <c r="L1268" s="78"/>
      <c r="M1268" s="78"/>
      <c r="N1268" s="78"/>
      <c r="O1268" s="79"/>
      <c r="P1268" s="80"/>
      <c r="Q1268" s="81">
        <f t="shared" si="536"/>
        <v>0</v>
      </c>
      <c r="S1268" s="13" t="b">
        <f>S1266</f>
        <v>1</v>
      </c>
      <c r="T1268" s="13" t="b">
        <f t="shared" si="535"/>
        <v>0</v>
      </c>
      <c r="U1268" s="13" t="b">
        <f>U1267</f>
        <v>0</v>
      </c>
      <c r="W1268" s="14" t="b">
        <f t="shared" si="533"/>
        <v>0</v>
      </c>
      <c r="AB1268" s="14"/>
      <c r="AC1268" s="18"/>
      <c r="AD1268" s="14"/>
      <c r="AE1268" s="18"/>
      <c r="AF1268" s="18"/>
      <c r="AG1268" s="18"/>
      <c r="AH1268" s="19"/>
      <c r="AI1268" s="19"/>
      <c r="AJ1268" s="19"/>
    </row>
    <row r="1269" spans="2:36" s="13" customFormat="1" hidden="1">
      <c r="B1269" s="211">
        <f>B1267-1</f>
        <v>2025</v>
      </c>
      <c r="C1269" s="70" t="s">
        <v>24</v>
      </c>
      <c r="D1269" s="58"/>
      <c r="E1269" s="59"/>
      <c r="F1269" s="59"/>
      <c r="G1269" s="59"/>
      <c r="H1269" s="59"/>
      <c r="I1269" s="60"/>
      <c r="J1269" s="59"/>
      <c r="K1269" s="59"/>
      <c r="L1269" s="59"/>
      <c r="M1269" s="59"/>
      <c r="N1269" s="59"/>
      <c r="O1269" s="61"/>
      <c r="P1269" s="62"/>
      <c r="Q1269" s="63">
        <f t="shared" si="536"/>
        <v>0</v>
      </c>
      <c r="T1269" s="13" t="b">
        <f t="shared" si="535"/>
        <v>0</v>
      </c>
      <c r="U1269" s="13" t="b">
        <f>AND(B1269&lt;=ReportingYear,B1269&gt;=BaselineYear)</f>
        <v>0</v>
      </c>
      <c r="W1269" s="14" t="b">
        <f t="shared" si="533"/>
        <v>0</v>
      </c>
      <c r="AB1269" s="14"/>
      <c r="AC1269" s="18"/>
      <c r="AD1269" s="14"/>
      <c r="AE1269" s="18"/>
      <c r="AF1269" s="18"/>
      <c r="AG1269" s="18"/>
      <c r="AH1269" s="19"/>
      <c r="AI1269" s="19"/>
      <c r="AJ1269" s="19"/>
    </row>
    <row r="1270" spans="2:36" s="13" customFormat="1" ht="16" hidden="1" thickBot="1">
      <c r="B1270" s="212"/>
      <c r="C1270" s="76" t="s">
        <v>25</v>
      </c>
      <c r="D1270" s="65"/>
      <c r="E1270" s="66"/>
      <c r="F1270" s="66"/>
      <c r="G1270" s="66"/>
      <c r="H1270" s="66"/>
      <c r="I1270" s="66"/>
      <c r="J1270" s="66"/>
      <c r="K1270" s="66"/>
      <c r="L1270" s="66"/>
      <c r="M1270" s="66"/>
      <c r="N1270" s="66"/>
      <c r="O1270" s="67"/>
      <c r="P1270" s="68"/>
      <c r="Q1270" s="69">
        <f t="shared" si="536"/>
        <v>0</v>
      </c>
      <c r="S1270" s="13" t="b">
        <f>S1268</f>
        <v>1</v>
      </c>
      <c r="T1270" s="13" t="b">
        <f t="shared" si="535"/>
        <v>0</v>
      </c>
      <c r="U1270" s="13" t="b">
        <f>U1269</f>
        <v>0</v>
      </c>
      <c r="W1270" s="14" t="b">
        <f t="shared" si="533"/>
        <v>0</v>
      </c>
      <c r="AB1270" s="14"/>
      <c r="AC1270" s="18"/>
      <c r="AD1270" s="14"/>
      <c r="AE1270" s="18"/>
      <c r="AF1270" s="18"/>
      <c r="AG1270" s="18"/>
      <c r="AH1270" s="19"/>
      <c r="AI1270" s="19"/>
      <c r="AJ1270" s="19"/>
    </row>
    <row r="1271" spans="2:36" s="13" customFormat="1" hidden="1">
      <c r="B1271" s="211">
        <f>B1269-1</f>
        <v>2024</v>
      </c>
      <c r="C1271" s="70" t="s">
        <v>24</v>
      </c>
      <c r="D1271" s="71"/>
      <c r="E1271" s="72"/>
      <c r="F1271" s="72"/>
      <c r="G1271" s="72"/>
      <c r="H1271" s="72"/>
      <c r="I1271" s="73"/>
      <c r="J1271" s="72"/>
      <c r="K1271" s="72"/>
      <c r="L1271" s="72"/>
      <c r="M1271" s="72"/>
      <c r="N1271" s="72"/>
      <c r="O1271" s="74"/>
      <c r="P1271" s="62"/>
      <c r="Q1271" s="75">
        <f t="shared" si="536"/>
        <v>0</v>
      </c>
      <c r="T1271" s="13" t="b">
        <f t="shared" si="535"/>
        <v>0</v>
      </c>
      <c r="U1271" s="13" t="b">
        <f>AND(B1271&lt;=ReportingYear,B1271&gt;=BaselineYear)</f>
        <v>0</v>
      </c>
      <c r="W1271" s="14" t="b">
        <f t="shared" si="533"/>
        <v>0</v>
      </c>
      <c r="AB1271" s="14"/>
      <c r="AC1271" s="18"/>
      <c r="AD1271" s="14"/>
      <c r="AE1271" s="18"/>
      <c r="AF1271" s="18"/>
      <c r="AG1271" s="18"/>
      <c r="AH1271" s="19"/>
      <c r="AI1271" s="19"/>
      <c r="AJ1271" s="19"/>
    </row>
    <row r="1272" spans="2:36" s="13" customFormat="1" ht="16" hidden="1" thickBot="1">
      <c r="B1272" s="212"/>
      <c r="C1272" s="76" t="s">
        <v>25</v>
      </c>
      <c r="D1272" s="77"/>
      <c r="E1272" s="78"/>
      <c r="F1272" s="78"/>
      <c r="G1272" s="78"/>
      <c r="H1272" s="78"/>
      <c r="I1272" s="78"/>
      <c r="J1272" s="78"/>
      <c r="K1272" s="78"/>
      <c r="L1272" s="78"/>
      <c r="M1272" s="78"/>
      <c r="N1272" s="78"/>
      <c r="O1272" s="79"/>
      <c r="P1272" s="80"/>
      <c r="Q1272" s="81">
        <f t="shared" si="536"/>
        <v>0</v>
      </c>
      <c r="S1272" s="13" t="b">
        <f>S1270</f>
        <v>1</v>
      </c>
      <c r="T1272" s="13" t="b">
        <f t="shared" si="535"/>
        <v>0</v>
      </c>
      <c r="U1272" s="13" t="b">
        <f>U1271</f>
        <v>0</v>
      </c>
      <c r="W1272" s="14" t="b">
        <f t="shared" si="533"/>
        <v>0</v>
      </c>
      <c r="AB1272" s="14"/>
      <c r="AC1272" s="18"/>
      <c r="AD1272" s="14"/>
      <c r="AE1272" s="18"/>
      <c r="AF1272" s="18"/>
      <c r="AG1272" s="18"/>
      <c r="AH1272" s="19"/>
      <c r="AI1272" s="19"/>
      <c r="AJ1272" s="19"/>
    </row>
    <row r="1273" spans="2:36" s="13" customFormat="1" hidden="1">
      <c r="B1273" s="211">
        <f>B1271-1</f>
        <v>2023</v>
      </c>
      <c r="C1273" s="70" t="s">
        <v>24</v>
      </c>
      <c r="D1273" s="58"/>
      <c r="E1273" s="59"/>
      <c r="F1273" s="59"/>
      <c r="G1273" s="59"/>
      <c r="H1273" s="59"/>
      <c r="I1273" s="60"/>
      <c r="J1273" s="59"/>
      <c r="K1273" s="59"/>
      <c r="L1273" s="59"/>
      <c r="M1273" s="59"/>
      <c r="N1273" s="59"/>
      <c r="O1273" s="61"/>
      <c r="P1273" s="62"/>
      <c r="Q1273" s="63">
        <f t="shared" si="536"/>
        <v>0</v>
      </c>
      <c r="T1273" s="13" t="b">
        <f t="shared" si="535"/>
        <v>0</v>
      </c>
      <c r="U1273" s="13" t="b">
        <f>AND(B1273&lt;=ReportingYear,B1273&gt;=BaselineYear)</f>
        <v>0</v>
      </c>
      <c r="W1273" s="14" t="b">
        <f t="shared" si="533"/>
        <v>0</v>
      </c>
      <c r="AB1273" s="14"/>
      <c r="AC1273" s="18"/>
      <c r="AD1273" s="14"/>
      <c r="AE1273" s="18"/>
      <c r="AF1273" s="18"/>
      <c r="AG1273" s="18"/>
      <c r="AH1273" s="19"/>
      <c r="AI1273" s="19"/>
      <c r="AJ1273" s="19"/>
    </row>
    <row r="1274" spans="2:36" s="13" customFormat="1" ht="16" hidden="1" thickBot="1">
      <c r="B1274" s="212"/>
      <c r="C1274" s="76" t="s">
        <v>25</v>
      </c>
      <c r="D1274" s="65"/>
      <c r="E1274" s="66"/>
      <c r="F1274" s="66"/>
      <c r="G1274" s="66"/>
      <c r="H1274" s="66"/>
      <c r="I1274" s="66"/>
      <c r="J1274" s="66"/>
      <c r="K1274" s="66"/>
      <c r="L1274" s="66"/>
      <c r="M1274" s="66"/>
      <c r="N1274" s="66"/>
      <c r="O1274" s="67"/>
      <c r="P1274" s="68"/>
      <c r="Q1274" s="69">
        <f t="shared" si="536"/>
        <v>0</v>
      </c>
      <c r="S1274" s="13" t="b">
        <f>S1272</f>
        <v>1</v>
      </c>
      <c r="T1274" s="13" t="b">
        <f t="shared" si="535"/>
        <v>0</v>
      </c>
      <c r="U1274" s="13" t="b">
        <f>U1273</f>
        <v>0</v>
      </c>
      <c r="W1274" s="14" t="b">
        <f t="shared" si="533"/>
        <v>0</v>
      </c>
      <c r="AB1274" s="14"/>
      <c r="AC1274" s="18"/>
      <c r="AD1274" s="14"/>
      <c r="AE1274" s="18"/>
      <c r="AF1274" s="18"/>
      <c r="AG1274" s="18"/>
      <c r="AH1274" s="19"/>
      <c r="AI1274" s="19"/>
      <c r="AJ1274" s="19"/>
    </row>
    <row r="1275" spans="2:36" s="13" customFormat="1" hidden="1">
      <c r="B1275" s="211">
        <f>B1273-1</f>
        <v>2022</v>
      </c>
      <c r="C1275" s="70" t="s">
        <v>24</v>
      </c>
      <c r="D1275" s="71"/>
      <c r="E1275" s="72"/>
      <c r="F1275" s="72"/>
      <c r="G1275" s="72"/>
      <c r="H1275" s="72"/>
      <c r="I1275" s="73"/>
      <c r="J1275" s="72"/>
      <c r="K1275" s="72"/>
      <c r="L1275" s="72"/>
      <c r="M1275" s="72"/>
      <c r="N1275" s="72"/>
      <c r="O1275" s="74"/>
      <c r="P1275" s="62"/>
      <c r="Q1275" s="75">
        <f t="shared" si="536"/>
        <v>0</v>
      </c>
      <c r="T1275" s="13" t="b">
        <f t="shared" si="535"/>
        <v>0</v>
      </c>
      <c r="U1275" s="13" t="b">
        <f>AND(B1275&lt;=ReportingYear,B1275&gt;=BaselineYear)</f>
        <v>0</v>
      </c>
      <c r="W1275" s="14" t="b">
        <f t="shared" si="533"/>
        <v>0</v>
      </c>
      <c r="AB1275" s="14"/>
      <c r="AC1275" s="18"/>
      <c r="AD1275" s="14"/>
      <c r="AE1275" s="18"/>
      <c r="AF1275" s="18"/>
      <c r="AG1275" s="18"/>
      <c r="AH1275" s="19"/>
      <c r="AI1275" s="19"/>
      <c r="AJ1275" s="19"/>
    </row>
    <row r="1276" spans="2:36" s="13" customFormat="1" ht="16" hidden="1" thickBot="1">
      <c r="B1276" s="212"/>
      <c r="C1276" s="76" t="s">
        <v>25</v>
      </c>
      <c r="D1276" s="77"/>
      <c r="E1276" s="78"/>
      <c r="F1276" s="78"/>
      <c r="G1276" s="78"/>
      <c r="H1276" s="78"/>
      <c r="I1276" s="78"/>
      <c r="J1276" s="78"/>
      <c r="K1276" s="78"/>
      <c r="L1276" s="78"/>
      <c r="M1276" s="78"/>
      <c r="N1276" s="78"/>
      <c r="O1276" s="79"/>
      <c r="P1276" s="80"/>
      <c r="Q1276" s="81">
        <f t="shared" si="536"/>
        <v>0</v>
      </c>
      <c r="S1276" s="13" t="b">
        <f>S1274</f>
        <v>1</v>
      </c>
      <c r="T1276" s="13" t="b">
        <f t="shared" si="535"/>
        <v>0</v>
      </c>
      <c r="U1276" s="13" t="b">
        <f>U1275</f>
        <v>0</v>
      </c>
      <c r="W1276" s="14" t="b">
        <f t="shared" si="533"/>
        <v>0</v>
      </c>
      <c r="AB1276" s="14"/>
      <c r="AC1276" s="18"/>
      <c r="AD1276" s="14"/>
      <c r="AE1276" s="18"/>
      <c r="AF1276" s="18"/>
      <c r="AG1276" s="18"/>
      <c r="AH1276" s="19"/>
      <c r="AI1276" s="19"/>
      <c r="AJ1276" s="19"/>
    </row>
    <row r="1277" spans="2:36" s="13" customFormat="1" hidden="1">
      <c r="B1277" s="211">
        <f>B1275-1</f>
        <v>2021</v>
      </c>
      <c r="C1277" s="70" t="s">
        <v>24</v>
      </c>
      <c r="D1277" s="58"/>
      <c r="E1277" s="59"/>
      <c r="F1277" s="59"/>
      <c r="G1277" s="59"/>
      <c r="H1277" s="59"/>
      <c r="I1277" s="60"/>
      <c r="J1277" s="59"/>
      <c r="K1277" s="59"/>
      <c r="L1277" s="59"/>
      <c r="M1277" s="59"/>
      <c r="N1277" s="59"/>
      <c r="O1277" s="61"/>
      <c r="P1277" s="62"/>
      <c r="Q1277" s="63">
        <f t="shared" si="536"/>
        <v>0</v>
      </c>
      <c r="T1277" s="13" t="b">
        <f t="shared" si="535"/>
        <v>0</v>
      </c>
      <c r="U1277" s="13" t="b">
        <f>AND(B1277&lt;=ReportingYear,B1277&gt;=BaselineYear)</f>
        <v>0</v>
      </c>
      <c r="W1277" s="14" t="b">
        <f t="shared" si="533"/>
        <v>0</v>
      </c>
      <c r="AB1277" s="14"/>
      <c r="AC1277" s="18"/>
      <c r="AD1277" s="14"/>
      <c r="AE1277" s="18"/>
      <c r="AF1277" s="18"/>
      <c r="AG1277" s="18"/>
      <c r="AH1277" s="19"/>
      <c r="AI1277" s="19"/>
      <c r="AJ1277" s="19"/>
    </row>
    <row r="1278" spans="2:36" s="13" customFormat="1" ht="16" hidden="1" thickBot="1">
      <c r="B1278" s="212"/>
      <c r="C1278" s="76" t="s">
        <v>25</v>
      </c>
      <c r="D1278" s="65"/>
      <c r="E1278" s="66"/>
      <c r="F1278" s="66"/>
      <c r="G1278" s="66"/>
      <c r="H1278" s="66"/>
      <c r="I1278" s="66"/>
      <c r="J1278" s="66"/>
      <c r="K1278" s="66"/>
      <c r="L1278" s="66"/>
      <c r="M1278" s="66"/>
      <c r="N1278" s="66"/>
      <c r="O1278" s="67"/>
      <c r="P1278" s="68"/>
      <c r="Q1278" s="69">
        <f t="shared" si="536"/>
        <v>0</v>
      </c>
      <c r="S1278" s="13" t="b">
        <f>S1276</f>
        <v>1</v>
      </c>
      <c r="T1278" s="13" t="b">
        <f t="shared" si="535"/>
        <v>0</v>
      </c>
      <c r="U1278" s="13" t="b">
        <f>U1277</f>
        <v>0</v>
      </c>
      <c r="W1278" s="14" t="b">
        <f t="shared" si="533"/>
        <v>0</v>
      </c>
      <c r="AB1278" s="14"/>
      <c r="AC1278" s="18"/>
      <c r="AD1278" s="14"/>
      <c r="AE1278" s="18"/>
      <c r="AF1278" s="18"/>
      <c r="AG1278" s="18"/>
      <c r="AH1278" s="19"/>
      <c r="AI1278" s="19"/>
      <c r="AJ1278" s="19"/>
    </row>
    <row r="1279" spans="2:36" s="13" customFormat="1" hidden="1">
      <c r="B1279" s="211">
        <f>B1277-1</f>
        <v>2020</v>
      </c>
      <c r="C1279" s="70" t="s">
        <v>24</v>
      </c>
      <c r="D1279" s="71"/>
      <c r="E1279" s="72"/>
      <c r="F1279" s="72"/>
      <c r="G1279" s="72"/>
      <c r="H1279" s="72"/>
      <c r="I1279" s="73"/>
      <c r="J1279" s="72"/>
      <c r="K1279" s="72"/>
      <c r="L1279" s="72"/>
      <c r="M1279" s="72"/>
      <c r="N1279" s="72"/>
      <c r="O1279" s="74"/>
      <c r="P1279" s="62"/>
      <c r="Q1279" s="75">
        <f t="shared" si="536"/>
        <v>0</v>
      </c>
      <c r="T1279" s="13" t="b">
        <f t="shared" si="535"/>
        <v>0</v>
      </c>
      <c r="U1279" s="13" t="b">
        <f>AND(B1279&lt;=ReportingYear,B1279&gt;=BaselineYear)</f>
        <v>0</v>
      </c>
      <c r="W1279" s="14" t="b">
        <f t="shared" si="533"/>
        <v>0</v>
      </c>
      <c r="AB1279" s="14"/>
      <c r="AC1279" s="18"/>
      <c r="AD1279" s="14"/>
      <c r="AE1279" s="18"/>
      <c r="AF1279" s="18"/>
      <c r="AG1279" s="18"/>
      <c r="AH1279" s="19"/>
      <c r="AI1279" s="19"/>
      <c r="AJ1279" s="19"/>
    </row>
    <row r="1280" spans="2:36" s="13" customFormat="1" ht="16" hidden="1" thickBot="1">
      <c r="B1280" s="212"/>
      <c r="C1280" s="76" t="s">
        <v>25</v>
      </c>
      <c r="D1280" s="77"/>
      <c r="E1280" s="78"/>
      <c r="F1280" s="78"/>
      <c r="G1280" s="78"/>
      <c r="H1280" s="78"/>
      <c r="I1280" s="78"/>
      <c r="J1280" s="78"/>
      <c r="K1280" s="78"/>
      <c r="L1280" s="78"/>
      <c r="M1280" s="78"/>
      <c r="N1280" s="78"/>
      <c r="O1280" s="79"/>
      <c r="P1280" s="80"/>
      <c r="Q1280" s="81">
        <f t="shared" si="536"/>
        <v>0</v>
      </c>
      <c r="S1280" s="13" t="b">
        <f>S1278</f>
        <v>1</v>
      </c>
      <c r="T1280" s="13" t="b">
        <f t="shared" si="535"/>
        <v>0</v>
      </c>
      <c r="U1280" s="13" t="b">
        <f>U1279</f>
        <v>0</v>
      </c>
      <c r="W1280" s="14" t="b">
        <f t="shared" si="533"/>
        <v>0</v>
      </c>
      <c r="AB1280" s="14"/>
      <c r="AC1280" s="18"/>
      <c r="AD1280" s="14"/>
      <c r="AE1280" s="18"/>
      <c r="AF1280" s="18"/>
      <c r="AG1280" s="18"/>
      <c r="AH1280" s="19"/>
      <c r="AI1280" s="19"/>
      <c r="AJ1280" s="19"/>
    </row>
    <row r="1281" spans="2:36" s="13" customFormat="1" ht="16" hidden="1" thickBot="1">
      <c r="B1281" s="213">
        <f>B1279-1</f>
        <v>2019</v>
      </c>
      <c r="C1281" s="70" t="s">
        <v>24</v>
      </c>
      <c r="D1281" s="58"/>
      <c r="E1281" s="59"/>
      <c r="F1281" s="59"/>
      <c r="G1281" s="59"/>
      <c r="H1281" s="59"/>
      <c r="I1281" s="60"/>
      <c r="J1281" s="59"/>
      <c r="K1281" s="59"/>
      <c r="L1281" s="59"/>
      <c r="M1281" s="59"/>
      <c r="N1281" s="59"/>
      <c r="O1281" s="61"/>
      <c r="P1281" s="62"/>
      <c r="Q1281" s="63">
        <f t="shared" si="536"/>
        <v>0</v>
      </c>
      <c r="T1281" s="13" t="b">
        <f t="shared" si="535"/>
        <v>0</v>
      </c>
      <c r="U1281" s="13" t="b">
        <f>AND(B1281&lt;=ReportingYear,B1281&gt;=BaselineYear)</f>
        <v>0</v>
      </c>
      <c r="W1281" s="14" t="b">
        <f t="shared" si="533"/>
        <v>0</v>
      </c>
      <c r="AB1281" s="14"/>
      <c r="AC1281" s="18"/>
      <c r="AD1281" s="14"/>
      <c r="AE1281" s="18"/>
      <c r="AF1281" s="18"/>
      <c r="AG1281" s="18"/>
      <c r="AH1281" s="19"/>
      <c r="AI1281" s="19"/>
      <c r="AJ1281" s="19"/>
    </row>
    <row r="1282" spans="2:36" s="13" customFormat="1" ht="16" hidden="1" thickBot="1">
      <c r="B1282" s="213"/>
      <c r="C1282" s="76" t="s">
        <v>25</v>
      </c>
      <c r="D1282" s="65"/>
      <c r="E1282" s="66"/>
      <c r="F1282" s="66"/>
      <c r="G1282" s="66"/>
      <c r="H1282" s="66"/>
      <c r="I1282" s="66"/>
      <c r="J1282" s="66"/>
      <c r="K1282" s="66"/>
      <c r="L1282" s="66"/>
      <c r="M1282" s="66"/>
      <c r="N1282" s="66"/>
      <c r="O1282" s="67"/>
      <c r="P1282" s="68"/>
      <c r="Q1282" s="69">
        <f t="shared" si="536"/>
        <v>0</v>
      </c>
      <c r="S1282" s="13" t="b">
        <f>S1280</f>
        <v>1</v>
      </c>
      <c r="T1282" s="13" t="b">
        <f t="shared" si="535"/>
        <v>0</v>
      </c>
      <c r="U1282" s="13" t="b">
        <f>U1281</f>
        <v>0</v>
      </c>
      <c r="W1282" s="14" t="b">
        <f t="shared" si="533"/>
        <v>0</v>
      </c>
      <c r="AB1282" s="14"/>
      <c r="AC1282" s="18"/>
      <c r="AD1282" s="14"/>
      <c r="AE1282" s="18"/>
      <c r="AF1282" s="18"/>
      <c r="AG1282" s="18"/>
      <c r="AH1282" s="19"/>
      <c r="AI1282" s="19"/>
      <c r="AJ1282" s="19"/>
    </row>
    <row r="1283" spans="2:36" s="13" customFormat="1" ht="16" hidden="1" thickBot="1">
      <c r="B1283" s="213">
        <f>B1281-1</f>
        <v>2018</v>
      </c>
      <c r="C1283" s="70" t="s">
        <v>24</v>
      </c>
      <c r="D1283" s="71"/>
      <c r="E1283" s="72"/>
      <c r="F1283" s="72"/>
      <c r="G1283" s="72"/>
      <c r="H1283" s="72"/>
      <c r="I1283" s="73"/>
      <c r="J1283" s="72"/>
      <c r="K1283" s="72"/>
      <c r="L1283" s="72"/>
      <c r="M1283" s="72"/>
      <c r="N1283" s="72"/>
      <c r="O1283" s="74"/>
      <c r="P1283" s="62"/>
      <c r="Q1283" s="75">
        <f t="shared" si="536"/>
        <v>0</v>
      </c>
      <c r="T1283" s="13" t="b">
        <f t="shared" si="535"/>
        <v>0</v>
      </c>
      <c r="U1283" s="13" t="b">
        <f>AND(B1283&lt;=ReportingYear,B1283&gt;=BaselineYear)</f>
        <v>0</v>
      </c>
      <c r="W1283" s="14" t="b">
        <f t="shared" si="533"/>
        <v>0</v>
      </c>
      <c r="AB1283" s="14"/>
      <c r="AC1283" s="18"/>
      <c r="AD1283" s="14"/>
      <c r="AE1283" s="18"/>
      <c r="AF1283" s="18"/>
      <c r="AG1283" s="18"/>
      <c r="AH1283" s="19"/>
      <c r="AI1283" s="19"/>
      <c r="AJ1283" s="19"/>
    </row>
    <row r="1284" spans="2:36" s="13" customFormat="1" ht="16" hidden="1" thickBot="1">
      <c r="B1284" s="213"/>
      <c r="C1284" s="76" t="s">
        <v>25</v>
      </c>
      <c r="D1284" s="77"/>
      <c r="E1284" s="78"/>
      <c r="F1284" s="78"/>
      <c r="G1284" s="78"/>
      <c r="H1284" s="78"/>
      <c r="I1284" s="78"/>
      <c r="J1284" s="78"/>
      <c r="K1284" s="78"/>
      <c r="L1284" s="78"/>
      <c r="M1284" s="78"/>
      <c r="N1284" s="78"/>
      <c r="O1284" s="79"/>
      <c r="P1284" s="80"/>
      <c r="Q1284" s="81">
        <f t="shared" si="536"/>
        <v>0</v>
      </c>
      <c r="S1284" s="13" t="b">
        <f>S1282</f>
        <v>1</v>
      </c>
      <c r="T1284" s="13" t="b">
        <f t="shared" si="535"/>
        <v>0</v>
      </c>
      <c r="U1284" s="13" t="b">
        <f>U1283</f>
        <v>0</v>
      </c>
      <c r="W1284" s="14" t="b">
        <f t="shared" si="533"/>
        <v>0</v>
      </c>
      <c r="AB1284" s="14"/>
      <c r="AC1284" s="18"/>
      <c r="AD1284" s="14"/>
      <c r="AE1284" s="18"/>
      <c r="AF1284" s="18"/>
      <c r="AG1284" s="18"/>
      <c r="AH1284" s="19"/>
      <c r="AI1284" s="19"/>
      <c r="AJ1284" s="19"/>
    </row>
    <row r="1285" spans="2:36" s="13" customFormat="1" ht="16" hidden="1" thickBot="1">
      <c r="B1285" s="213">
        <f>B1283-1</f>
        <v>2017</v>
      </c>
      <c r="C1285" s="70" t="s">
        <v>24</v>
      </c>
      <c r="D1285" s="58"/>
      <c r="E1285" s="59"/>
      <c r="F1285" s="59"/>
      <c r="G1285" s="59"/>
      <c r="H1285" s="59"/>
      <c r="I1285" s="60"/>
      <c r="J1285" s="59"/>
      <c r="K1285" s="59"/>
      <c r="L1285" s="59"/>
      <c r="M1285" s="59"/>
      <c r="N1285" s="59"/>
      <c r="O1285" s="61"/>
      <c r="P1285" s="62"/>
      <c r="Q1285" s="63">
        <f t="shared" si="536"/>
        <v>0</v>
      </c>
      <c r="T1285" s="13" t="b">
        <f t="shared" si="535"/>
        <v>0</v>
      </c>
      <c r="U1285" s="13" t="b">
        <f>AND(B1285&lt;=ReportingYear,B1285&gt;=BaselineYear)</f>
        <v>1</v>
      </c>
      <c r="W1285" s="14" t="b">
        <f t="shared" si="533"/>
        <v>0</v>
      </c>
      <c r="AB1285" s="14"/>
      <c r="AC1285" s="18"/>
      <c r="AD1285" s="14"/>
      <c r="AE1285" s="18"/>
      <c r="AF1285" s="18"/>
      <c r="AG1285" s="18"/>
      <c r="AH1285" s="19"/>
      <c r="AI1285" s="19"/>
      <c r="AJ1285" s="19"/>
    </row>
    <row r="1286" spans="2:36" s="13" customFormat="1" ht="16" hidden="1" thickBot="1">
      <c r="B1286" s="213"/>
      <c r="C1286" s="76" t="s">
        <v>25</v>
      </c>
      <c r="D1286" s="65"/>
      <c r="E1286" s="66"/>
      <c r="F1286" s="66"/>
      <c r="G1286" s="66"/>
      <c r="H1286" s="66"/>
      <c r="I1286" s="66"/>
      <c r="J1286" s="66"/>
      <c r="K1286" s="66"/>
      <c r="L1286" s="66"/>
      <c r="M1286" s="66"/>
      <c r="N1286" s="66"/>
      <c r="O1286" s="67"/>
      <c r="P1286" s="68"/>
      <c r="Q1286" s="69">
        <f t="shared" si="536"/>
        <v>0</v>
      </c>
      <c r="S1286" s="13" t="b">
        <f>S1284</f>
        <v>1</v>
      </c>
      <c r="T1286" s="13" t="b">
        <f t="shared" si="535"/>
        <v>0</v>
      </c>
      <c r="U1286" s="13" t="b">
        <f>U1285</f>
        <v>1</v>
      </c>
      <c r="W1286" s="14" t="b">
        <f t="shared" si="533"/>
        <v>0</v>
      </c>
      <c r="AB1286" s="14"/>
      <c r="AC1286" s="18"/>
      <c r="AD1286" s="14"/>
      <c r="AE1286" s="18"/>
      <c r="AF1286" s="18"/>
      <c r="AG1286" s="18"/>
      <c r="AH1286" s="19"/>
      <c r="AI1286" s="19"/>
      <c r="AJ1286" s="19"/>
    </row>
    <row r="1287" spans="2:36" s="13" customFormat="1" ht="16" hidden="1" thickBot="1">
      <c r="B1287" s="213">
        <f>B1285-1</f>
        <v>2016</v>
      </c>
      <c r="C1287" s="70" t="s">
        <v>24</v>
      </c>
      <c r="D1287" s="71"/>
      <c r="E1287" s="72"/>
      <c r="F1287" s="72"/>
      <c r="G1287" s="72"/>
      <c r="H1287" s="72"/>
      <c r="I1287" s="73"/>
      <c r="J1287" s="72"/>
      <c r="K1287" s="72"/>
      <c r="L1287" s="72"/>
      <c r="M1287" s="72"/>
      <c r="N1287" s="72"/>
      <c r="O1287" s="74"/>
      <c r="P1287" s="62"/>
      <c r="Q1287" s="75">
        <f t="shared" si="536"/>
        <v>0</v>
      </c>
      <c r="T1287" s="13" t="b">
        <f t="shared" si="535"/>
        <v>0</v>
      </c>
      <c r="U1287" s="13" t="b">
        <f>AND(B1287&lt;=ReportingYear,B1287&gt;=BaselineYear)</f>
        <v>1</v>
      </c>
      <c r="W1287" s="14" t="b">
        <f t="shared" si="533"/>
        <v>0</v>
      </c>
      <c r="AB1287" s="14"/>
      <c r="AC1287" s="18"/>
      <c r="AD1287" s="14"/>
      <c r="AE1287" s="18"/>
      <c r="AF1287" s="18"/>
      <c r="AG1287" s="18"/>
      <c r="AH1287" s="19"/>
      <c r="AI1287" s="19"/>
      <c r="AJ1287" s="19"/>
    </row>
    <row r="1288" spans="2:36" s="13" customFormat="1" ht="16" hidden="1" thickBot="1">
      <c r="B1288" s="213"/>
      <c r="C1288" s="76" t="s">
        <v>25</v>
      </c>
      <c r="D1288" s="77"/>
      <c r="E1288" s="78"/>
      <c r="F1288" s="78"/>
      <c r="G1288" s="78"/>
      <c r="H1288" s="78"/>
      <c r="I1288" s="78"/>
      <c r="J1288" s="78"/>
      <c r="K1288" s="78"/>
      <c r="L1288" s="78"/>
      <c r="M1288" s="78"/>
      <c r="N1288" s="78"/>
      <c r="O1288" s="79"/>
      <c r="P1288" s="80"/>
      <c r="Q1288" s="81">
        <f t="shared" si="536"/>
        <v>0</v>
      </c>
      <c r="S1288" s="13" t="b">
        <f>S1286</f>
        <v>1</v>
      </c>
      <c r="T1288" s="13" t="b">
        <f t="shared" si="535"/>
        <v>0</v>
      </c>
      <c r="U1288" s="13" t="b">
        <f>U1287</f>
        <v>1</v>
      </c>
      <c r="W1288" s="14" t="b">
        <f t="shared" si="533"/>
        <v>0</v>
      </c>
      <c r="AB1288" s="14"/>
      <c r="AC1288" s="18"/>
      <c r="AD1288" s="14"/>
      <c r="AE1288" s="18"/>
      <c r="AF1288" s="18"/>
      <c r="AG1288" s="18"/>
      <c r="AH1288" s="19"/>
      <c r="AI1288" s="19"/>
      <c r="AJ1288" s="19"/>
    </row>
    <row r="1289" spans="2:36" s="13" customFormat="1" hidden="1">
      <c r="B1289" s="211">
        <f>B1287-1</f>
        <v>2015</v>
      </c>
      <c r="C1289" s="70" t="s">
        <v>24</v>
      </c>
      <c r="D1289" s="58"/>
      <c r="E1289" s="59"/>
      <c r="F1289" s="59"/>
      <c r="G1289" s="59"/>
      <c r="H1289" s="59"/>
      <c r="I1289" s="60"/>
      <c r="J1289" s="59"/>
      <c r="K1289" s="59"/>
      <c r="L1289" s="59"/>
      <c r="M1289" s="59"/>
      <c r="N1289" s="59"/>
      <c r="O1289" s="61"/>
      <c r="P1289" s="62"/>
      <c r="Q1289" s="63">
        <f t="shared" si="536"/>
        <v>0</v>
      </c>
      <c r="T1289" s="13" t="b">
        <f t="shared" si="535"/>
        <v>0</v>
      </c>
      <c r="U1289" s="13" t="b">
        <f>AND(B1289&lt;=ReportingYear,B1289&gt;=BaselineYear)</f>
        <v>1</v>
      </c>
      <c r="W1289" s="14" t="b">
        <f t="shared" si="533"/>
        <v>0</v>
      </c>
      <c r="AB1289" s="14"/>
      <c r="AC1289" s="18"/>
      <c r="AD1289" s="14"/>
      <c r="AE1289" s="18"/>
      <c r="AF1289" s="18"/>
      <c r="AG1289" s="18"/>
      <c r="AH1289" s="19"/>
      <c r="AI1289" s="19"/>
      <c r="AJ1289" s="19"/>
    </row>
    <row r="1290" spans="2:36" s="13" customFormat="1" ht="16" hidden="1" thickBot="1">
      <c r="B1290" s="216"/>
      <c r="C1290" s="76" t="s">
        <v>25</v>
      </c>
      <c r="D1290" s="65"/>
      <c r="E1290" s="66"/>
      <c r="F1290" s="66"/>
      <c r="G1290" s="66"/>
      <c r="H1290" s="66"/>
      <c r="I1290" s="66"/>
      <c r="J1290" s="66"/>
      <c r="K1290" s="66"/>
      <c r="L1290" s="66"/>
      <c r="M1290" s="66"/>
      <c r="N1290" s="66"/>
      <c r="O1290" s="67"/>
      <c r="P1290" s="68"/>
      <c r="Q1290" s="69">
        <f t="shared" si="536"/>
        <v>0</v>
      </c>
      <c r="S1290" s="13" t="b">
        <f>S1288</f>
        <v>1</v>
      </c>
      <c r="T1290" s="13" t="b">
        <f t="shared" si="535"/>
        <v>0</v>
      </c>
      <c r="U1290" s="13" t="b">
        <f>U1289</f>
        <v>1</v>
      </c>
      <c r="W1290" s="14" t="b">
        <f t="shared" si="533"/>
        <v>0</v>
      </c>
      <c r="AB1290" s="14"/>
      <c r="AC1290" s="18"/>
      <c r="AD1290" s="14"/>
      <c r="AE1290" s="18"/>
      <c r="AF1290" s="18"/>
      <c r="AG1290" s="18"/>
      <c r="AH1290" s="19"/>
      <c r="AI1290" s="19"/>
      <c r="AJ1290" s="19"/>
    </row>
    <row r="1291" spans="2:36" s="13" customFormat="1" hidden="1">
      <c r="B1291" s="217">
        <f>B1289-1</f>
        <v>2014</v>
      </c>
      <c r="C1291" s="70" t="s">
        <v>24</v>
      </c>
      <c r="D1291" s="71"/>
      <c r="E1291" s="72"/>
      <c r="F1291" s="72"/>
      <c r="G1291" s="72"/>
      <c r="H1291" s="72"/>
      <c r="I1291" s="73"/>
      <c r="J1291" s="72"/>
      <c r="K1291" s="72"/>
      <c r="L1291" s="72"/>
      <c r="M1291" s="72"/>
      <c r="N1291" s="72"/>
      <c r="O1291" s="74"/>
      <c r="P1291" s="62"/>
      <c r="Q1291" s="75">
        <f t="shared" si="536"/>
        <v>0</v>
      </c>
      <c r="T1291" s="13" t="b">
        <f t="shared" si="535"/>
        <v>0</v>
      </c>
      <c r="U1291" s="13" t="b">
        <f>AND(B1291&lt;=ReportingYear,B1291&gt;=BaselineYear)</f>
        <v>1</v>
      </c>
      <c r="W1291" s="14" t="b">
        <f t="shared" si="533"/>
        <v>0</v>
      </c>
      <c r="AB1291" s="14"/>
      <c r="AC1291" s="18"/>
      <c r="AD1291" s="14"/>
      <c r="AE1291" s="18"/>
      <c r="AF1291" s="18"/>
      <c r="AG1291" s="18"/>
      <c r="AH1291" s="19"/>
      <c r="AI1291" s="19"/>
      <c r="AJ1291" s="19"/>
    </row>
    <row r="1292" spans="2:36" s="13" customFormat="1" ht="16" hidden="1" thickBot="1">
      <c r="B1292" s="218"/>
      <c r="C1292" s="76" t="s">
        <v>25</v>
      </c>
      <c r="D1292" s="77"/>
      <c r="E1292" s="78"/>
      <c r="F1292" s="78"/>
      <c r="G1292" s="78"/>
      <c r="H1292" s="78"/>
      <c r="I1292" s="78"/>
      <c r="J1292" s="78"/>
      <c r="K1292" s="78"/>
      <c r="L1292" s="78"/>
      <c r="M1292" s="78"/>
      <c r="N1292" s="78"/>
      <c r="O1292" s="79"/>
      <c r="P1292" s="80"/>
      <c r="Q1292" s="81">
        <f t="shared" si="536"/>
        <v>0</v>
      </c>
      <c r="S1292" s="13" t="b">
        <f>S1290</f>
        <v>1</v>
      </c>
      <c r="T1292" s="13" t="b">
        <f t="shared" si="535"/>
        <v>0</v>
      </c>
      <c r="U1292" s="13" t="b">
        <f>U1291</f>
        <v>1</v>
      </c>
      <c r="W1292" s="14" t="b">
        <f t="shared" si="533"/>
        <v>0</v>
      </c>
      <c r="AB1292" s="14"/>
      <c r="AC1292" s="18"/>
      <c r="AD1292" s="14"/>
      <c r="AE1292" s="18"/>
      <c r="AF1292" s="18"/>
      <c r="AG1292" s="18"/>
      <c r="AH1292" s="19"/>
      <c r="AI1292" s="19"/>
      <c r="AJ1292" s="19"/>
    </row>
    <row r="1293" spans="2:36" s="13" customFormat="1" hidden="1">
      <c r="B1293" s="211">
        <f>B1291-1</f>
        <v>2013</v>
      </c>
      <c r="C1293" s="70" t="s">
        <v>24</v>
      </c>
      <c r="D1293" s="58"/>
      <c r="E1293" s="59"/>
      <c r="F1293" s="59"/>
      <c r="G1293" s="59"/>
      <c r="H1293" s="59"/>
      <c r="I1293" s="60"/>
      <c r="J1293" s="59"/>
      <c r="K1293" s="59"/>
      <c r="L1293" s="59"/>
      <c r="M1293" s="59"/>
      <c r="N1293" s="59"/>
      <c r="O1293" s="61"/>
      <c r="P1293" s="62"/>
      <c r="Q1293" s="63">
        <f t="shared" si="536"/>
        <v>0</v>
      </c>
      <c r="T1293" s="13" t="b">
        <f t="shared" si="535"/>
        <v>0</v>
      </c>
      <c r="U1293" s="13" t="b">
        <f>AND(B1293&lt;=ReportingYear,B1293&gt;=BaselineYear)</f>
        <v>0</v>
      </c>
      <c r="W1293" s="14" t="b">
        <f t="shared" si="533"/>
        <v>0</v>
      </c>
      <c r="AB1293" s="14"/>
      <c r="AC1293" s="18"/>
      <c r="AD1293" s="14"/>
      <c r="AE1293" s="18"/>
      <c r="AF1293" s="18"/>
      <c r="AG1293" s="18"/>
      <c r="AH1293" s="19"/>
      <c r="AI1293" s="19"/>
      <c r="AJ1293" s="19"/>
    </row>
    <row r="1294" spans="2:36" s="13" customFormat="1" ht="16" hidden="1" thickBot="1">
      <c r="B1294" s="212"/>
      <c r="C1294" s="76" t="s">
        <v>25</v>
      </c>
      <c r="D1294" s="65"/>
      <c r="E1294" s="66"/>
      <c r="F1294" s="66"/>
      <c r="G1294" s="66"/>
      <c r="H1294" s="66"/>
      <c r="I1294" s="66"/>
      <c r="J1294" s="66"/>
      <c r="K1294" s="66"/>
      <c r="L1294" s="66"/>
      <c r="M1294" s="66"/>
      <c r="N1294" s="66"/>
      <c r="O1294" s="67"/>
      <c r="P1294" s="68"/>
      <c r="Q1294" s="69">
        <f t="shared" si="536"/>
        <v>0</v>
      </c>
      <c r="S1294" s="13" t="b">
        <f>S1292</f>
        <v>1</v>
      </c>
      <c r="T1294" s="13" t="b">
        <f t="shared" si="535"/>
        <v>0</v>
      </c>
      <c r="U1294" s="13" t="b">
        <f>U1293</f>
        <v>0</v>
      </c>
      <c r="W1294" s="14" t="b">
        <f t="shared" si="533"/>
        <v>0</v>
      </c>
      <c r="AB1294" s="14"/>
      <c r="AC1294" s="18"/>
      <c r="AD1294" s="14"/>
      <c r="AE1294" s="18"/>
      <c r="AF1294" s="18"/>
      <c r="AG1294" s="18"/>
      <c r="AH1294" s="19"/>
      <c r="AI1294" s="19"/>
      <c r="AJ1294" s="19"/>
    </row>
    <row r="1295" spans="2:36" s="13" customFormat="1" hidden="1">
      <c r="B1295" s="211">
        <f>B1293-1</f>
        <v>2012</v>
      </c>
      <c r="C1295" s="70" t="s">
        <v>24</v>
      </c>
      <c r="D1295" s="71"/>
      <c r="E1295" s="72"/>
      <c r="F1295" s="72"/>
      <c r="G1295" s="72"/>
      <c r="H1295" s="72"/>
      <c r="I1295" s="73"/>
      <c r="J1295" s="72"/>
      <c r="K1295" s="72"/>
      <c r="L1295" s="72"/>
      <c r="M1295" s="72"/>
      <c r="N1295" s="72"/>
      <c r="O1295" s="74"/>
      <c r="P1295" s="62"/>
      <c r="Q1295" s="75">
        <f t="shared" si="536"/>
        <v>0</v>
      </c>
      <c r="T1295" s="13" t="b">
        <f t="shared" si="535"/>
        <v>0</v>
      </c>
      <c r="U1295" s="13" t="b">
        <f>AND(B1295&lt;=ReportingYear,B1295&gt;=BaselineYear)</f>
        <v>0</v>
      </c>
      <c r="W1295" s="14" t="b">
        <f t="shared" si="533"/>
        <v>0</v>
      </c>
      <c r="AB1295" s="14"/>
      <c r="AC1295" s="18"/>
      <c r="AD1295" s="14"/>
      <c r="AE1295" s="18"/>
      <c r="AF1295" s="18"/>
      <c r="AG1295" s="18"/>
      <c r="AH1295" s="19"/>
      <c r="AI1295" s="19"/>
      <c r="AJ1295" s="19"/>
    </row>
    <row r="1296" spans="2:36" s="13" customFormat="1" ht="16" hidden="1" thickBot="1">
      <c r="B1296" s="212"/>
      <c r="C1296" s="76" t="s">
        <v>25</v>
      </c>
      <c r="D1296" s="77"/>
      <c r="E1296" s="78"/>
      <c r="F1296" s="78"/>
      <c r="G1296" s="78"/>
      <c r="H1296" s="78"/>
      <c r="I1296" s="78"/>
      <c r="J1296" s="78"/>
      <c r="K1296" s="78"/>
      <c r="L1296" s="78"/>
      <c r="M1296" s="78"/>
      <c r="N1296" s="78"/>
      <c r="O1296" s="79"/>
      <c r="P1296" s="80"/>
      <c r="Q1296" s="81">
        <f t="shared" si="536"/>
        <v>0</v>
      </c>
      <c r="S1296" s="13" t="b">
        <f>S1294</f>
        <v>1</v>
      </c>
      <c r="T1296" s="13" t="b">
        <f t="shared" si="535"/>
        <v>0</v>
      </c>
      <c r="U1296" s="13" t="b">
        <f>U1295</f>
        <v>0</v>
      </c>
      <c r="W1296" s="14" t="b">
        <f t="shared" si="533"/>
        <v>0</v>
      </c>
      <c r="AB1296" s="14"/>
      <c r="AC1296" s="18"/>
      <c r="AD1296" s="14"/>
      <c r="AE1296" s="18"/>
      <c r="AF1296" s="18"/>
      <c r="AG1296" s="18"/>
      <c r="AH1296" s="19"/>
      <c r="AI1296" s="19"/>
      <c r="AJ1296" s="19"/>
    </row>
    <row r="1297" spans="2:36" s="13" customFormat="1" hidden="1">
      <c r="B1297" s="211">
        <f>B1295-1</f>
        <v>2011</v>
      </c>
      <c r="C1297" s="70" t="s">
        <v>24</v>
      </c>
      <c r="D1297" s="58"/>
      <c r="E1297" s="59"/>
      <c r="F1297" s="59"/>
      <c r="G1297" s="59"/>
      <c r="H1297" s="59"/>
      <c r="I1297" s="60"/>
      <c r="J1297" s="59"/>
      <c r="K1297" s="59"/>
      <c r="L1297" s="59"/>
      <c r="M1297" s="59"/>
      <c r="N1297" s="59"/>
      <c r="O1297" s="61"/>
      <c r="P1297" s="62"/>
      <c r="Q1297" s="63">
        <f t="shared" si="536"/>
        <v>0</v>
      </c>
      <c r="T1297" s="13" t="b">
        <f t="shared" si="535"/>
        <v>0</v>
      </c>
      <c r="U1297" s="13" t="b">
        <f>AND(B1297&lt;=ReportingYear,B1297&gt;=BaselineYear)</f>
        <v>0</v>
      </c>
      <c r="W1297" s="14" t="b">
        <f t="shared" si="533"/>
        <v>0</v>
      </c>
      <c r="AB1297" s="14"/>
      <c r="AC1297" s="18"/>
      <c r="AD1297" s="14"/>
      <c r="AE1297" s="18"/>
      <c r="AF1297" s="18"/>
      <c r="AG1297" s="18"/>
      <c r="AH1297" s="19"/>
      <c r="AI1297" s="19"/>
      <c r="AJ1297" s="19"/>
    </row>
    <row r="1298" spans="2:36" s="13" customFormat="1" ht="16" hidden="1" thickBot="1">
      <c r="B1298" s="212"/>
      <c r="C1298" s="76" t="s">
        <v>25</v>
      </c>
      <c r="D1298" s="65"/>
      <c r="E1298" s="66"/>
      <c r="F1298" s="66"/>
      <c r="G1298" s="66"/>
      <c r="H1298" s="66"/>
      <c r="I1298" s="66"/>
      <c r="J1298" s="66"/>
      <c r="K1298" s="66"/>
      <c r="L1298" s="66"/>
      <c r="M1298" s="66"/>
      <c r="N1298" s="66"/>
      <c r="O1298" s="67"/>
      <c r="P1298" s="68"/>
      <c r="Q1298" s="69">
        <f t="shared" si="536"/>
        <v>0</v>
      </c>
      <c r="S1298" s="13" t="b">
        <f>S1296</f>
        <v>1</v>
      </c>
      <c r="T1298" s="13" t="b">
        <f t="shared" si="535"/>
        <v>0</v>
      </c>
      <c r="U1298" s="13" t="b">
        <f>U1297</f>
        <v>0</v>
      </c>
      <c r="W1298" s="14" t="b">
        <f t="shared" si="533"/>
        <v>0</v>
      </c>
      <c r="AB1298" s="14"/>
      <c r="AC1298" s="18"/>
      <c r="AD1298" s="14"/>
      <c r="AE1298" s="18"/>
      <c r="AF1298" s="18"/>
      <c r="AG1298" s="18"/>
      <c r="AH1298" s="19"/>
      <c r="AI1298" s="19"/>
      <c r="AJ1298" s="19"/>
    </row>
    <row r="1299" spans="2:36" s="13" customFormat="1" hidden="1">
      <c r="B1299" s="211">
        <f>B1297-1</f>
        <v>2010</v>
      </c>
      <c r="C1299" s="70" t="s">
        <v>24</v>
      </c>
      <c r="D1299" s="71"/>
      <c r="E1299" s="72"/>
      <c r="F1299" s="72"/>
      <c r="G1299" s="72"/>
      <c r="H1299" s="72"/>
      <c r="I1299" s="73"/>
      <c r="J1299" s="72"/>
      <c r="K1299" s="72"/>
      <c r="L1299" s="72"/>
      <c r="M1299" s="72"/>
      <c r="N1299" s="72"/>
      <c r="O1299" s="74"/>
      <c r="P1299" s="62"/>
      <c r="Q1299" s="75">
        <f t="shared" si="536"/>
        <v>0</v>
      </c>
      <c r="T1299" s="13" t="b">
        <f t="shared" si="535"/>
        <v>0</v>
      </c>
      <c r="U1299" s="13" t="b">
        <f>AND(B1299&lt;=ReportingYear,B1299&gt;=BaselineYear)</f>
        <v>0</v>
      </c>
      <c r="W1299" s="14" t="b">
        <f t="shared" si="533"/>
        <v>0</v>
      </c>
      <c r="AB1299" s="14"/>
      <c r="AC1299" s="18"/>
      <c r="AD1299" s="14"/>
      <c r="AE1299" s="18"/>
      <c r="AF1299" s="18"/>
      <c r="AG1299" s="18"/>
      <c r="AH1299" s="19"/>
      <c r="AI1299" s="19"/>
      <c r="AJ1299" s="19"/>
    </row>
    <row r="1300" spans="2:36" s="13" customFormat="1" ht="16" hidden="1" thickBot="1">
      <c r="B1300" s="212"/>
      <c r="C1300" s="76" t="s">
        <v>25</v>
      </c>
      <c r="D1300" s="77"/>
      <c r="E1300" s="78"/>
      <c r="F1300" s="78"/>
      <c r="G1300" s="78"/>
      <c r="H1300" s="78"/>
      <c r="I1300" s="78"/>
      <c r="J1300" s="78"/>
      <c r="K1300" s="78"/>
      <c r="L1300" s="78"/>
      <c r="M1300" s="78"/>
      <c r="N1300" s="78"/>
      <c r="O1300" s="79"/>
      <c r="P1300" s="80"/>
      <c r="Q1300" s="81">
        <f t="shared" si="536"/>
        <v>0</v>
      </c>
      <c r="S1300" s="13" t="b">
        <f>S1298</f>
        <v>1</v>
      </c>
      <c r="T1300" s="13" t="b">
        <f t="shared" si="535"/>
        <v>0</v>
      </c>
      <c r="U1300" s="13" t="b">
        <f>U1299</f>
        <v>0</v>
      </c>
      <c r="W1300" s="14" t="b">
        <f t="shared" si="533"/>
        <v>0</v>
      </c>
      <c r="AB1300" s="14"/>
      <c r="AC1300" s="18"/>
      <c r="AD1300" s="14"/>
      <c r="AE1300" s="18"/>
      <c r="AF1300" s="18"/>
      <c r="AG1300" s="18"/>
      <c r="AH1300" s="19"/>
      <c r="AI1300" s="19"/>
      <c r="AJ1300" s="19"/>
    </row>
    <row r="1301" spans="2:36" s="13" customFormat="1" ht="16" hidden="1" thickBot="1">
      <c r="B1301" s="213">
        <f>B1299-1</f>
        <v>2009</v>
      </c>
      <c r="C1301" s="70" t="s">
        <v>24</v>
      </c>
      <c r="D1301" s="58"/>
      <c r="E1301" s="59"/>
      <c r="F1301" s="59"/>
      <c r="G1301" s="59"/>
      <c r="H1301" s="59"/>
      <c r="I1301" s="60"/>
      <c r="J1301" s="59"/>
      <c r="K1301" s="59"/>
      <c r="L1301" s="59"/>
      <c r="M1301" s="59"/>
      <c r="N1301" s="59"/>
      <c r="O1301" s="61"/>
      <c r="P1301" s="62"/>
      <c r="Q1301" s="63">
        <f t="shared" si="536"/>
        <v>0</v>
      </c>
      <c r="T1301" s="13" t="b">
        <f t="shared" si="535"/>
        <v>0</v>
      </c>
      <c r="U1301" s="13" t="b">
        <f>AND(B1301&lt;=ReportingYear,B1301&gt;=BaselineYear)</f>
        <v>0</v>
      </c>
      <c r="W1301" s="14" t="b">
        <f t="shared" si="533"/>
        <v>0</v>
      </c>
      <c r="AB1301" s="14"/>
      <c r="AC1301" s="18"/>
      <c r="AD1301" s="14"/>
      <c r="AE1301" s="18"/>
      <c r="AF1301" s="18"/>
      <c r="AG1301" s="18"/>
      <c r="AH1301" s="19"/>
      <c r="AI1301" s="19"/>
      <c r="AJ1301" s="19"/>
    </row>
    <row r="1302" spans="2:36" s="13" customFormat="1" ht="16" hidden="1" thickBot="1">
      <c r="B1302" s="213"/>
      <c r="C1302" s="76" t="s">
        <v>25</v>
      </c>
      <c r="D1302" s="65"/>
      <c r="E1302" s="66"/>
      <c r="F1302" s="66"/>
      <c r="G1302" s="66"/>
      <c r="H1302" s="66"/>
      <c r="I1302" s="66"/>
      <c r="J1302" s="66"/>
      <c r="K1302" s="66"/>
      <c r="L1302" s="66"/>
      <c r="M1302" s="66"/>
      <c r="N1302" s="66"/>
      <c r="O1302" s="67"/>
      <c r="P1302" s="68"/>
      <c r="Q1302" s="69">
        <f t="shared" si="536"/>
        <v>0</v>
      </c>
      <c r="S1302" s="13" t="b">
        <f>S1300</f>
        <v>1</v>
      </c>
      <c r="T1302" s="13" t="b">
        <f t="shared" si="535"/>
        <v>0</v>
      </c>
      <c r="U1302" s="13" t="b">
        <f>U1301</f>
        <v>0</v>
      </c>
      <c r="W1302" s="14" t="b">
        <f t="shared" si="533"/>
        <v>0</v>
      </c>
      <c r="AB1302" s="14"/>
      <c r="AC1302" s="18"/>
      <c r="AD1302" s="14"/>
      <c r="AE1302" s="18"/>
      <c r="AF1302" s="18"/>
      <c r="AG1302" s="18"/>
      <c r="AH1302" s="19"/>
      <c r="AI1302" s="19"/>
      <c r="AJ1302" s="19"/>
    </row>
    <row r="1303" spans="2:36" s="13" customFormat="1" ht="16" hidden="1" thickBot="1">
      <c r="B1303" s="213">
        <f>B1301-1</f>
        <v>2008</v>
      </c>
      <c r="C1303" s="70" t="s">
        <v>24</v>
      </c>
      <c r="D1303" s="71"/>
      <c r="E1303" s="72"/>
      <c r="F1303" s="72"/>
      <c r="G1303" s="72"/>
      <c r="H1303" s="72"/>
      <c r="I1303" s="73"/>
      <c r="J1303" s="72"/>
      <c r="K1303" s="72"/>
      <c r="L1303" s="72"/>
      <c r="M1303" s="72"/>
      <c r="N1303" s="72"/>
      <c r="O1303" s="74"/>
      <c r="P1303" s="62"/>
      <c r="Q1303" s="75">
        <f t="shared" si="536"/>
        <v>0</v>
      </c>
      <c r="T1303" s="13" t="b">
        <f t="shared" si="535"/>
        <v>0</v>
      </c>
      <c r="U1303" s="13" t="b">
        <f>AND(B1303&lt;=ReportingYear,B1303&gt;=BaselineYear)</f>
        <v>0</v>
      </c>
      <c r="W1303" s="14" t="b">
        <f t="shared" si="533"/>
        <v>0</v>
      </c>
      <c r="AB1303" s="14"/>
      <c r="AC1303" s="18"/>
      <c r="AD1303" s="14"/>
      <c r="AE1303" s="18"/>
      <c r="AF1303" s="18"/>
      <c r="AG1303" s="18"/>
      <c r="AH1303" s="19"/>
      <c r="AI1303" s="19"/>
      <c r="AJ1303" s="19"/>
    </row>
    <row r="1304" spans="2:36" s="13" customFormat="1" ht="16" hidden="1" thickBot="1">
      <c r="B1304" s="213"/>
      <c r="C1304" s="76" t="s">
        <v>25</v>
      </c>
      <c r="D1304" s="77"/>
      <c r="E1304" s="78"/>
      <c r="F1304" s="78"/>
      <c r="G1304" s="78"/>
      <c r="H1304" s="78"/>
      <c r="I1304" s="78"/>
      <c r="J1304" s="78"/>
      <c r="K1304" s="78"/>
      <c r="L1304" s="78"/>
      <c r="M1304" s="78"/>
      <c r="N1304" s="78"/>
      <c r="O1304" s="79"/>
      <c r="P1304" s="80"/>
      <c r="Q1304" s="81">
        <f t="shared" si="536"/>
        <v>0</v>
      </c>
      <c r="S1304" s="13" t="b">
        <f>S1302</f>
        <v>1</v>
      </c>
      <c r="T1304" s="13" t="b">
        <f t="shared" si="535"/>
        <v>0</v>
      </c>
      <c r="U1304" s="13" t="b">
        <f>U1303</f>
        <v>0</v>
      </c>
      <c r="W1304" s="14" t="b">
        <f t="shared" si="533"/>
        <v>0</v>
      </c>
      <c r="AB1304" s="14"/>
      <c r="AC1304" s="18"/>
      <c r="AD1304" s="14"/>
      <c r="AE1304" s="18"/>
      <c r="AF1304" s="18"/>
      <c r="AG1304" s="18"/>
      <c r="AH1304" s="19"/>
      <c r="AI1304" s="19"/>
      <c r="AJ1304" s="19"/>
    </row>
    <row r="1305" spans="2:36" s="13" customFormat="1" ht="16" hidden="1" thickBot="1">
      <c r="B1305" s="213">
        <f>B1303-1</f>
        <v>2007</v>
      </c>
      <c r="C1305" s="70" t="s">
        <v>24</v>
      </c>
      <c r="D1305" s="58"/>
      <c r="E1305" s="59"/>
      <c r="F1305" s="59"/>
      <c r="G1305" s="59"/>
      <c r="H1305" s="59"/>
      <c r="I1305" s="60"/>
      <c r="J1305" s="59"/>
      <c r="K1305" s="59"/>
      <c r="L1305" s="59"/>
      <c r="M1305" s="59"/>
      <c r="N1305" s="59"/>
      <c r="O1305" s="61"/>
      <c r="P1305" s="62"/>
      <c r="Q1305" s="63">
        <f t="shared" si="536"/>
        <v>0</v>
      </c>
      <c r="T1305" s="13" t="b">
        <f t="shared" si="535"/>
        <v>0</v>
      </c>
      <c r="U1305" s="13" t="b">
        <f>AND(B1305&lt;=ReportingYear,B1305&gt;=BaselineYear)</f>
        <v>0</v>
      </c>
      <c r="W1305" s="14" t="b">
        <f t="shared" si="533"/>
        <v>0</v>
      </c>
      <c r="AB1305" s="14"/>
      <c r="AC1305" s="18"/>
      <c r="AD1305" s="14"/>
      <c r="AE1305" s="18"/>
      <c r="AF1305" s="18"/>
      <c r="AG1305" s="18"/>
      <c r="AH1305" s="19"/>
      <c r="AI1305" s="19"/>
      <c r="AJ1305" s="19"/>
    </row>
    <row r="1306" spans="2:36" s="13" customFormat="1" ht="16" hidden="1" thickBot="1">
      <c r="B1306" s="213"/>
      <c r="C1306" s="76" t="s">
        <v>25</v>
      </c>
      <c r="D1306" s="65"/>
      <c r="E1306" s="66"/>
      <c r="F1306" s="66"/>
      <c r="G1306" s="66"/>
      <c r="H1306" s="66"/>
      <c r="I1306" s="66"/>
      <c r="J1306" s="66"/>
      <c r="K1306" s="66"/>
      <c r="L1306" s="66"/>
      <c r="M1306" s="66"/>
      <c r="N1306" s="66"/>
      <c r="O1306" s="67"/>
      <c r="P1306" s="68"/>
      <c r="Q1306" s="69">
        <f t="shared" si="536"/>
        <v>0</v>
      </c>
      <c r="S1306" s="13" t="b">
        <f>S1304</f>
        <v>1</v>
      </c>
      <c r="T1306" s="13" t="b">
        <f t="shared" si="535"/>
        <v>0</v>
      </c>
      <c r="U1306" s="13" t="b">
        <f>U1305</f>
        <v>0</v>
      </c>
      <c r="W1306" s="14" t="b">
        <f t="shared" si="533"/>
        <v>0</v>
      </c>
      <c r="AB1306" s="14"/>
      <c r="AC1306" s="18"/>
      <c r="AD1306" s="14"/>
      <c r="AE1306" s="18"/>
      <c r="AF1306" s="18"/>
      <c r="AG1306" s="18"/>
      <c r="AH1306" s="19"/>
      <c r="AI1306" s="19"/>
      <c r="AJ1306" s="19"/>
    </row>
    <row r="1307" spans="2:36" s="13" customFormat="1" ht="16" hidden="1" thickBot="1">
      <c r="B1307" s="213">
        <f>B1305-1</f>
        <v>2006</v>
      </c>
      <c r="C1307" s="70" t="s">
        <v>24</v>
      </c>
      <c r="D1307" s="71"/>
      <c r="E1307" s="72"/>
      <c r="F1307" s="72"/>
      <c r="G1307" s="72"/>
      <c r="H1307" s="72"/>
      <c r="I1307" s="73"/>
      <c r="J1307" s="72"/>
      <c r="K1307" s="72"/>
      <c r="L1307" s="72"/>
      <c r="M1307" s="72"/>
      <c r="N1307" s="72"/>
      <c r="O1307" s="74"/>
      <c r="P1307" s="62"/>
      <c r="Q1307" s="75">
        <f t="shared" si="536"/>
        <v>0</v>
      </c>
      <c r="T1307" s="13" t="b">
        <f t="shared" si="535"/>
        <v>0</v>
      </c>
      <c r="U1307" s="13" t="b">
        <f>AND(B1307&lt;=ReportingYear,B1307&gt;=BaselineYear)</f>
        <v>0</v>
      </c>
      <c r="W1307" s="14" t="b">
        <f t="shared" si="533"/>
        <v>0</v>
      </c>
      <c r="AB1307" s="14"/>
      <c r="AC1307" s="18"/>
      <c r="AD1307" s="14"/>
      <c r="AE1307" s="18"/>
      <c r="AF1307" s="18"/>
      <c r="AG1307" s="18"/>
      <c r="AH1307" s="19"/>
      <c r="AI1307" s="19"/>
      <c r="AJ1307" s="19"/>
    </row>
    <row r="1308" spans="2:36" s="13" customFormat="1" ht="16" hidden="1" thickBot="1">
      <c r="B1308" s="213"/>
      <c r="C1308" s="76" t="s">
        <v>25</v>
      </c>
      <c r="D1308" s="77"/>
      <c r="E1308" s="78"/>
      <c r="F1308" s="78"/>
      <c r="G1308" s="78"/>
      <c r="H1308" s="78"/>
      <c r="I1308" s="78"/>
      <c r="J1308" s="78"/>
      <c r="K1308" s="78"/>
      <c r="L1308" s="78"/>
      <c r="M1308" s="78"/>
      <c r="N1308" s="78"/>
      <c r="O1308" s="79"/>
      <c r="P1308" s="80"/>
      <c r="Q1308" s="81">
        <f t="shared" si="536"/>
        <v>0</v>
      </c>
      <c r="S1308" s="13" t="b">
        <f>S1306</f>
        <v>1</v>
      </c>
      <c r="T1308" s="13" t="b">
        <f t="shared" si="535"/>
        <v>0</v>
      </c>
      <c r="U1308" s="13" t="b">
        <f>U1307</f>
        <v>0</v>
      </c>
      <c r="W1308" s="14" t="b">
        <f t="shared" si="533"/>
        <v>0</v>
      </c>
      <c r="AB1308" s="14"/>
      <c r="AC1308" s="18"/>
      <c r="AD1308" s="14"/>
      <c r="AE1308" s="18"/>
      <c r="AF1308" s="18"/>
      <c r="AG1308" s="18"/>
      <c r="AH1308" s="19"/>
      <c r="AI1308" s="19"/>
      <c r="AJ1308" s="19"/>
    </row>
    <row r="1309" spans="2:36" s="13" customFormat="1" hidden="1">
      <c r="B1309" s="211">
        <f>B1307-1</f>
        <v>2005</v>
      </c>
      <c r="C1309" s="70" t="s">
        <v>24</v>
      </c>
      <c r="D1309" s="58"/>
      <c r="E1309" s="59"/>
      <c r="F1309" s="59"/>
      <c r="G1309" s="59"/>
      <c r="H1309" s="59"/>
      <c r="I1309" s="60"/>
      <c r="J1309" s="59"/>
      <c r="K1309" s="59"/>
      <c r="L1309" s="59"/>
      <c r="M1309" s="59"/>
      <c r="N1309" s="59"/>
      <c r="O1309" s="61"/>
      <c r="P1309" s="62"/>
      <c r="Q1309" s="63">
        <f t="shared" si="536"/>
        <v>0</v>
      </c>
      <c r="T1309" s="13" t="b">
        <f t="shared" si="535"/>
        <v>0</v>
      </c>
      <c r="U1309" s="13" t="b">
        <f>AND(B1309&lt;=ReportingYear,B1309&gt;=BaselineYear)</f>
        <v>0</v>
      </c>
      <c r="W1309" s="14" t="b">
        <f t="shared" si="533"/>
        <v>0</v>
      </c>
      <c r="AB1309" s="14"/>
      <c r="AC1309" s="18"/>
      <c r="AD1309" s="14"/>
      <c r="AE1309" s="18"/>
      <c r="AF1309" s="18"/>
      <c r="AG1309" s="18"/>
      <c r="AH1309" s="19"/>
      <c r="AI1309" s="19"/>
      <c r="AJ1309" s="19"/>
    </row>
    <row r="1310" spans="2:36" s="13" customFormat="1" ht="16" hidden="1" thickBot="1">
      <c r="B1310" s="216"/>
      <c r="C1310" s="76" t="s">
        <v>25</v>
      </c>
      <c r="D1310" s="65"/>
      <c r="E1310" s="66"/>
      <c r="F1310" s="66"/>
      <c r="G1310" s="66"/>
      <c r="H1310" s="66"/>
      <c r="I1310" s="66"/>
      <c r="J1310" s="66"/>
      <c r="K1310" s="66"/>
      <c r="L1310" s="66"/>
      <c r="M1310" s="66"/>
      <c r="N1310" s="66"/>
      <c r="O1310" s="67"/>
      <c r="P1310" s="68"/>
      <c r="Q1310" s="69">
        <f t="shared" si="536"/>
        <v>0</v>
      </c>
      <c r="S1310" s="13" t="b">
        <f>S1308</f>
        <v>1</v>
      </c>
      <c r="T1310" s="13" t="b">
        <f t="shared" si="535"/>
        <v>0</v>
      </c>
      <c r="U1310" s="13" t="b">
        <f>U1309</f>
        <v>0</v>
      </c>
      <c r="W1310" s="14" t="b">
        <f t="shared" si="533"/>
        <v>0</v>
      </c>
      <c r="AB1310" s="14"/>
      <c r="AC1310" s="18"/>
      <c r="AD1310" s="14"/>
      <c r="AE1310" s="18"/>
      <c r="AF1310" s="18"/>
      <c r="AG1310" s="18"/>
      <c r="AH1310" s="19"/>
      <c r="AI1310" s="19"/>
      <c r="AJ1310" s="19"/>
    </row>
    <row r="1311" spans="2:36" s="13" customFormat="1" ht="16" hidden="1" thickBot="1">
      <c r="B1311" s="82"/>
      <c r="T1311" s="13" t="b">
        <f>T1282</f>
        <v>0</v>
      </c>
      <c r="W1311" s="14" t="b">
        <f t="shared" si="533"/>
        <v>0</v>
      </c>
      <c r="AB1311" s="14"/>
      <c r="AC1311" s="18"/>
      <c r="AD1311" s="14"/>
      <c r="AE1311" s="18"/>
      <c r="AF1311" s="18"/>
      <c r="AG1311" s="18"/>
      <c r="AH1311" s="19"/>
      <c r="AI1311" s="19"/>
      <c r="AJ1311" s="19"/>
    </row>
    <row r="1312" spans="2:36" s="13" customFormat="1" ht="15.75" hidden="1" customHeight="1" thickBot="1">
      <c r="B1312" s="219" t="s">
        <v>26</v>
      </c>
      <c r="C1312" s="83">
        <f>B1261</f>
        <v>2029</v>
      </c>
      <c r="D1312" s="84" t="str">
        <f t="shared" ref="D1312:O1312" si="537">IF(D1262&lt;&gt;0,D1261/D1262,"")</f>
        <v/>
      </c>
      <c r="E1312" s="84" t="str">
        <f t="shared" si="537"/>
        <v/>
      </c>
      <c r="F1312" s="84" t="str">
        <f t="shared" si="537"/>
        <v/>
      </c>
      <c r="G1312" s="84" t="str">
        <f t="shared" si="537"/>
        <v/>
      </c>
      <c r="H1312" s="84" t="str">
        <f t="shared" si="537"/>
        <v/>
      </c>
      <c r="I1312" s="84" t="str">
        <f t="shared" si="537"/>
        <v/>
      </c>
      <c r="J1312" s="84" t="str">
        <f t="shared" si="537"/>
        <v/>
      </c>
      <c r="K1312" s="84" t="str">
        <f t="shared" si="537"/>
        <v/>
      </c>
      <c r="L1312" s="84" t="str">
        <f t="shared" si="537"/>
        <v/>
      </c>
      <c r="M1312" s="84" t="str">
        <f t="shared" si="537"/>
        <v/>
      </c>
      <c r="N1312" s="84" t="str">
        <f t="shared" si="537"/>
        <v/>
      </c>
      <c r="O1312" s="85" t="str">
        <f t="shared" si="537"/>
        <v/>
      </c>
      <c r="Q1312" s="86" t="str">
        <f>IF(Q1262&lt;&gt;0,Q1261/Q1262,"")</f>
        <v/>
      </c>
      <c r="S1312" s="13" t="b">
        <f>S1290</f>
        <v>1</v>
      </c>
      <c r="T1312" s="13" t="b">
        <f>T1311</f>
        <v>0</v>
      </c>
      <c r="U1312" s="13" t="b">
        <f t="shared" ref="U1312:U1336" si="538">AND(C1312&lt;=ReportingYear,C1312&gt;=BaselineYear)</f>
        <v>0</v>
      </c>
      <c r="V1312" s="13" t="b">
        <f>UnitCostStatus</f>
        <v>0</v>
      </c>
      <c r="W1312" s="14" t="b">
        <f t="shared" si="533"/>
        <v>0</v>
      </c>
      <c r="AB1312" s="14"/>
      <c r="AC1312" s="18"/>
      <c r="AD1312" s="14"/>
      <c r="AE1312" s="18"/>
      <c r="AF1312" s="18"/>
      <c r="AG1312" s="18"/>
      <c r="AH1312" s="19"/>
      <c r="AI1312" s="19"/>
      <c r="AJ1312" s="19"/>
    </row>
    <row r="1313" spans="2:36" s="13" customFormat="1" ht="16" hidden="1" thickBot="1">
      <c r="B1313" s="219"/>
      <c r="C1313" s="83">
        <f>C1312-1</f>
        <v>2028</v>
      </c>
      <c r="D1313" s="84" t="str">
        <f t="shared" ref="D1313:O1313" si="539">IF(D1264&lt;&gt;0,D1263/D1264,"")</f>
        <v/>
      </c>
      <c r="E1313" s="84" t="str">
        <f t="shared" si="539"/>
        <v/>
      </c>
      <c r="F1313" s="84" t="str">
        <f t="shared" si="539"/>
        <v/>
      </c>
      <c r="G1313" s="84" t="str">
        <f t="shared" si="539"/>
        <v/>
      </c>
      <c r="H1313" s="84" t="str">
        <f t="shared" si="539"/>
        <v/>
      </c>
      <c r="I1313" s="84" t="str">
        <f t="shared" si="539"/>
        <v/>
      </c>
      <c r="J1313" s="84" t="str">
        <f t="shared" si="539"/>
        <v/>
      </c>
      <c r="K1313" s="84" t="str">
        <f t="shared" si="539"/>
        <v/>
      </c>
      <c r="L1313" s="84" t="str">
        <f t="shared" si="539"/>
        <v/>
      </c>
      <c r="M1313" s="84" t="str">
        <f t="shared" si="539"/>
        <v/>
      </c>
      <c r="N1313" s="84" t="str">
        <f t="shared" si="539"/>
        <v/>
      </c>
      <c r="O1313" s="85" t="str">
        <f t="shared" si="539"/>
        <v/>
      </c>
      <c r="Q1313" s="86" t="str">
        <f>IF(Q1264&lt;&gt;0,Q1263/Q1264,"")</f>
        <v/>
      </c>
      <c r="S1313" s="13" t="b">
        <f t="shared" ref="S1313:T1328" si="540">S1312</f>
        <v>1</v>
      </c>
      <c r="T1313" s="13" t="b">
        <f t="shared" si="535"/>
        <v>0</v>
      </c>
      <c r="U1313" s="13" t="b">
        <f t="shared" si="538"/>
        <v>0</v>
      </c>
      <c r="V1313" s="13" t="b">
        <f>V1312</f>
        <v>0</v>
      </c>
      <c r="W1313" s="14" t="b">
        <f t="shared" si="533"/>
        <v>0</v>
      </c>
      <c r="AB1313" s="14"/>
      <c r="AC1313" s="18"/>
      <c r="AD1313" s="14"/>
      <c r="AE1313" s="18"/>
      <c r="AF1313" s="18"/>
      <c r="AG1313" s="18"/>
      <c r="AH1313" s="19"/>
      <c r="AI1313" s="19"/>
      <c r="AJ1313" s="19"/>
    </row>
    <row r="1314" spans="2:36" s="13" customFormat="1" ht="16" hidden="1" thickBot="1">
      <c r="B1314" s="219"/>
      <c r="C1314" s="83">
        <f t="shared" ref="C1314:C1336" si="541">C1313-1</f>
        <v>2027</v>
      </c>
      <c r="D1314" s="84" t="str">
        <f t="shared" ref="D1314:O1314" si="542">IF(D1266&lt;&gt;0,D1265/D1266,"")</f>
        <v/>
      </c>
      <c r="E1314" s="84" t="str">
        <f t="shared" si="542"/>
        <v/>
      </c>
      <c r="F1314" s="84" t="str">
        <f t="shared" si="542"/>
        <v/>
      </c>
      <c r="G1314" s="84" t="str">
        <f t="shared" si="542"/>
        <v/>
      </c>
      <c r="H1314" s="84" t="str">
        <f t="shared" si="542"/>
        <v/>
      </c>
      <c r="I1314" s="84" t="str">
        <f t="shared" si="542"/>
        <v/>
      </c>
      <c r="J1314" s="84" t="str">
        <f t="shared" si="542"/>
        <v/>
      </c>
      <c r="K1314" s="84" t="str">
        <f t="shared" si="542"/>
        <v/>
      </c>
      <c r="L1314" s="84" t="str">
        <f t="shared" si="542"/>
        <v/>
      </c>
      <c r="M1314" s="84" t="str">
        <f t="shared" si="542"/>
        <v/>
      </c>
      <c r="N1314" s="84" t="str">
        <f t="shared" si="542"/>
        <v/>
      </c>
      <c r="O1314" s="85" t="str">
        <f t="shared" si="542"/>
        <v/>
      </c>
      <c r="Q1314" s="86" t="str">
        <f>IF(Q1266&lt;&gt;0,Q1265/Q1266,"")</f>
        <v/>
      </c>
      <c r="S1314" s="13" t="b">
        <f t="shared" si="540"/>
        <v>1</v>
      </c>
      <c r="T1314" s="13" t="b">
        <f t="shared" si="535"/>
        <v>0</v>
      </c>
      <c r="U1314" s="13" t="b">
        <f t="shared" si="538"/>
        <v>0</v>
      </c>
      <c r="V1314" s="13" t="b">
        <f>V1313</f>
        <v>0</v>
      </c>
      <c r="W1314" s="14" t="b">
        <f t="shared" si="533"/>
        <v>0</v>
      </c>
      <c r="AB1314" s="14"/>
      <c r="AC1314" s="18"/>
      <c r="AD1314" s="14"/>
      <c r="AE1314" s="18"/>
      <c r="AF1314" s="18"/>
      <c r="AG1314" s="18"/>
      <c r="AH1314" s="19"/>
      <c r="AI1314" s="19"/>
      <c r="AJ1314" s="19"/>
    </row>
    <row r="1315" spans="2:36" s="13" customFormat="1" ht="16" hidden="1" thickBot="1">
      <c r="B1315" s="219"/>
      <c r="C1315" s="83">
        <f t="shared" si="541"/>
        <v>2026</v>
      </c>
      <c r="D1315" s="84" t="str">
        <f t="shared" ref="D1315:O1315" si="543">IF(D1268&lt;&gt;0,D1267/D1268,"")</f>
        <v/>
      </c>
      <c r="E1315" s="84" t="str">
        <f t="shared" si="543"/>
        <v/>
      </c>
      <c r="F1315" s="84" t="str">
        <f t="shared" si="543"/>
        <v/>
      </c>
      <c r="G1315" s="84" t="str">
        <f t="shared" si="543"/>
        <v/>
      </c>
      <c r="H1315" s="84" t="str">
        <f t="shared" si="543"/>
        <v/>
      </c>
      <c r="I1315" s="84" t="str">
        <f t="shared" si="543"/>
        <v/>
      </c>
      <c r="J1315" s="84" t="str">
        <f t="shared" si="543"/>
        <v/>
      </c>
      <c r="K1315" s="84" t="str">
        <f t="shared" si="543"/>
        <v/>
      </c>
      <c r="L1315" s="84" t="str">
        <f t="shared" si="543"/>
        <v/>
      </c>
      <c r="M1315" s="84" t="str">
        <f t="shared" si="543"/>
        <v/>
      </c>
      <c r="N1315" s="84" t="str">
        <f t="shared" si="543"/>
        <v/>
      </c>
      <c r="O1315" s="85" t="str">
        <f t="shared" si="543"/>
        <v/>
      </c>
      <c r="Q1315" s="86" t="str">
        <f>IF(Q1268&lt;&gt;0,Q1267/Q1268,"")</f>
        <v/>
      </c>
      <c r="S1315" s="13" t="b">
        <f t="shared" si="540"/>
        <v>1</v>
      </c>
      <c r="T1315" s="13" t="b">
        <f t="shared" si="535"/>
        <v>0</v>
      </c>
      <c r="U1315" s="13" t="b">
        <f t="shared" si="538"/>
        <v>0</v>
      </c>
      <c r="V1315" s="13" t="b">
        <f t="shared" ref="V1315:V1336" si="544">V1314</f>
        <v>0</v>
      </c>
      <c r="W1315" s="14" t="b">
        <f t="shared" si="533"/>
        <v>0</v>
      </c>
      <c r="AB1315" s="14"/>
      <c r="AC1315" s="18"/>
      <c r="AD1315" s="14"/>
      <c r="AE1315" s="18"/>
      <c r="AF1315" s="18"/>
      <c r="AG1315" s="18"/>
      <c r="AH1315" s="19"/>
      <c r="AI1315" s="19"/>
      <c r="AJ1315" s="19"/>
    </row>
    <row r="1316" spans="2:36" s="13" customFormat="1" ht="16" hidden="1" thickBot="1">
      <c r="B1316" s="219"/>
      <c r="C1316" s="83">
        <f t="shared" si="541"/>
        <v>2025</v>
      </c>
      <c r="D1316" s="84" t="str">
        <f t="shared" ref="D1316:O1316" si="545">IF(D1270&lt;&gt;0,D1269/D1270,"")</f>
        <v/>
      </c>
      <c r="E1316" s="84" t="str">
        <f t="shared" si="545"/>
        <v/>
      </c>
      <c r="F1316" s="84" t="str">
        <f t="shared" si="545"/>
        <v/>
      </c>
      <c r="G1316" s="84" t="str">
        <f t="shared" si="545"/>
        <v/>
      </c>
      <c r="H1316" s="84" t="str">
        <f t="shared" si="545"/>
        <v/>
      </c>
      <c r="I1316" s="84" t="str">
        <f t="shared" si="545"/>
        <v/>
      </c>
      <c r="J1316" s="84" t="str">
        <f t="shared" si="545"/>
        <v/>
      </c>
      <c r="K1316" s="84" t="str">
        <f t="shared" si="545"/>
        <v/>
      </c>
      <c r="L1316" s="84" t="str">
        <f t="shared" si="545"/>
        <v/>
      </c>
      <c r="M1316" s="84" t="str">
        <f t="shared" si="545"/>
        <v/>
      </c>
      <c r="N1316" s="84" t="str">
        <f t="shared" si="545"/>
        <v/>
      </c>
      <c r="O1316" s="85" t="str">
        <f t="shared" si="545"/>
        <v/>
      </c>
      <c r="Q1316" s="86" t="str">
        <f>IF(Q1270&lt;&gt;0,Q1269/Q1270,"")</f>
        <v/>
      </c>
      <c r="S1316" s="13" t="b">
        <f t="shared" si="540"/>
        <v>1</v>
      </c>
      <c r="T1316" s="13" t="b">
        <f t="shared" si="535"/>
        <v>0</v>
      </c>
      <c r="U1316" s="13" t="b">
        <f t="shared" si="538"/>
        <v>0</v>
      </c>
      <c r="V1316" s="13" t="b">
        <f t="shared" si="544"/>
        <v>0</v>
      </c>
      <c r="W1316" s="14" t="b">
        <f t="shared" si="533"/>
        <v>0</v>
      </c>
      <c r="AB1316" s="14"/>
      <c r="AC1316" s="18"/>
      <c r="AD1316" s="14"/>
      <c r="AE1316" s="18"/>
      <c r="AF1316" s="18"/>
      <c r="AG1316" s="18"/>
      <c r="AH1316" s="19"/>
      <c r="AI1316" s="19"/>
      <c r="AJ1316" s="19"/>
    </row>
    <row r="1317" spans="2:36" s="13" customFormat="1" ht="16" hidden="1" thickBot="1">
      <c r="B1317" s="219"/>
      <c r="C1317" s="83">
        <f t="shared" si="541"/>
        <v>2024</v>
      </c>
      <c r="D1317" s="84" t="str">
        <f t="shared" ref="D1317:O1317" si="546">IF(D1272&lt;&gt;0,D1271/D1272,"")</f>
        <v/>
      </c>
      <c r="E1317" s="84" t="str">
        <f t="shared" si="546"/>
        <v/>
      </c>
      <c r="F1317" s="84" t="str">
        <f t="shared" si="546"/>
        <v/>
      </c>
      <c r="G1317" s="84" t="str">
        <f t="shared" si="546"/>
        <v/>
      </c>
      <c r="H1317" s="84" t="str">
        <f t="shared" si="546"/>
        <v/>
      </c>
      <c r="I1317" s="84" t="str">
        <f t="shared" si="546"/>
        <v/>
      </c>
      <c r="J1317" s="84" t="str">
        <f t="shared" si="546"/>
        <v/>
      </c>
      <c r="K1317" s="84" t="str">
        <f t="shared" si="546"/>
        <v/>
      </c>
      <c r="L1317" s="84" t="str">
        <f t="shared" si="546"/>
        <v/>
      </c>
      <c r="M1317" s="84" t="str">
        <f t="shared" si="546"/>
        <v/>
      </c>
      <c r="N1317" s="84" t="str">
        <f t="shared" si="546"/>
        <v/>
      </c>
      <c r="O1317" s="85" t="str">
        <f t="shared" si="546"/>
        <v/>
      </c>
      <c r="Q1317" s="86" t="str">
        <f>IF(Q1272&lt;&gt;0,Q1271/Q1272,"")</f>
        <v/>
      </c>
      <c r="S1317" s="13" t="b">
        <f t="shared" si="540"/>
        <v>1</v>
      </c>
      <c r="T1317" s="13" t="b">
        <f t="shared" si="535"/>
        <v>0</v>
      </c>
      <c r="U1317" s="13" t="b">
        <f t="shared" si="538"/>
        <v>0</v>
      </c>
      <c r="V1317" s="13" t="b">
        <f t="shared" si="544"/>
        <v>0</v>
      </c>
      <c r="W1317" s="14" t="b">
        <f t="shared" si="533"/>
        <v>0</v>
      </c>
      <c r="AB1317" s="14"/>
      <c r="AC1317" s="18"/>
      <c r="AD1317" s="14"/>
      <c r="AE1317" s="18"/>
      <c r="AF1317" s="18"/>
      <c r="AG1317" s="18"/>
      <c r="AH1317" s="19"/>
      <c r="AI1317" s="19"/>
      <c r="AJ1317" s="19"/>
    </row>
    <row r="1318" spans="2:36" s="13" customFormat="1" ht="16" hidden="1" thickBot="1">
      <c r="B1318" s="219"/>
      <c r="C1318" s="83">
        <f t="shared" si="541"/>
        <v>2023</v>
      </c>
      <c r="D1318" s="84" t="str">
        <f t="shared" ref="D1318:O1318" si="547">IF(D1274&lt;&gt;0,D1273/D1274,"")</f>
        <v/>
      </c>
      <c r="E1318" s="84" t="str">
        <f t="shared" si="547"/>
        <v/>
      </c>
      <c r="F1318" s="84" t="str">
        <f t="shared" si="547"/>
        <v/>
      </c>
      <c r="G1318" s="84" t="str">
        <f t="shared" si="547"/>
        <v/>
      </c>
      <c r="H1318" s="84" t="str">
        <f t="shared" si="547"/>
        <v/>
      </c>
      <c r="I1318" s="84" t="str">
        <f t="shared" si="547"/>
        <v/>
      </c>
      <c r="J1318" s="84" t="str">
        <f t="shared" si="547"/>
        <v/>
      </c>
      <c r="K1318" s="84" t="str">
        <f t="shared" si="547"/>
        <v/>
      </c>
      <c r="L1318" s="84" t="str">
        <f t="shared" si="547"/>
        <v/>
      </c>
      <c r="M1318" s="84" t="str">
        <f t="shared" si="547"/>
        <v/>
      </c>
      <c r="N1318" s="84" t="str">
        <f t="shared" si="547"/>
        <v/>
      </c>
      <c r="O1318" s="85" t="str">
        <f t="shared" si="547"/>
        <v/>
      </c>
      <c r="Q1318" s="86" t="str">
        <f>IF(Q1274&lt;&gt;0,Q1273/Q1274,"")</f>
        <v/>
      </c>
      <c r="S1318" s="13" t="b">
        <f t="shared" si="540"/>
        <v>1</v>
      </c>
      <c r="T1318" s="13" t="b">
        <f t="shared" si="535"/>
        <v>0</v>
      </c>
      <c r="U1318" s="13" t="b">
        <f t="shared" si="538"/>
        <v>0</v>
      </c>
      <c r="V1318" s="13" t="b">
        <f t="shared" si="544"/>
        <v>0</v>
      </c>
      <c r="W1318" s="14" t="b">
        <f t="shared" si="533"/>
        <v>0</v>
      </c>
      <c r="AB1318" s="14"/>
      <c r="AC1318" s="18"/>
      <c r="AD1318" s="14"/>
      <c r="AE1318" s="18"/>
      <c r="AF1318" s="18"/>
      <c r="AG1318" s="18"/>
      <c r="AH1318" s="19"/>
      <c r="AI1318" s="19"/>
      <c r="AJ1318" s="19"/>
    </row>
    <row r="1319" spans="2:36" s="13" customFormat="1" ht="16" hidden="1" thickBot="1">
      <c r="B1319" s="219"/>
      <c r="C1319" s="83">
        <f t="shared" si="541"/>
        <v>2022</v>
      </c>
      <c r="D1319" s="84" t="str">
        <f t="shared" ref="D1319:O1319" si="548">IF(D1276&lt;&gt;0,D1275/D1276,"")</f>
        <v/>
      </c>
      <c r="E1319" s="84" t="str">
        <f t="shared" si="548"/>
        <v/>
      </c>
      <c r="F1319" s="84" t="str">
        <f t="shared" si="548"/>
        <v/>
      </c>
      <c r="G1319" s="84" t="str">
        <f t="shared" si="548"/>
        <v/>
      </c>
      <c r="H1319" s="84" t="str">
        <f t="shared" si="548"/>
        <v/>
      </c>
      <c r="I1319" s="84" t="str">
        <f t="shared" si="548"/>
        <v/>
      </c>
      <c r="J1319" s="84" t="str">
        <f t="shared" si="548"/>
        <v/>
      </c>
      <c r="K1319" s="84" t="str">
        <f t="shared" si="548"/>
        <v/>
      </c>
      <c r="L1319" s="84" t="str">
        <f t="shared" si="548"/>
        <v/>
      </c>
      <c r="M1319" s="84" t="str">
        <f t="shared" si="548"/>
        <v/>
      </c>
      <c r="N1319" s="84" t="str">
        <f t="shared" si="548"/>
        <v/>
      </c>
      <c r="O1319" s="85" t="str">
        <f t="shared" si="548"/>
        <v/>
      </c>
      <c r="Q1319" s="86" t="str">
        <f>IF(Q1276&lt;&gt;0,Q1275/Q1276,"")</f>
        <v/>
      </c>
      <c r="S1319" s="13" t="b">
        <f t="shared" si="540"/>
        <v>1</v>
      </c>
      <c r="T1319" s="13" t="b">
        <f t="shared" si="535"/>
        <v>0</v>
      </c>
      <c r="U1319" s="13" t="b">
        <f t="shared" si="538"/>
        <v>0</v>
      </c>
      <c r="V1319" s="13" t="b">
        <f t="shared" si="544"/>
        <v>0</v>
      </c>
      <c r="W1319" s="14" t="b">
        <f t="shared" si="533"/>
        <v>0</v>
      </c>
      <c r="AB1319" s="14"/>
      <c r="AC1319" s="18"/>
      <c r="AD1319" s="14"/>
      <c r="AE1319" s="18"/>
      <c r="AF1319" s="18"/>
      <c r="AG1319" s="18"/>
      <c r="AH1319" s="19"/>
      <c r="AI1319" s="19"/>
      <c r="AJ1319" s="19"/>
    </row>
    <row r="1320" spans="2:36" s="13" customFormat="1" ht="16" hidden="1" thickBot="1">
      <c r="B1320" s="219"/>
      <c r="C1320" s="83">
        <f t="shared" si="541"/>
        <v>2021</v>
      </c>
      <c r="D1320" s="84" t="str">
        <f t="shared" ref="D1320:O1320" si="549">IF(D1278&lt;&gt;0,D1277/D1278,"")</f>
        <v/>
      </c>
      <c r="E1320" s="84" t="str">
        <f t="shared" si="549"/>
        <v/>
      </c>
      <c r="F1320" s="84" t="str">
        <f t="shared" si="549"/>
        <v/>
      </c>
      <c r="G1320" s="84" t="str">
        <f t="shared" si="549"/>
        <v/>
      </c>
      <c r="H1320" s="84" t="str">
        <f t="shared" si="549"/>
        <v/>
      </c>
      <c r="I1320" s="84" t="str">
        <f t="shared" si="549"/>
        <v/>
      </c>
      <c r="J1320" s="84" t="str">
        <f t="shared" si="549"/>
        <v/>
      </c>
      <c r="K1320" s="84" t="str">
        <f t="shared" si="549"/>
        <v/>
      </c>
      <c r="L1320" s="84" t="str">
        <f t="shared" si="549"/>
        <v/>
      </c>
      <c r="M1320" s="84" t="str">
        <f t="shared" si="549"/>
        <v/>
      </c>
      <c r="N1320" s="84" t="str">
        <f t="shared" si="549"/>
        <v/>
      </c>
      <c r="O1320" s="85" t="str">
        <f t="shared" si="549"/>
        <v/>
      </c>
      <c r="Q1320" s="86" t="str">
        <f>IF(Q1278&lt;&gt;0,Q1277/Q1278,"")</f>
        <v/>
      </c>
      <c r="S1320" s="13" t="b">
        <f t="shared" si="540"/>
        <v>1</v>
      </c>
      <c r="T1320" s="13" t="b">
        <f t="shared" si="535"/>
        <v>0</v>
      </c>
      <c r="U1320" s="13" t="b">
        <f t="shared" si="538"/>
        <v>0</v>
      </c>
      <c r="V1320" s="13" t="b">
        <f t="shared" si="544"/>
        <v>0</v>
      </c>
      <c r="W1320" s="14" t="b">
        <f t="shared" si="533"/>
        <v>0</v>
      </c>
      <c r="AB1320" s="14"/>
      <c r="AC1320" s="18"/>
      <c r="AD1320" s="14"/>
      <c r="AE1320" s="18"/>
      <c r="AF1320" s="18"/>
      <c r="AG1320" s="18"/>
      <c r="AH1320" s="19"/>
      <c r="AI1320" s="19"/>
      <c r="AJ1320" s="19"/>
    </row>
    <row r="1321" spans="2:36" s="13" customFormat="1" ht="16" hidden="1" thickBot="1">
      <c r="B1321" s="219"/>
      <c r="C1321" s="83">
        <f t="shared" si="541"/>
        <v>2020</v>
      </c>
      <c r="D1321" s="84" t="str">
        <f t="shared" ref="D1321:O1321" si="550">IF(D1280&lt;&gt;0,D1279/D1280,"")</f>
        <v/>
      </c>
      <c r="E1321" s="84" t="str">
        <f t="shared" si="550"/>
        <v/>
      </c>
      <c r="F1321" s="84" t="str">
        <f t="shared" si="550"/>
        <v/>
      </c>
      <c r="G1321" s="84" t="str">
        <f t="shared" si="550"/>
        <v/>
      </c>
      <c r="H1321" s="84" t="str">
        <f t="shared" si="550"/>
        <v/>
      </c>
      <c r="I1321" s="84" t="str">
        <f t="shared" si="550"/>
        <v/>
      </c>
      <c r="J1321" s="84" t="str">
        <f t="shared" si="550"/>
        <v/>
      </c>
      <c r="K1321" s="84" t="str">
        <f t="shared" si="550"/>
        <v/>
      </c>
      <c r="L1321" s="84" t="str">
        <f t="shared" si="550"/>
        <v/>
      </c>
      <c r="M1321" s="84" t="str">
        <f t="shared" si="550"/>
        <v/>
      </c>
      <c r="N1321" s="84" t="str">
        <f t="shared" si="550"/>
        <v/>
      </c>
      <c r="O1321" s="85" t="str">
        <f t="shared" si="550"/>
        <v/>
      </c>
      <c r="P1321" s="87"/>
      <c r="Q1321" s="86" t="str">
        <f>IF(Q1280&lt;&gt;0,Q1279/Q1280,"")</f>
        <v/>
      </c>
      <c r="S1321" s="13" t="b">
        <f t="shared" si="540"/>
        <v>1</v>
      </c>
      <c r="T1321" s="13" t="b">
        <f t="shared" si="535"/>
        <v>0</v>
      </c>
      <c r="U1321" s="13" t="b">
        <f t="shared" si="538"/>
        <v>0</v>
      </c>
      <c r="V1321" s="13" t="b">
        <f t="shared" si="544"/>
        <v>0</v>
      </c>
      <c r="W1321" s="14" t="b">
        <f t="shared" si="533"/>
        <v>0</v>
      </c>
      <c r="AB1321" s="14"/>
      <c r="AC1321" s="18"/>
      <c r="AD1321" s="14"/>
      <c r="AE1321" s="18"/>
      <c r="AF1321" s="18"/>
      <c r="AG1321" s="18"/>
      <c r="AH1321" s="19"/>
      <c r="AI1321" s="19"/>
      <c r="AJ1321" s="19"/>
    </row>
    <row r="1322" spans="2:36" s="13" customFormat="1" ht="16" hidden="1" thickBot="1">
      <c r="B1322" s="219"/>
      <c r="C1322" s="83">
        <f t="shared" si="541"/>
        <v>2019</v>
      </c>
      <c r="D1322" s="84" t="str">
        <f t="shared" ref="D1322:O1322" si="551">IF(D1282&lt;&gt;0,D1281/D1282,"")</f>
        <v/>
      </c>
      <c r="E1322" s="84" t="str">
        <f t="shared" si="551"/>
        <v/>
      </c>
      <c r="F1322" s="84" t="str">
        <f t="shared" si="551"/>
        <v/>
      </c>
      <c r="G1322" s="84" t="str">
        <f t="shared" si="551"/>
        <v/>
      </c>
      <c r="H1322" s="84" t="str">
        <f t="shared" si="551"/>
        <v/>
      </c>
      <c r="I1322" s="84" t="str">
        <f t="shared" si="551"/>
        <v/>
      </c>
      <c r="J1322" s="84" t="str">
        <f t="shared" si="551"/>
        <v/>
      </c>
      <c r="K1322" s="84" t="str">
        <f t="shared" si="551"/>
        <v/>
      </c>
      <c r="L1322" s="84" t="str">
        <f t="shared" si="551"/>
        <v/>
      </c>
      <c r="M1322" s="84" t="str">
        <f t="shared" si="551"/>
        <v/>
      </c>
      <c r="N1322" s="84" t="str">
        <f t="shared" si="551"/>
        <v/>
      </c>
      <c r="O1322" s="85" t="str">
        <f t="shared" si="551"/>
        <v/>
      </c>
      <c r="Q1322" s="86" t="str">
        <f>IF(Q1282&lt;&gt;0,Q1281/Q1282,"")</f>
        <v/>
      </c>
      <c r="S1322" s="13" t="b">
        <f t="shared" si="540"/>
        <v>1</v>
      </c>
      <c r="T1322" s="13" t="b">
        <f t="shared" si="535"/>
        <v>0</v>
      </c>
      <c r="U1322" s="13" t="b">
        <f t="shared" si="538"/>
        <v>0</v>
      </c>
      <c r="V1322" s="13" t="b">
        <f t="shared" si="544"/>
        <v>0</v>
      </c>
      <c r="W1322" s="14" t="b">
        <f t="shared" si="533"/>
        <v>0</v>
      </c>
      <c r="AB1322" s="14"/>
      <c r="AC1322" s="18"/>
      <c r="AD1322" s="14"/>
      <c r="AE1322" s="18"/>
      <c r="AF1322" s="18"/>
      <c r="AG1322" s="18"/>
      <c r="AH1322" s="19"/>
      <c r="AI1322" s="19"/>
      <c r="AJ1322" s="19"/>
    </row>
    <row r="1323" spans="2:36" s="13" customFormat="1" ht="16" hidden="1" thickBot="1">
      <c r="B1323" s="219"/>
      <c r="C1323" s="83">
        <f t="shared" si="541"/>
        <v>2018</v>
      </c>
      <c r="D1323" s="84" t="str">
        <f t="shared" ref="D1323:O1323" si="552">IF(D1284&lt;&gt;0,D1283/D1284,"")</f>
        <v/>
      </c>
      <c r="E1323" s="84" t="str">
        <f t="shared" si="552"/>
        <v/>
      </c>
      <c r="F1323" s="84" t="str">
        <f t="shared" si="552"/>
        <v/>
      </c>
      <c r="G1323" s="84" t="str">
        <f t="shared" si="552"/>
        <v/>
      </c>
      <c r="H1323" s="84" t="str">
        <f t="shared" si="552"/>
        <v/>
      </c>
      <c r="I1323" s="84" t="str">
        <f t="shared" si="552"/>
        <v/>
      </c>
      <c r="J1323" s="84" t="str">
        <f t="shared" si="552"/>
        <v/>
      </c>
      <c r="K1323" s="84" t="str">
        <f t="shared" si="552"/>
        <v/>
      </c>
      <c r="L1323" s="84" t="str">
        <f t="shared" si="552"/>
        <v/>
      </c>
      <c r="M1323" s="84" t="str">
        <f t="shared" si="552"/>
        <v/>
      </c>
      <c r="N1323" s="84" t="str">
        <f t="shared" si="552"/>
        <v/>
      </c>
      <c r="O1323" s="85" t="str">
        <f t="shared" si="552"/>
        <v/>
      </c>
      <c r="Q1323" s="86" t="str">
        <f>IF(Q1284&lt;&gt;0,Q1283/Q1284,"")</f>
        <v/>
      </c>
      <c r="S1323" s="13" t="b">
        <f t="shared" si="540"/>
        <v>1</v>
      </c>
      <c r="T1323" s="13" t="b">
        <f t="shared" si="535"/>
        <v>0</v>
      </c>
      <c r="U1323" s="13" t="b">
        <f t="shared" si="538"/>
        <v>0</v>
      </c>
      <c r="V1323" s="13" t="b">
        <f t="shared" si="544"/>
        <v>0</v>
      </c>
      <c r="W1323" s="14" t="b">
        <f t="shared" si="533"/>
        <v>0</v>
      </c>
      <c r="AB1323" s="14"/>
      <c r="AC1323" s="18"/>
      <c r="AD1323" s="14"/>
      <c r="AE1323" s="18"/>
      <c r="AF1323" s="18"/>
      <c r="AG1323" s="18"/>
      <c r="AH1323" s="19"/>
      <c r="AI1323" s="19"/>
      <c r="AJ1323" s="19"/>
    </row>
    <row r="1324" spans="2:36" s="13" customFormat="1" ht="16" hidden="1" thickBot="1">
      <c r="B1324" s="219"/>
      <c r="C1324" s="83">
        <f t="shared" si="541"/>
        <v>2017</v>
      </c>
      <c r="D1324" s="84" t="str">
        <f t="shared" ref="D1324:O1324" si="553">IF(D1286&lt;&gt;0,D1285/D1286,"")</f>
        <v/>
      </c>
      <c r="E1324" s="84" t="str">
        <f t="shared" si="553"/>
        <v/>
      </c>
      <c r="F1324" s="84" t="str">
        <f t="shared" si="553"/>
        <v/>
      </c>
      <c r="G1324" s="84" t="str">
        <f t="shared" si="553"/>
        <v/>
      </c>
      <c r="H1324" s="84" t="str">
        <f t="shared" si="553"/>
        <v/>
      </c>
      <c r="I1324" s="84" t="str">
        <f t="shared" si="553"/>
        <v/>
      </c>
      <c r="J1324" s="84" t="str">
        <f t="shared" si="553"/>
        <v/>
      </c>
      <c r="K1324" s="84" t="str">
        <f t="shared" si="553"/>
        <v/>
      </c>
      <c r="L1324" s="84" t="str">
        <f t="shared" si="553"/>
        <v/>
      </c>
      <c r="M1324" s="84" t="str">
        <f t="shared" si="553"/>
        <v/>
      </c>
      <c r="N1324" s="84" t="str">
        <f t="shared" si="553"/>
        <v/>
      </c>
      <c r="O1324" s="85" t="str">
        <f t="shared" si="553"/>
        <v/>
      </c>
      <c r="Q1324" s="86" t="str">
        <f>IF(Q1286&lt;&gt;0,Q1285/Q1286,"")</f>
        <v/>
      </c>
      <c r="S1324" s="13" t="b">
        <f t="shared" si="540"/>
        <v>1</v>
      </c>
      <c r="T1324" s="13" t="b">
        <f t="shared" si="540"/>
        <v>0</v>
      </c>
      <c r="U1324" s="13" t="b">
        <f t="shared" si="538"/>
        <v>1</v>
      </c>
      <c r="V1324" s="13" t="b">
        <f t="shared" si="544"/>
        <v>0</v>
      </c>
      <c r="W1324" s="14" t="b">
        <f t="shared" si="533"/>
        <v>0</v>
      </c>
      <c r="AB1324" s="14"/>
      <c r="AC1324" s="18"/>
      <c r="AD1324" s="14"/>
      <c r="AE1324" s="18"/>
      <c r="AF1324" s="18"/>
      <c r="AG1324" s="18"/>
      <c r="AH1324" s="19"/>
      <c r="AI1324" s="19"/>
      <c r="AJ1324" s="19"/>
    </row>
    <row r="1325" spans="2:36" s="13" customFormat="1" ht="16" hidden="1" thickBot="1">
      <c r="B1325" s="219"/>
      <c r="C1325" s="83">
        <f t="shared" si="541"/>
        <v>2016</v>
      </c>
      <c r="D1325" s="84" t="str">
        <f t="shared" ref="D1325:O1325" si="554">IF(D1288&lt;&gt;0,D1287/D1288,"")</f>
        <v/>
      </c>
      <c r="E1325" s="84" t="str">
        <f t="shared" si="554"/>
        <v/>
      </c>
      <c r="F1325" s="84" t="str">
        <f t="shared" si="554"/>
        <v/>
      </c>
      <c r="G1325" s="84" t="str">
        <f t="shared" si="554"/>
        <v/>
      </c>
      <c r="H1325" s="84" t="str">
        <f t="shared" si="554"/>
        <v/>
      </c>
      <c r="I1325" s="84" t="str">
        <f t="shared" si="554"/>
        <v/>
      </c>
      <c r="J1325" s="84" t="str">
        <f t="shared" si="554"/>
        <v/>
      </c>
      <c r="K1325" s="84" t="str">
        <f t="shared" si="554"/>
        <v/>
      </c>
      <c r="L1325" s="84" t="str">
        <f t="shared" si="554"/>
        <v/>
      </c>
      <c r="M1325" s="84" t="str">
        <f t="shared" si="554"/>
        <v/>
      </c>
      <c r="N1325" s="84" t="str">
        <f t="shared" si="554"/>
        <v/>
      </c>
      <c r="O1325" s="85" t="str">
        <f t="shared" si="554"/>
        <v/>
      </c>
      <c r="P1325" s="87"/>
      <c r="Q1325" s="86" t="str">
        <f>IF(Q1288&lt;&gt;0,Q1287/Q1288,"")</f>
        <v/>
      </c>
      <c r="S1325" s="13" t="b">
        <f t="shared" si="540"/>
        <v>1</v>
      </c>
      <c r="T1325" s="13" t="b">
        <f t="shared" si="540"/>
        <v>0</v>
      </c>
      <c r="U1325" s="13" t="b">
        <f t="shared" si="538"/>
        <v>1</v>
      </c>
      <c r="V1325" s="13" t="b">
        <f t="shared" si="544"/>
        <v>0</v>
      </c>
      <c r="W1325" s="14" t="b">
        <f t="shared" si="533"/>
        <v>0</v>
      </c>
      <c r="AB1325" s="14"/>
      <c r="AC1325" s="18"/>
      <c r="AD1325" s="14"/>
      <c r="AE1325" s="18"/>
      <c r="AF1325" s="18"/>
      <c r="AG1325" s="18"/>
      <c r="AH1325" s="19"/>
      <c r="AI1325" s="19"/>
      <c r="AJ1325" s="19"/>
    </row>
    <row r="1326" spans="2:36" s="13" customFormat="1" ht="16" hidden="1" thickBot="1">
      <c r="B1326" s="219"/>
      <c r="C1326" s="83">
        <f t="shared" si="541"/>
        <v>2015</v>
      </c>
      <c r="D1326" s="84" t="str">
        <f t="shared" ref="D1326:O1326" si="555">IF(D1290&lt;&gt;0,D1289/D1290,"")</f>
        <v/>
      </c>
      <c r="E1326" s="84" t="str">
        <f t="shared" si="555"/>
        <v/>
      </c>
      <c r="F1326" s="84" t="str">
        <f t="shared" si="555"/>
        <v/>
      </c>
      <c r="G1326" s="84" t="str">
        <f t="shared" si="555"/>
        <v/>
      </c>
      <c r="H1326" s="84" t="str">
        <f t="shared" si="555"/>
        <v/>
      </c>
      <c r="I1326" s="84" t="str">
        <f t="shared" si="555"/>
        <v/>
      </c>
      <c r="J1326" s="84" t="str">
        <f t="shared" si="555"/>
        <v/>
      </c>
      <c r="K1326" s="84" t="str">
        <f t="shared" si="555"/>
        <v/>
      </c>
      <c r="L1326" s="84" t="str">
        <f t="shared" si="555"/>
        <v/>
      </c>
      <c r="M1326" s="84" t="str">
        <f t="shared" si="555"/>
        <v/>
      </c>
      <c r="N1326" s="84" t="str">
        <f t="shared" si="555"/>
        <v/>
      </c>
      <c r="O1326" s="84" t="str">
        <f t="shared" si="555"/>
        <v/>
      </c>
      <c r="Q1326" s="84" t="str">
        <f>IF(Q1290&lt;&gt;0,Q1289/Q1290,"")</f>
        <v/>
      </c>
      <c r="S1326" s="13" t="b">
        <f t="shared" si="540"/>
        <v>1</v>
      </c>
      <c r="T1326" s="13" t="b">
        <f t="shared" si="540"/>
        <v>0</v>
      </c>
      <c r="U1326" s="13" t="b">
        <f t="shared" si="538"/>
        <v>1</v>
      </c>
      <c r="V1326" s="13" t="b">
        <f t="shared" si="544"/>
        <v>0</v>
      </c>
      <c r="W1326" s="14" t="b">
        <f t="shared" si="533"/>
        <v>0</v>
      </c>
      <c r="AB1326" s="14"/>
      <c r="AC1326" s="18"/>
      <c r="AD1326" s="14"/>
      <c r="AE1326" s="18"/>
      <c r="AF1326" s="18"/>
      <c r="AG1326" s="18"/>
      <c r="AH1326" s="19"/>
      <c r="AI1326" s="19"/>
      <c r="AJ1326" s="19"/>
    </row>
    <row r="1327" spans="2:36" s="13" customFormat="1" ht="16" hidden="1" thickBot="1">
      <c r="B1327" s="219"/>
      <c r="C1327" s="83">
        <f t="shared" si="541"/>
        <v>2014</v>
      </c>
      <c r="D1327" s="84" t="str">
        <f>IF(D1292&lt;&gt;0,D1291/D1292,"")</f>
        <v/>
      </c>
      <c r="E1327" s="84" t="str">
        <f t="shared" ref="E1327:O1327" si="556">IF(E1292&lt;&gt;0,E1291/E1292,"")</f>
        <v/>
      </c>
      <c r="F1327" s="84" t="str">
        <f t="shared" si="556"/>
        <v/>
      </c>
      <c r="G1327" s="84" t="str">
        <f t="shared" si="556"/>
        <v/>
      </c>
      <c r="H1327" s="84" t="str">
        <f t="shared" si="556"/>
        <v/>
      </c>
      <c r="I1327" s="84" t="str">
        <f t="shared" si="556"/>
        <v/>
      </c>
      <c r="J1327" s="84" t="str">
        <f t="shared" si="556"/>
        <v/>
      </c>
      <c r="K1327" s="84" t="str">
        <f t="shared" si="556"/>
        <v/>
      </c>
      <c r="L1327" s="84" t="str">
        <f t="shared" si="556"/>
        <v/>
      </c>
      <c r="M1327" s="84" t="str">
        <f t="shared" si="556"/>
        <v/>
      </c>
      <c r="N1327" s="84" t="str">
        <f t="shared" si="556"/>
        <v/>
      </c>
      <c r="O1327" s="84" t="str">
        <f t="shared" si="556"/>
        <v/>
      </c>
      <c r="Q1327" s="84" t="str">
        <f>IF(Q1292&lt;&gt;0,Q1291/Q1292,"")</f>
        <v/>
      </c>
      <c r="S1327" s="13" t="b">
        <f t="shared" si="540"/>
        <v>1</v>
      </c>
      <c r="T1327" s="13" t="b">
        <f t="shared" si="540"/>
        <v>0</v>
      </c>
      <c r="U1327" s="13" t="b">
        <f t="shared" si="538"/>
        <v>1</v>
      </c>
      <c r="V1327" s="13" t="b">
        <f t="shared" si="544"/>
        <v>0</v>
      </c>
      <c r="W1327" s="14" t="b">
        <f t="shared" si="533"/>
        <v>0</v>
      </c>
      <c r="AB1327" s="14"/>
      <c r="AC1327" s="18"/>
      <c r="AD1327" s="14"/>
      <c r="AE1327" s="18"/>
      <c r="AF1327" s="18"/>
      <c r="AG1327" s="18"/>
      <c r="AH1327" s="19"/>
      <c r="AI1327" s="19"/>
      <c r="AJ1327" s="19"/>
    </row>
    <row r="1328" spans="2:36" s="13" customFormat="1" ht="16" hidden="1" thickBot="1">
      <c r="B1328" s="219"/>
      <c r="C1328" s="83">
        <f t="shared" si="541"/>
        <v>2013</v>
      </c>
      <c r="D1328" s="84" t="str">
        <f>IF(D1294&lt;&gt;0,D1293/D1294,"")</f>
        <v/>
      </c>
      <c r="E1328" s="84" t="str">
        <f t="shared" ref="E1328:O1328" si="557">IF(E1294&lt;&gt;0,E1293/E1294,"")</f>
        <v/>
      </c>
      <c r="F1328" s="84" t="str">
        <f t="shared" si="557"/>
        <v/>
      </c>
      <c r="G1328" s="84" t="str">
        <f t="shared" si="557"/>
        <v/>
      </c>
      <c r="H1328" s="84" t="str">
        <f t="shared" si="557"/>
        <v/>
      </c>
      <c r="I1328" s="84" t="str">
        <f t="shared" si="557"/>
        <v/>
      </c>
      <c r="J1328" s="84" t="str">
        <f t="shared" si="557"/>
        <v/>
      </c>
      <c r="K1328" s="84" t="str">
        <f t="shared" si="557"/>
        <v/>
      </c>
      <c r="L1328" s="84" t="str">
        <f t="shared" si="557"/>
        <v/>
      </c>
      <c r="M1328" s="84" t="str">
        <f t="shared" si="557"/>
        <v/>
      </c>
      <c r="N1328" s="84" t="str">
        <f t="shared" si="557"/>
        <v/>
      </c>
      <c r="O1328" s="84" t="str">
        <f t="shared" si="557"/>
        <v/>
      </c>
      <c r="Q1328" s="84" t="str">
        <f>IF(Q1294&lt;&gt;0,Q1293/Q1294,"")</f>
        <v/>
      </c>
      <c r="S1328" s="13" t="b">
        <f t="shared" si="540"/>
        <v>1</v>
      </c>
      <c r="T1328" s="13" t="b">
        <f t="shared" si="540"/>
        <v>0</v>
      </c>
      <c r="U1328" s="13" t="b">
        <f t="shared" si="538"/>
        <v>0</v>
      </c>
      <c r="V1328" s="13" t="b">
        <f t="shared" si="544"/>
        <v>0</v>
      </c>
      <c r="W1328" s="14" t="b">
        <f t="shared" si="533"/>
        <v>0</v>
      </c>
      <c r="AB1328" s="14"/>
      <c r="AC1328" s="18"/>
      <c r="AD1328" s="14"/>
      <c r="AE1328" s="18"/>
      <c r="AF1328" s="18"/>
      <c r="AG1328" s="18"/>
      <c r="AH1328" s="19"/>
      <c r="AI1328" s="19"/>
      <c r="AJ1328" s="19"/>
    </row>
    <row r="1329" spans="1:36" s="13" customFormat="1" ht="16" hidden="1" thickBot="1">
      <c r="B1329" s="219"/>
      <c r="C1329" s="83">
        <f t="shared" si="541"/>
        <v>2012</v>
      </c>
      <c r="D1329" s="84" t="str">
        <f>IF(D1296&lt;&gt;0,D1295/D1296,"")</f>
        <v/>
      </c>
      <c r="E1329" s="84" t="str">
        <f t="shared" ref="E1329:O1329" si="558">IF(E1296&lt;&gt;0,E1295/E1296,"")</f>
        <v/>
      </c>
      <c r="F1329" s="84" t="str">
        <f t="shared" si="558"/>
        <v/>
      </c>
      <c r="G1329" s="84" t="str">
        <f t="shared" si="558"/>
        <v/>
      </c>
      <c r="H1329" s="84" t="str">
        <f t="shared" si="558"/>
        <v/>
      </c>
      <c r="I1329" s="84" t="str">
        <f t="shared" si="558"/>
        <v/>
      </c>
      <c r="J1329" s="84" t="str">
        <f t="shared" si="558"/>
        <v/>
      </c>
      <c r="K1329" s="84" t="str">
        <f t="shared" si="558"/>
        <v/>
      </c>
      <c r="L1329" s="84" t="str">
        <f t="shared" si="558"/>
        <v/>
      </c>
      <c r="M1329" s="84" t="str">
        <f t="shared" si="558"/>
        <v/>
      </c>
      <c r="N1329" s="84" t="str">
        <f t="shared" si="558"/>
        <v/>
      </c>
      <c r="O1329" s="84" t="str">
        <f t="shared" si="558"/>
        <v/>
      </c>
      <c r="Q1329" s="84" t="str">
        <f>IF(Q1296&lt;&gt;0,Q1295/Q1296,"")</f>
        <v/>
      </c>
      <c r="S1329" s="13" t="b">
        <f t="shared" ref="S1329:T1336" si="559">S1328</f>
        <v>1</v>
      </c>
      <c r="T1329" s="13" t="b">
        <f t="shared" si="559"/>
        <v>0</v>
      </c>
      <c r="U1329" s="13" t="b">
        <f t="shared" si="538"/>
        <v>0</v>
      </c>
      <c r="V1329" s="13" t="b">
        <f t="shared" si="544"/>
        <v>0</v>
      </c>
      <c r="W1329" s="14" t="b">
        <f t="shared" si="533"/>
        <v>0</v>
      </c>
      <c r="AB1329" s="14"/>
      <c r="AC1329" s="18"/>
      <c r="AD1329" s="14"/>
      <c r="AE1329" s="18"/>
      <c r="AF1329" s="18"/>
      <c r="AG1329" s="18"/>
      <c r="AH1329" s="19"/>
      <c r="AI1329" s="19"/>
      <c r="AJ1329" s="19"/>
    </row>
    <row r="1330" spans="1:36" s="13" customFormat="1" ht="16" hidden="1" thickBot="1">
      <c r="B1330" s="219"/>
      <c r="C1330" s="83">
        <f t="shared" si="541"/>
        <v>2011</v>
      </c>
      <c r="D1330" s="84" t="str">
        <f>IF(D1298&lt;&gt;0,D1297/D1298,"")</f>
        <v/>
      </c>
      <c r="E1330" s="84" t="str">
        <f t="shared" ref="E1330:O1330" si="560">IF(E1298&lt;&gt;0,E1297/E1298,"")</f>
        <v/>
      </c>
      <c r="F1330" s="84" t="str">
        <f t="shared" si="560"/>
        <v/>
      </c>
      <c r="G1330" s="84" t="str">
        <f t="shared" si="560"/>
        <v/>
      </c>
      <c r="H1330" s="84" t="str">
        <f t="shared" si="560"/>
        <v/>
      </c>
      <c r="I1330" s="84" t="str">
        <f t="shared" si="560"/>
        <v/>
      </c>
      <c r="J1330" s="84" t="str">
        <f t="shared" si="560"/>
        <v/>
      </c>
      <c r="K1330" s="84" t="str">
        <f t="shared" si="560"/>
        <v/>
      </c>
      <c r="L1330" s="84" t="str">
        <f t="shared" si="560"/>
        <v/>
      </c>
      <c r="M1330" s="84" t="str">
        <f t="shared" si="560"/>
        <v/>
      </c>
      <c r="N1330" s="84" t="str">
        <f t="shared" si="560"/>
        <v/>
      </c>
      <c r="O1330" s="84" t="str">
        <f t="shared" si="560"/>
        <v/>
      </c>
      <c r="Q1330" s="84" t="str">
        <f>IF(Q1298&lt;&gt;0,Q1297/Q1298,"")</f>
        <v/>
      </c>
      <c r="S1330" s="13" t="b">
        <f t="shared" si="559"/>
        <v>1</v>
      </c>
      <c r="T1330" s="13" t="b">
        <f t="shared" si="559"/>
        <v>0</v>
      </c>
      <c r="U1330" s="13" t="b">
        <f t="shared" si="538"/>
        <v>0</v>
      </c>
      <c r="V1330" s="13" t="b">
        <f t="shared" si="544"/>
        <v>0</v>
      </c>
      <c r="W1330" s="14" t="b">
        <f t="shared" si="533"/>
        <v>0</v>
      </c>
      <c r="AB1330" s="14"/>
      <c r="AC1330" s="18"/>
      <c r="AD1330" s="14"/>
      <c r="AE1330" s="18"/>
      <c r="AF1330" s="18"/>
      <c r="AG1330" s="18"/>
      <c r="AH1330" s="19"/>
      <c r="AI1330" s="19"/>
      <c r="AJ1330" s="19"/>
    </row>
    <row r="1331" spans="1:36" s="13" customFormat="1" ht="16" hidden="1" thickBot="1">
      <c r="B1331" s="219"/>
      <c r="C1331" s="83">
        <f t="shared" si="541"/>
        <v>2010</v>
      </c>
      <c r="D1331" s="84" t="str">
        <f>IF(D1300&lt;&gt;0,D1299/D1300,"")</f>
        <v/>
      </c>
      <c r="E1331" s="84" t="str">
        <f t="shared" ref="E1331:O1331" si="561">IF(E1300&lt;&gt;0,E1299/E1300,"")</f>
        <v/>
      </c>
      <c r="F1331" s="84" t="str">
        <f t="shared" si="561"/>
        <v/>
      </c>
      <c r="G1331" s="84" t="str">
        <f t="shared" si="561"/>
        <v/>
      </c>
      <c r="H1331" s="84" t="str">
        <f t="shared" si="561"/>
        <v/>
      </c>
      <c r="I1331" s="84" t="str">
        <f t="shared" si="561"/>
        <v/>
      </c>
      <c r="J1331" s="84" t="str">
        <f t="shared" si="561"/>
        <v/>
      </c>
      <c r="K1331" s="84" t="str">
        <f t="shared" si="561"/>
        <v/>
      </c>
      <c r="L1331" s="84" t="str">
        <f t="shared" si="561"/>
        <v/>
      </c>
      <c r="M1331" s="84" t="str">
        <f t="shared" si="561"/>
        <v/>
      </c>
      <c r="N1331" s="84" t="str">
        <f t="shared" si="561"/>
        <v/>
      </c>
      <c r="O1331" s="84" t="str">
        <f t="shared" si="561"/>
        <v/>
      </c>
      <c r="P1331" s="87"/>
      <c r="Q1331" s="84" t="str">
        <f>IF(Q1300&lt;&gt;0,Q1299/Q1300,"")</f>
        <v/>
      </c>
      <c r="S1331" s="13" t="b">
        <f t="shared" si="559"/>
        <v>1</v>
      </c>
      <c r="T1331" s="13" t="b">
        <f t="shared" si="559"/>
        <v>0</v>
      </c>
      <c r="U1331" s="13" t="b">
        <f t="shared" si="538"/>
        <v>0</v>
      </c>
      <c r="V1331" s="13" t="b">
        <f t="shared" si="544"/>
        <v>0</v>
      </c>
      <c r="W1331" s="14" t="b">
        <f t="shared" si="533"/>
        <v>0</v>
      </c>
      <c r="AB1331" s="14"/>
      <c r="AC1331" s="18"/>
      <c r="AD1331" s="14"/>
      <c r="AE1331" s="18"/>
      <c r="AF1331" s="18"/>
      <c r="AG1331" s="18"/>
      <c r="AH1331" s="19"/>
      <c r="AI1331" s="19"/>
      <c r="AJ1331" s="19"/>
    </row>
    <row r="1332" spans="1:36" s="13" customFormat="1" ht="16" hidden="1" thickBot="1">
      <c r="B1332" s="219"/>
      <c r="C1332" s="83">
        <f t="shared" si="541"/>
        <v>2009</v>
      </c>
      <c r="D1332" s="84" t="str">
        <f>IF(D1302&lt;&gt;0,D1301/D1302,"")</f>
        <v/>
      </c>
      <c r="E1332" s="84" t="str">
        <f t="shared" ref="E1332:O1332" si="562">IF(E1302&lt;&gt;0,E1301/E1302,"")</f>
        <v/>
      </c>
      <c r="F1332" s="84" t="str">
        <f t="shared" si="562"/>
        <v/>
      </c>
      <c r="G1332" s="84" t="str">
        <f t="shared" si="562"/>
        <v/>
      </c>
      <c r="H1332" s="84" t="str">
        <f t="shared" si="562"/>
        <v/>
      </c>
      <c r="I1332" s="84" t="str">
        <f t="shared" si="562"/>
        <v/>
      </c>
      <c r="J1332" s="84" t="str">
        <f t="shared" si="562"/>
        <v/>
      </c>
      <c r="K1332" s="84" t="str">
        <f t="shared" si="562"/>
        <v/>
      </c>
      <c r="L1332" s="84" t="str">
        <f t="shared" si="562"/>
        <v/>
      </c>
      <c r="M1332" s="84" t="str">
        <f t="shared" si="562"/>
        <v/>
      </c>
      <c r="N1332" s="84" t="str">
        <f t="shared" si="562"/>
        <v/>
      </c>
      <c r="O1332" s="84" t="str">
        <f t="shared" si="562"/>
        <v/>
      </c>
      <c r="Q1332" s="84" t="str">
        <f>IF(Q1302&lt;&gt;0,Q1301/Q1302,"")</f>
        <v/>
      </c>
      <c r="S1332" s="13" t="b">
        <f t="shared" si="559"/>
        <v>1</v>
      </c>
      <c r="T1332" s="13" t="b">
        <f t="shared" si="559"/>
        <v>0</v>
      </c>
      <c r="U1332" s="13" t="b">
        <f t="shared" si="538"/>
        <v>0</v>
      </c>
      <c r="V1332" s="13" t="b">
        <f t="shared" si="544"/>
        <v>0</v>
      </c>
      <c r="W1332" s="14" t="b">
        <f t="shared" si="533"/>
        <v>0</v>
      </c>
      <c r="AB1332" s="14"/>
      <c r="AC1332" s="18"/>
      <c r="AD1332" s="14"/>
      <c r="AE1332" s="18"/>
      <c r="AF1332" s="18"/>
      <c r="AG1332" s="18"/>
      <c r="AH1332" s="19"/>
      <c r="AI1332" s="19"/>
      <c r="AJ1332" s="19"/>
    </row>
    <row r="1333" spans="1:36" s="13" customFormat="1" ht="16" hidden="1" thickBot="1">
      <c r="B1333" s="219"/>
      <c r="C1333" s="83">
        <f t="shared" si="541"/>
        <v>2008</v>
      </c>
      <c r="D1333" s="84" t="str">
        <f>IF(D1304&lt;&gt;0,D1303/D1304,"")</f>
        <v/>
      </c>
      <c r="E1333" s="84" t="str">
        <f t="shared" ref="E1333:O1333" si="563">IF(E1304&lt;&gt;0,E1303/E1304,"")</f>
        <v/>
      </c>
      <c r="F1333" s="84" t="str">
        <f t="shared" si="563"/>
        <v/>
      </c>
      <c r="G1333" s="84" t="str">
        <f t="shared" si="563"/>
        <v/>
      </c>
      <c r="H1333" s="84" t="str">
        <f t="shared" si="563"/>
        <v/>
      </c>
      <c r="I1333" s="84" t="str">
        <f t="shared" si="563"/>
        <v/>
      </c>
      <c r="J1333" s="84" t="str">
        <f t="shared" si="563"/>
        <v/>
      </c>
      <c r="K1333" s="84" t="str">
        <f t="shared" si="563"/>
        <v/>
      </c>
      <c r="L1333" s="84" t="str">
        <f t="shared" si="563"/>
        <v/>
      </c>
      <c r="M1333" s="84" t="str">
        <f t="shared" si="563"/>
        <v/>
      </c>
      <c r="N1333" s="84" t="str">
        <f t="shared" si="563"/>
        <v/>
      </c>
      <c r="O1333" s="84" t="str">
        <f t="shared" si="563"/>
        <v/>
      </c>
      <c r="Q1333" s="84" t="str">
        <f>IF(Q1304&lt;&gt;0,Q1303/Q1304,"")</f>
        <v/>
      </c>
      <c r="S1333" s="13" t="b">
        <f t="shared" si="559"/>
        <v>1</v>
      </c>
      <c r="T1333" s="13" t="b">
        <f t="shared" si="559"/>
        <v>0</v>
      </c>
      <c r="U1333" s="13" t="b">
        <f t="shared" si="538"/>
        <v>0</v>
      </c>
      <c r="V1333" s="13" t="b">
        <f t="shared" si="544"/>
        <v>0</v>
      </c>
      <c r="W1333" s="14" t="b">
        <f t="shared" si="533"/>
        <v>0</v>
      </c>
      <c r="AB1333" s="14"/>
      <c r="AC1333" s="18"/>
      <c r="AD1333" s="14"/>
      <c r="AE1333" s="18"/>
      <c r="AF1333" s="18"/>
      <c r="AG1333" s="18"/>
      <c r="AH1333" s="19"/>
      <c r="AI1333" s="19"/>
      <c r="AJ1333" s="19"/>
    </row>
    <row r="1334" spans="1:36" s="13" customFormat="1" ht="16" hidden="1" thickBot="1">
      <c r="B1334" s="219"/>
      <c r="C1334" s="83">
        <f t="shared" si="541"/>
        <v>2007</v>
      </c>
      <c r="D1334" s="84" t="str">
        <f>IF(D1306&lt;&gt;0,D1305/D1306,"")</f>
        <v/>
      </c>
      <c r="E1334" s="84" t="str">
        <f t="shared" ref="E1334:O1334" si="564">IF(E1306&lt;&gt;0,E1305/E1306,"")</f>
        <v/>
      </c>
      <c r="F1334" s="84" t="str">
        <f t="shared" si="564"/>
        <v/>
      </c>
      <c r="G1334" s="84" t="str">
        <f t="shared" si="564"/>
        <v/>
      </c>
      <c r="H1334" s="84" t="str">
        <f t="shared" si="564"/>
        <v/>
      </c>
      <c r="I1334" s="84" t="str">
        <f t="shared" si="564"/>
        <v/>
      </c>
      <c r="J1334" s="84" t="str">
        <f t="shared" si="564"/>
        <v/>
      </c>
      <c r="K1334" s="84" t="str">
        <f t="shared" si="564"/>
        <v/>
      </c>
      <c r="L1334" s="84" t="str">
        <f t="shared" si="564"/>
        <v/>
      </c>
      <c r="M1334" s="84" t="str">
        <f t="shared" si="564"/>
        <v/>
      </c>
      <c r="N1334" s="84" t="str">
        <f t="shared" si="564"/>
        <v/>
      </c>
      <c r="O1334" s="84" t="str">
        <f t="shared" si="564"/>
        <v/>
      </c>
      <c r="Q1334" s="84" t="str">
        <f>IF(Q1306&lt;&gt;0,Q1305/Q1306,"")</f>
        <v/>
      </c>
      <c r="S1334" s="13" t="b">
        <f t="shared" si="559"/>
        <v>1</v>
      </c>
      <c r="T1334" s="13" t="b">
        <f t="shared" si="559"/>
        <v>0</v>
      </c>
      <c r="U1334" s="13" t="b">
        <f t="shared" si="538"/>
        <v>0</v>
      </c>
      <c r="V1334" s="13" t="b">
        <f t="shared" si="544"/>
        <v>0</v>
      </c>
      <c r="W1334" s="14" t="b">
        <f t="shared" si="533"/>
        <v>0</v>
      </c>
      <c r="AB1334" s="14"/>
      <c r="AC1334" s="18"/>
      <c r="AD1334" s="14"/>
      <c r="AE1334" s="18"/>
      <c r="AF1334" s="18"/>
      <c r="AG1334" s="18"/>
      <c r="AH1334" s="19"/>
      <c r="AI1334" s="19"/>
      <c r="AJ1334" s="19"/>
    </row>
    <row r="1335" spans="1:36" s="13" customFormat="1" ht="16" hidden="1" thickBot="1">
      <c r="B1335" s="219"/>
      <c r="C1335" s="83">
        <f t="shared" si="541"/>
        <v>2006</v>
      </c>
      <c r="D1335" s="84" t="str">
        <f>IF(D1308&lt;&gt;0,D1307/D1308,"")</f>
        <v/>
      </c>
      <c r="E1335" s="84" t="str">
        <f t="shared" ref="E1335:O1335" si="565">IF(E1308&lt;&gt;0,E1307/E1308,"")</f>
        <v/>
      </c>
      <c r="F1335" s="84" t="str">
        <f t="shared" si="565"/>
        <v/>
      </c>
      <c r="G1335" s="84" t="str">
        <f t="shared" si="565"/>
        <v/>
      </c>
      <c r="H1335" s="84" t="str">
        <f t="shared" si="565"/>
        <v/>
      </c>
      <c r="I1335" s="84" t="str">
        <f t="shared" si="565"/>
        <v/>
      </c>
      <c r="J1335" s="84" t="str">
        <f t="shared" si="565"/>
        <v/>
      </c>
      <c r="K1335" s="84" t="str">
        <f t="shared" si="565"/>
        <v/>
      </c>
      <c r="L1335" s="84" t="str">
        <f t="shared" si="565"/>
        <v/>
      </c>
      <c r="M1335" s="84" t="str">
        <f t="shared" si="565"/>
        <v/>
      </c>
      <c r="N1335" s="84" t="str">
        <f t="shared" si="565"/>
        <v/>
      </c>
      <c r="O1335" s="84" t="str">
        <f t="shared" si="565"/>
        <v/>
      </c>
      <c r="P1335" s="87"/>
      <c r="Q1335" s="84" t="str">
        <f>IF(Q1308&lt;&gt;0,Q1307/Q1308,"")</f>
        <v/>
      </c>
      <c r="S1335" s="13" t="b">
        <f t="shared" si="559"/>
        <v>1</v>
      </c>
      <c r="T1335" s="13" t="b">
        <f t="shared" si="559"/>
        <v>0</v>
      </c>
      <c r="U1335" s="13" t="b">
        <f t="shared" si="538"/>
        <v>0</v>
      </c>
      <c r="V1335" s="13" t="b">
        <f t="shared" si="544"/>
        <v>0</v>
      </c>
      <c r="W1335" s="14" t="b">
        <f t="shared" si="533"/>
        <v>0</v>
      </c>
      <c r="AB1335" s="14"/>
      <c r="AC1335" s="18"/>
      <c r="AD1335" s="14"/>
      <c r="AE1335" s="18"/>
      <c r="AF1335" s="18"/>
      <c r="AG1335" s="18"/>
      <c r="AH1335" s="19"/>
      <c r="AI1335" s="19"/>
      <c r="AJ1335" s="19"/>
    </row>
    <row r="1336" spans="1:36" s="13" customFormat="1" ht="16" hidden="1" thickBot="1">
      <c r="B1336" s="219"/>
      <c r="C1336" s="83">
        <f t="shared" si="541"/>
        <v>2005</v>
      </c>
      <c r="D1336" s="84" t="str">
        <f>IF(D1310&lt;&gt;0,D1309/D1310,"")</f>
        <v/>
      </c>
      <c r="E1336" s="84" t="str">
        <f t="shared" ref="E1336:O1336" si="566">IF(E1310&lt;&gt;0,E1309/E1310,"")</f>
        <v/>
      </c>
      <c r="F1336" s="84" t="str">
        <f t="shared" si="566"/>
        <v/>
      </c>
      <c r="G1336" s="84" t="str">
        <f t="shared" si="566"/>
        <v/>
      </c>
      <c r="H1336" s="84" t="str">
        <f t="shared" si="566"/>
        <v/>
      </c>
      <c r="I1336" s="84" t="str">
        <f t="shared" si="566"/>
        <v/>
      </c>
      <c r="J1336" s="84" t="str">
        <f t="shared" si="566"/>
        <v/>
      </c>
      <c r="K1336" s="84" t="str">
        <f t="shared" si="566"/>
        <v/>
      </c>
      <c r="L1336" s="84" t="str">
        <f t="shared" si="566"/>
        <v/>
      </c>
      <c r="M1336" s="84" t="str">
        <f t="shared" si="566"/>
        <v/>
      </c>
      <c r="N1336" s="84" t="str">
        <f t="shared" si="566"/>
        <v/>
      </c>
      <c r="O1336" s="84" t="str">
        <f t="shared" si="566"/>
        <v/>
      </c>
      <c r="Q1336" s="84" t="str">
        <f>IF(Q1310&lt;&gt;0,Q1309/Q1310,"")</f>
        <v/>
      </c>
      <c r="S1336" s="13" t="b">
        <f t="shared" si="559"/>
        <v>1</v>
      </c>
      <c r="T1336" s="13" t="b">
        <f t="shared" si="559"/>
        <v>0</v>
      </c>
      <c r="U1336" s="13" t="b">
        <f t="shared" si="538"/>
        <v>0</v>
      </c>
      <c r="V1336" s="13" t="b">
        <f t="shared" si="544"/>
        <v>0</v>
      </c>
      <c r="W1336" s="14" t="b">
        <f t="shared" si="533"/>
        <v>0</v>
      </c>
      <c r="AB1336" s="14"/>
      <c r="AC1336" s="18"/>
      <c r="AD1336" s="14"/>
      <c r="AE1336" s="18"/>
      <c r="AF1336" s="18"/>
      <c r="AG1336" s="18"/>
      <c r="AH1336" s="19"/>
      <c r="AI1336" s="19"/>
      <c r="AJ1336" s="19"/>
    </row>
    <row r="1337" spans="1:36" s="13" customFormat="1" hidden="1">
      <c r="S1337" s="13" t="b">
        <f>S1322</f>
        <v>1</v>
      </c>
      <c r="T1337" s="13" t="b">
        <f>T1322</f>
        <v>0</v>
      </c>
      <c r="V1337" s="13" t="b">
        <f>V1322</f>
        <v>0</v>
      </c>
      <c r="W1337" s="14" t="b">
        <f t="shared" si="533"/>
        <v>0</v>
      </c>
      <c r="AB1337" s="14"/>
      <c r="AC1337" s="18"/>
      <c r="AD1337" s="14"/>
      <c r="AE1337" s="18"/>
      <c r="AF1337" s="18"/>
      <c r="AG1337" s="18"/>
      <c r="AH1337" s="19"/>
      <c r="AI1337" s="19"/>
      <c r="AJ1337" s="19"/>
    </row>
    <row r="1338" spans="1:36" s="13" customFormat="1" ht="15.75" hidden="1" customHeight="1">
      <c r="T1338" s="13" t="b">
        <f>T1337</f>
        <v>0</v>
      </c>
      <c r="W1338" s="14" t="b">
        <f t="shared" si="533"/>
        <v>0</v>
      </c>
      <c r="AB1338" s="14"/>
      <c r="AC1338" s="18"/>
      <c r="AD1338" s="14"/>
      <c r="AE1338" s="18"/>
      <c r="AF1338" s="18"/>
      <c r="AG1338" s="18"/>
      <c r="AH1338" s="19"/>
      <c r="AI1338" s="19"/>
      <c r="AJ1338" s="19"/>
    </row>
    <row r="1339" spans="1:36" s="13" customFormat="1" ht="16" hidden="1" thickBot="1">
      <c r="B1339" s="206" t="s">
        <v>19</v>
      </c>
      <c r="C1339" s="206"/>
      <c r="D1339" s="206"/>
      <c r="E1339" s="206"/>
      <c r="F1339" s="41" t="s">
        <v>20</v>
      </c>
      <c r="G1339" s="42" t="s">
        <v>21</v>
      </c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T1339" s="13" t="b">
        <f>VLOOKUP(B1340,$T$5:$U$24,2,)</f>
        <v>0</v>
      </c>
      <c r="W1339" s="14" t="b">
        <f>AND(S1339:V1339)</f>
        <v>0</v>
      </c>
      <c r="AB1339" s="14"/>
      <c r="AC1339" s="18"/>
      <c r="AD1339" s="14"/>
      <c r="AE1339" s="18"/>
      <c r="AF1339" s="18"/>
      <c r="AG1339" s="18"/>
      <c r="AH1339" s="19"/>
      <c r="AI1339" s="19"/>
      <c r="AJ1339" s="19"/>
    </row>
    <row r="1340" spans="1:36" s="13" customFormat="1" ht="32.25" hidden="1" customHeight="1" thickTop="1" thickBot="1">
      <c r="A1340" s="44" t="s">
        <v>22</v>
      </c>
      <c r="B1340" s="45">
        <f>B1258+1</f>
        <v>17</v>
      </c>
      <c r="C1340" s="207" t="str">
        <f>VLOOKUP(B1340,$B$5:$F$24,2,)</f>
        <v/>
      </c>
      <c r="D1340" s="208"/>
      <c r="E1340" s="209"/>
      <c r="F1340" s="46" t="str">
        <f>VLOOKUP(B1340,$B$5:$G$24,5,)</f>
        <v/>
      </c>
      <c r="G1340" s="223" t="str">
        <f>VLOOKUP(B1340,$B$5:$G$24,6,)</f>
        <v/>
      </c>
      <c r="H1340" s="223"/>
      <c r="I1340" s="223"/>
      <c r="J1340" s="223"/>
      <c r="K1340" s="223"/>
      <c r="L1340" s="223"/>
      <c r="M1340" s="223"/>
      <c r="N1340" s="223"/>
      <c r="O1340" s="223"/>
      <c r="P1340" s="223"/>
      <c r="Q1340" s="223"/>
      <c r="T1340" s="13" t="b">
        <f>T1339</f>
        <v>0</v>
      </c>
      <c r="W1340" s="14" t="b">
        <f t="shared" ref="W1340:W1420" si="567">AND(S1340:V1340)</f>
        <v>0</v>
      </c>
      <c r="AB1340" s="14"/>
      <c r="AC1340" s="18"/>
      <c r="AD1340" s="14"/>
      <c r="AE1340" s="18"/>
      <c r="AF1340" s="18"/>
      <c r="AG1340" s="18"/>
      <c r="AH1340" s="19"/>
      <c r="AI1340" s="19"/>
      <c r="AJ1340" s="19"/>
    </row>
    <row r="1341" spans="1:36" s="13" customFormat="1" hidden="1">
      <c r="T1341" s="13" t="b">
        <f>T1340</f>
        <v>0</v>
      </c>
      <c r="W1341" s="14" t="b">
        <f t="shared" si="567"/>
        <v>0</v>
      </c>
      <c r="AB1341" s="14"/>
      <c r="AC1341" s="18"/>
      <c r="AD1341" s="14"/>
      <c r="AE1341" s="18"/>
      <c r="AF1341" s="18"/>
      <c r="AG1341" s="18"/>
      <c r="AH1341" s="19"/>
      <c r="AI1341" s="19"/>
      <c r="AJ1341" s="19"/>
    </row>
    <row r="1342" spans="1:36" s="13" customFormat="1" ht="16" hidden="1" thickBot="1">
      <c r="B1342" s="53"/>
      <c r="C1342" s="53"/>
      <c r="D1342" s="54" t="str">
        <f>D1260</f>
        <v>Jan</v>
      </c>
      <c r="E1342" s="54" t="str">
        <f t="shared" ref="E1342:O1342" si="568">E1260</f>
        <v>Feb</v>
      </c>
      <c r="F1342" s="54" t="str">
        <f t="shared" si="568"/>
        <v>Mar</v>
      </c>
      <c r="G1342" s="54" t="str">
        <f t="shared" si="568"/>
        <v>Apr</v>
      </c>
      <c r="H1342" s="54" t="str">
        <f t="shared" si="568"/>
        <v>May</v>
      </c>
      <c r="I1342" s="54" t="str">
        <f t="shared" si="568"/>
        <v>Jun</v>
      </c>
      <c r="J1342" s="54" t="str">
        <f t="shared" si="568"/>
        <v>Jul</v>
      </c>
      <c r="K1342" s="54" t="str">
        <f t="shared" si="568"/>
        <v>Aug</v>
      </c>
      <c r="L1342" s="54" t="str">
        <f t="shared" si="568"/>
        <v>Sep</v>
      </c>
      <c r="M1342" s="54" t="str">
        <f t="shared" si="568"/>
        <v>Oct</v>
      </c>
      <c r="N1342" s="54" t="str">
        <f t="shared" si="568"/>
        <v>Nov</v>
      </c>
      <c r="O1342" s="54" t="str">
        <f t="shared" si="568"/>
        <v>Dec</v>
      </c>
      <c r="P1342" s="55"/>
      <c r="Q1342" s="56" t="s">
        <v>23</v>
      </c>
      <c r="T1342" s="13" t="b">
        <f t="shared" ref="T1342:T1405" si="569">T1341</f>
        <v>0</v>
      </c>
      <c r="W1342" s="14" t="b">
        <f t="shared" si="567"/>
        <v>0</v>
      </c>
      <c r="AB1342" s="14"/>
      <c r="AC1342" s="18"/>
      <c r="AD1342" s="14"/>
      <c r="AE1342" s="18"/>
      <c r="AF1342" s="18"/>
      <c r="AG1342" s="18"/>
      <c r="AH1342" s="19"/>
      <c r="AI1342" s="19"/>
      <c r="AJ1342" s="19"/>
    </row>
    <row r="1343" spans="1:36" s="13" customFormat="1" hidden="1">
      <c r="B1343" s="214">
        <f>FinalYear</f>
        <v>2029</v>
      </c>
      <c r="C1343" s="57" t="s">
        <v>24</v>
      </c>
      <c r="D1343" s="58"/>
      <c r="E1343" s="59"/>
      <c r="F1343" s="59"/>
      <c r="G1343" s="59"/>
      <c r="H1343" s="59"/>
      <c r="I1343" s="60"/>
      <c r="J1343" s="59"/>
      <c r="K1343" s="59"/>
      <c r="L1343" s="59"/>
      <c r="M1343" s="59"/>
      <c r="N1343" s="59"/>
      <c r="O1343" s="61"/>
      <c r="P1343" s="62"/>
      <c r="Q1343" s="63">
        <f t="shared" ref="Q1343:Q1392" si="570">SUM(D1343:O1343)</f>
        <v>0</v>
      </c>
      <c r="T1343" s="13" t="b">
        <f t="shared" si="569"/>
        <v>0</v>
      </c>
      <c r="U1343" s="13" t="b">
        <f>AND(B1343&lt;=ReportingYear,B1343&gt;=BaselineYear)</f>
        <v>0</v>
      </c>
      <c r="W1343" s="14" t="b">
        <f t="shared" si="567"/>
        <v>0</v>
      </c>
      <c r="AB1343" s="14"/>
      <c r="AC1343" s="18"/>
      <c r="AD1343" s="14"/>
      <c r="AE1343" s="18"/>
      <c r="AF1343" s="18"/>
      <c r="AG1343" s="18"/>
      <c r="AH1343" s="19"/>
      <c r="AI1343" s="19"/>
      <c r="AJ1343" s="19"/>
    </row>
    <row r="1344" spans="1:36" s="13" customFormat="1" ht="16" hidden="1" thickBot="1">
      <c r="B1344" s="215"/>
      <c r="C1344" s="64" t="s">
        <v>25</v>
      </c>
      <c r="D1344" s="65"/>
      <c r="E1344" s="66"/>
      <c r="F1344" s="66"/>
      <c r="G1344" s="66"/>
      <c r="H1344" s="66"/>
      <c r="I1344" s="66"/>
      <c r="J1344" s="66"/>
      <c r="K1344" s="66"/>
      <c r="L1344" s="66"/>
      <c r="M1344" s="66"/>
      <c r="N1344" s="66"/>
      <c r="O1344" s="67"/>
      <c r="P1344" s="68"/>
      <c r="Q1344" s="69">
        <f t="shared" si="570"/>
        <v>0</v>
      </c>
      <c r="S1344" s="13" t="b">
        <f>IF(F1340="none",FALSE,TRUE)</f>
        <v>1</v>
      </c>
      <c r="T1344" s="13" t="b">
        <f t="shared" si="569"/>
        <v>0</v>
      </c>
      <c r="U1344" s="13" t="b">
        <f>U1343</f>
        <v>0</v>
      </c>
      <c r="W1344" s="14" t="b">
        <f t="shared" si="567"/>
        <v>0</v>
      </c>
      <c r="AB1344" s="14"/>
      <c r="AC1344" s="18"/>
      <c r="AD1344" s="14"/>
      <c r="AE1344" s="18"/>
      <c r="AF1344" s="18"/>
      <c r="AG1344" s="18"/>
      <c r="AH1344" s="19"/>
      <c r="AI1344" s="19"/>
      <c r="AJ1344" s="19"/>
    </row>
    <row r="1345" spans="2:36" s="13" customFormat="1" hidden="1">
      <c r="B1345" s="211">
        <f>B1343-1</f>
        <v>2028</v>
      </c>
      <c r="C1345" s="70" t="s">
        <v>24</v>
      </c>
      <c r="D1345" s="71"/>
      <c r="E1345" s="72"/>
      <c r="F1345" s="72"/>
      <c r="G1345" s="72"/>
      <c r="H1345" s="72"/>
      <c r="I1345" s="73"/>
      <c r="J1345" s="72"/>
      <c r="K1345" s="72"/>
      <c r="L1345" s="72"/>
      <c r="M1345" s="72"/>
      <c r="N1345" s="72"/>
      <c r="O1345" s="74"/>
      <c r="P1345" s="62"/>
      <c r="Q1345" s="75">
        <f t="shared" si="570"/>
        <v>0</v>
      </c>
      <c r="T1345" s="13" t="b">
        <f t="shared" si="569"/>
        <v>0</v>
      </c>
      <c r="U1345" s="13" t="b">
        <f>AND(B1345&lt;=ReportingYear,B1345&gt;=BaselineYear)</f>
        <v>0</v>
      </c>
      <c r="W1345" s="14" t="b">
        <f t="shared" si="567"/>
        <v>0</v>
      </c>
      <c r="AB1345" s="14"/>
      <c r="AC1345" s="18"/>
      <c r="AD1345" s="14"/>
      <c r="AE1345" s="18"/>
      <c r="AF1345" s="18"/>
      <c r="AG1345" s="18"/>
      <c r="AH1345" s="19"/>
      <c r="AI1345" s="19"/>
      <c r="AJ1345" s="19"/>
    </row>
    <row r="1346" spans="2:36" s="13" customFormat="1" ht="16" hidden="1" thickBot="1">
      <c r="B1346" s="212"/>
      <c r="C1346" s="76" t="s">
        <v>25</v>
      </c>
      <c r="D1346" s="77"/>
      <c r="E1346" s="78"/>
      <c r="F1346" s="78"/>
      <c r="G1346" s="78"/>
      <c r="H1346" s="78"/>
      <c r="I1346" s="78"/>
      <c r="J1346" s="78"/>
      <c r="K1346" s="78"/>
      <c r="L1346" s="78"/>
      <c r="M1346" s="78"/>
      <c r="N1346" s="78"/>
      <c r="O1346" s="79"/>
      <c r="P1346" s="80"/>
      <c r="Q1346" s="81">
        <f t="shared" si="570"/>
        <v>0</v>
      </c>
      <c r="S1346" s="13" t="b">
        <f>S1344</f>
        <v>1</v>
      </c>
      <c r="T1346" s="13" t="b">
        <f t="shared" si="569"/>
        <v>0</v>
      </c>
      <c r="U1346" s="13" t="b">
        <f>U1345</f>
        <v>0</v>
      </c>
      <c r="W1346" s="14" t="b">
        <f t="shared" si="567"/>
        <v>0</v>
      </c>
      <c r="AB1346" s="14"/>
      <c r="AC1346" s="18"/>
      <c r="AD1346" s="14"/>
      <c r="AE1346" s="18"/>
      <c r="AF1346" s="18"/>
      <c r="AG1346" s="18"/>
      <c r="AH1346" s="19"/>
      <c r="AI1346" s="19"/>
      <c r="AJ1346" s="19"/>
    </row>
    <row r="1347" spans="2:36" s="13" customFormat="1" hidden="1">
      <c r="B1347" s="211">
        <f>B1345-1</f>
        <v>2027</v>
      </c>
      <c r="C1347" s="70" t="s">
        <v>24</v>
      </c>
      <c r="D1347" s="58"/>
      <c r="E1347" s="59"/>
      <c r="F1347" s="59"/>
      <c r="G1347" s="59"/>
      <c r="H1347" s="59"/>
      <c r="I1347" s="60"/>
      <c r="J1347" s="59"/>
      <c r="K1347" s="59"/>
      <c r="L1347" s="59"/>
      <c r="M1347" s="59"/>
      <c r="N1347" s="59"/>
      <c r="O1347" s="61"/>
      <c r="P1347" s="62"/>
      <c r="Q1347" s="63">
        <f t="shared" si="570"/>
        <v>0</v>
      </c>
      <c r="T1347" s="13" t="b">
        <f t="shared" si="569"/>
        <v>0</v>
      </c>
      <c r="U1347" s="13" t="b">
        <f>AND(B1347&lt;=ReportingYear,B1347&gt;=BaselineYear)</f>
        <v>0</v>
      </c>
      <c r="W1347" s="14" t="b">
        <f t="shared" si="567"/>
        <v>0</v>
      </c>
      <c r="AB1347" s="14"/>
      <c r="AC1347" s="18"/>
      <c r="AD1347" s="14"/>
      <c r="AE1347" s="18"/>
      <c r="AF1347" s="18"/>
      <c r="AG1347" s="18"/>
      <c r="AH1347" s="19"/>
      <c r="AI1347" s="19"/>
      <c r="AJ1347" s="19"/>
    </row>
    <row r="1348" spans="2:36" s="13" customFormat="1" ht="16" hidden="1" thickBot="1">
      <c r="B1348" s="212"/>
      <c r="C1348" s="76" t="s">
        <v>25</v>
      </c>
      <c r="D1348" s="65"/>
      <c r="E1348" s="66"/>
      <c r="F1348" s="66"/>
      <c r="G1348" s="66"/>
      <c r="H1348" s="66"/>
      <c r="I1348" s="66"/>
      <c r="J1348" s="66"/>
      <c r="K1348" s="66"/>
      <c r="L1348" s="66"/>
      <c r="M1348" s="66"/>
      <c r="N1348" s="66"/>
      <c r="O1348" s="67"/>
      <c r="P1348" s="68"/>
      <c r="Q1348" s="69">
        <f t="shared" si="570"/>
        <v>0</v>
      </c>
      <c r="S1348" s="13" t="b">
        <f>S1346</f>
        <v>1</v>
      </c>
      <c r="T1348" s="13" t="b">
        <f t="shared" si="569"/>
        <v>0</v>
      </c>
      <c r="U1348" s="13" t="b">
        <f>U1347</f>
        <v>0</v>
      </c>
      <c r="W1348" s="14" t="b">
        <f t="shared" si="567"/>
        <v>0</v>
      </c>
      <c r="AB1348" s="14"/>
      <c r="AC1348" s="18"/>
      <c r="AD1348" s="14"/>
      <c r="AE1348" s="18"/>
      <c r="AF1348" s="18"/>
      <c r="AG1348" s="18"/>
      <c r="AH1348" s="19"/>
      <c r="AI1348" s="19"/>
      <c r="AJ1348" s="19"/>
    </row>
    <row r="1349" spans="2:36" s="13" customFormat="1" hidden="1">
      <c r="B1349" s="211">
        <f>B1347-1</f>
        <v>2026</v>
      </c>
      <c r="C1349" s="70" t="s">
        <v>24</v>
      </c>
      <c r="D1349" s="71"/>
      <c r="E1349" s="72"/>
      <c r="F1349" s="72"/>
      <c r="G1349" s="72"/>
      <c r="H1349" s="72"/>
      <c r="I1349" s="73"/>
      <c r="J1349" s="72"/>
      <c r="K1349" s="72"/>
      <c r="L1349" s="72"/>
      <c r="M1349" s="72"/>
      <c r="N1349" s="72"/>
      <c r="O1349" s="74"/>
      <c r="P1349" s="62"/>
      <c r="Q1349" s="75">
        <f t="shared" si="570"/>
        <v>0</v>
      </c>
      <c r="T1349" s="13" t="b">
        <f t="shared" si="569"/>
        <v>0</v>
      </c>
      <c r="U1349" s="13" t="b">
        <f>AND(B1349&lt;=ReportingYear,B1349&gt;=BaselineYear)</f>
        <v>0</v>
      </c>
      <c r="W1349" s="14" t="b">
        <f t="shared" si="567"/>
        <v>0</v>
      </c>
      <c r="AB1349" s="14"/>
      <c r="AC1349" s="18"/>
      <c r="AD1349" s="14"/>
      <c r="AE1349" s="18"/>
      <c r="AF1349" s="18"/>
      <c r="AG1349" s="18"/>
      <c r="AH1349" s="19"/>
      <c r="AI1349" s="19"/>
      <c r="AJ1349" s="19"/>
    </row>
    <row r="1350" spans="2:36" s="13" customFormat="1" ht="16" hidden="1" thickBot="1">
      <c r="B1350" s="212"/>
      <c r="C1350" s="76" t="s">
        <v>25</v>
      </c>
      <c r="D1350" s="77"/>
      <c r="E1350" s="78"/>
      <c r="F1350" s="78"/>
      <c r="G1350" s="78"/>
      <c r="H1350" s="78"/>
      <c r="I1350" s="78"/>
      <c r="J1350" s="78"/>
      <c r="K1350" s="78"/>
      <c r="L1350" s="78"/>
      <c r="M1350" s="78"/>
      <c r="N1350" s="78"/>
      <c r="O1350" s="79"/>
      <c r="P1350" s="80"/>
      <c r="Q1350" s="81">
        <f t="shared" si="570"/>
        <v>0</v>
      </c>
      <c r="S1350" s="13" t="b">
        <f>S1348</f>
        <v>1</v>
      </c>
      <c r="T1350" s="13" t="b">
        <f t="shared" si="569"/>
        <v>0</v>
      </c>
      <c r="U1350" s="13" t="b">
        <f>U1349</f>
        <v>0</v>
      </c>
      <c r="W1350" s="14" t="b">
        <f t="shared" si="567"/>
        <v>0</v>
      </c>
      <c r="AB1350" s="14"/>
      <c r="AC1350" s="18"/>
      <c r="AD1350" s="14"/>
      <c r="AE1350" s="18"/>
      <c r="AF1350" s="18"/>
      <c r="AG1350" s="18"/>
      <c r="AH1350" s="19"/>
      <c r="AI1350" s="19"/>
      <c r="AJ1350" s="19"/>
    </row>
    <row r="1351" spans="2:36" s="13" customFormat="1" hidden="1">
      <c r="B1351" s="211">
        <f>B1349-1</f>
        <v>2025</v>
      </c>
      <c r="C1351" s="70" t="s">
        <v>24</v>
      </c>
      <c r="D1351" s="58"/>
      <c r="E1351" s="59"/>
      <c r="F1351" s="59"/>
      <c r="G1351" s="59"/>
      <c r="H1351" s="59"/>
      <c r="I1351" s="60"/>
      <c r="J1351" s="59"/>
      <c r="K1351" s="59"/>
      <c r="L1351" s="59"/>
      <c r="M1351" s="59"/>
      <c r="N1351" s="59"/>
      <c r="O1351" s="61"/>
      <c r="P1351" s="62"/>
      <c r="Q1351" s="63">
        <f t="shared" si="570"/>
        <v>0</v>
      </c>
      <c r="T1351" s="13" t="b">
        <f t="shared" si="569"/>
        <v>0</v>
      </c>
      <c r="U1351" s="13" t="b">
        <f>AND(B1351&lt;=ReportingYear,B1351&gt;=BaselineYear)</f>
        <v>0</v>
      </c>
      <c r="W1351" s="14" t="b">
        <f t="shared" si="567"/>
        <v>0</v>
      </c>
      <c r="AB1351" s="14"/>
      <c r="AC1351" s="18"/>
      <c r="AD1351" s="14"/>
      <c r="AE1351" s="18"/>
      <c r="AF1351" s="18"/>
      <c r="AG1351" s="18"/>
      <c r="AH1351" s="19"/>
      <c r="AI1351" s="19"/>
      <c r="AJ1351" s="19"/>
    </row>
    <row r="1352" spans="2:36" s="13" customFormat="1" ht="16" hidden="1" thickBot="1">
      <c r="B1352" s="212"/>
      <c r="C1352" s="76" t="s">
        <v>25</v>
      </c>
      <c r="D1352" s="65"/>
      <c r="E1352" s="66"/>
      <c r="F1352" s="66"/>
      <c r="G1352" s="66"/>
      <c r="H1352" s="66"/>
      <c r="I1352" s="66"/>
      <c r="J1352" s="66"/>
      <c r="K1352" s="66"/>
      <c r="L1352" s="66"/>
      <c r="M1352" s="66"/>
      <c r="N1352" s="66"/>
      <c r="O1352" s="67"/>
      <c r="P1352" s="68"/>
      <c r="Q1352" s="69">
        <f t="shared" si="570"/>
        <v>0</v>
      </c>
      <c r="S1352" s="13" t="b">
        <f>S1350</f>
        <v>1</v>
      </c>
      <c r="T1352" s="13" t="b">
        <f t="shared" si="569"/>
        <v>0</v>
      </c>
      <c r="U1352" s="13" t="b">
        <f>U1351</f>
        <v>0</v>
      </c>
      <c r="W1352" s="14" t="b">
        <f t="shared" si="567"/>
        <v>0</v>
      </c>
      <c r="AB1352" s="14"/>
      <c r="AC1352" s="18"/>
      <c r="AD1352" s="14"/>
      <c r="AE1352" s="18"/>
      <c r="AF1352" s="18"/>
      <c r="AG1352" s="18"/>
      <c r="AH1352" s="19"/>
      <c r="AI1352" s="19"/>
      <c r="AJ1352" s="19"/>
    </row>
    <row r="1353" spans="2:36" s="13" customFormat="1" hidden="1">
      <c r="B1353" s="211">
        <f>B1351-1</f>
        <v>2024</v>
      </c>
      <c r="C1353" s="70" t="s">
        <v>24</v>
      </c>
      <c r="D1353" s="71"/>
      <c r="E1353" s="72"/>
      <c r="F1353" s="72"/>
      <c r="G1353" s="72"/>
      <c r="H1353" s="72"/>
      <c r="I1353" s="73"/>
      <c r="J1353" s="72"/>
      <c r="K1353" s="72"/>
      <c r="L1353" s="72"/>
      <c r="M1353" s="72"/>
      <c r="N1353" s="72"/>
      <c r="O1353" s="74"/>
      <c r="P1353" s="62"/>
      <c r="Q1353" s="75">
        <f t="shared" si="570"/>
        <v>0</v>
      </c>
      <c r="T1353" s="13" t="b">
        <f t="shared" si="569"/>
        <v>0</v>
      </c>
      <c r="U1353" s="13" t="b">
        <f>AND(B1353&lt;=ReportingYear,B1353&gt;=BaselineYear)</f>
        <v>0</v>
      </c>
      <c r="W1353" s="14" t="b">
        <f t="shared" si="567"/>
        <v>0</v>
      </c>
      <c r="AB1353" s="14"/>
      <c r="AC1353" s="18"/>
      <c r="AD1353" s="14"/>
      <c r="AE1353" s="18"/>
      <c r="AF1353" s="18"/>
      <c r="AG1353" s="18"/>
      <c r="AH1353" s="19"/>
      <c r="AI1353" s="19"/>
      <c r="AJ1353" s="19"/>
    </row>
    <row r="1354" spans="2:36" s="13" customFormat="1" ht="16" hidden="1" thickBot="1">
      <c r="B1354" s="212"/>
      <c r="C1354" s="76" t="s">
        <v>25</v>
      </c>
      <c r="D1354" s="77"/>
      <c r="E1354" s="78"/>
      <c r="F1354" s="78"/>
      <c r="G1354" s="78"/>
      <c r="H1354" s="78"/>
      <c r="I1354" s="78"/>
      <c r="J1354" s="78"/>
      <c r="K1354" s="78"/>
      <c r="L1354" s="78"/>
      <c r="M1354" s="78"/>
      <c r="N1354" s="78"/>
      <c r="O1354" s="79"/>
      <c r="P1354" s="80"/>
      <c r="Q1354" s="81">
        <f t="shared" si="570"/>
        <v>0</v>
      </c>
      <c r="S1354" s="13" t="b">
        <f>S1352</f>
        <v>1</v>
      </c>
      <c r="T1354" s="13" t="b">
        <f t="shared" si="569"/>
        <v>0</v>
      </c>
      <c r="U1354" s="13" t="b">
        <f>U1353</f>
        <v>0</v>
      </c>
      <c r="W1354" s="14" t="b">
        <f t="shared" si="567"/>
        <v>0</v>
      </c>
      <c r="AB1354" s="14"/>
      <c r="AC1354" s="18"/>
      <c r="AD1354" s="14"/>
      <c r="AE1354" s="18"/>
      <c r="AF1354" s="18"/>
      <c r="AG1354" s="18"/>
      <c r="AH1354" s="19"/>
      <c r="AI1354" s="19"/>
      <c r="AJ1354" s="19"/>
    </row>
    <row r="1355" spans="2:36" s="13" customFormat="1" hidden="1">
      <c r="B1355" s="211">
        <f>B1353-1</f>
        <v>2023</v>
      </c>
      <c r="C1355" s="70" t="s">
        <v>24</v>
      </c>
      <c r="D1355" s="58"/>
      <c r="E1355" s="59"/>
      <c r="F1355" s="59"/>
      <c r="G1355" s="59"/>
      <c r="H1355" s="59"/>
      <c r="I1355" s="60"/>
      <c r="J1355" s="59"/>
      <c r="K1355" s="59"/>
      <c r="L1355" s="59"/>
      <c r="M1355" s="59"/>
      <c r="N1355" s="59"/>
      <c r="O1355" s="61"/>
      <c r="P1355" s="62"/>
      <c r="Q1355" s="63">
        <f t="shared" si="570"/>
        <v>0</v>
      </c>
      <c r="T1355" s="13" t="b">
        <f t="shared" si="569"/>
        <v>0</v>
      </c>
      <c r="U1355" s="13" t="b">
        <f>AND(B1355&lt;=ReportingYear,B1355&gt;=BaselineYear)</f>
        <v>0</v>
      </c>
      <c r="W1355" s="14" t="b">
        <f t="shared" si="567"/>
        <v>0</v>
      </c>
      <c r="AB1355" s="14"/>
      <c r="AC1355" s="18"/>
      <c r="AD1355" s="14"/>
      <c r="AE1355" s="18"/>
      <c r="AF1355" s="18"/>
      <c r="AG1355" s="18"/>
      <c r="AH1355" s="19"/>
      <c r="AI1355" s="19"/>
      <c r="AJ1355" s="19"/>
    </row>
    <row r="1356" spans="2:36" s="13" customFormat="1" ht="16" hidden="1" thickBot="1">
      <c r="B1356" s="212"/>
      <c r="C1356" s="76" t="s">
        <v>25</v>
      </c>
      <c r="D1356" s="65"/>
      <c r="E1356" s="66"/>
      <c r="F1356" s="66"/>
      <c r="G1356" s="66"/>
      <c r="H1356" s="66"/>
      <c r="I1356" s="66"/>
      <c r="J1356" s="66"/>
      <c r="K1356" s="66"/>
      <c r="L1356" s="66"/>
      <c r="M1356" s="66"/>
      <c r="N1356" s="66"/>
      <c r="O1356" s="67"/>
      <c r="P1356" s="68"/>
      <c r="Q1356" s="69">
        <f t="shared" si="570"/>
        <v>0</v>
      </c>
      <c r="S1356" s="13" t="b">
        <f>S1354</f>
        <v>1</v>
      </c>
      <c r="T1356" s="13" t="b">
        <f t="shared" si="569"/>
        <v>0</v>
      </c>
      <c r="U1356" s="13" t="b">
        <f>U1355</f>
        <v>0</v>
      </c>
      <c r="W1356" s="14" t="b">
        <f t="shared" si="567"/>
        <v>0</v>
      </c>
      <c r="AB1356" s="14"/>
      <c r="AC1356" s="18"/>
      <c r="AD1356" s="14"/>
      <c r="AE1356" s="18"/>
      <c r="AF1356" s="18"/>
      <c r="AG1356" s="18"/>
      <c r="AH1356" s="19"/>
      <c r="AI1356" s="19"/>
      <c r="AJ1356" s="19"/>
    </row>
    <row r="1357" spans="2:36" s="13" customFormat="1" hidden="1">
      <c r="B1357" s="211">
        <f>B1355-1</f>
        <v>2022</v>
      </c>
      <c r="C1357" s="70" t="s">
        <v>24</v>
      </c>
      <c r="D1357" s="71"/>
      <c r="E1357" s="72"/>
      <c r="F1357" s="72"/>
      <c r="G1357" s="72"/>
      <c r="H1357" s="72"/>
      <c r="I1357" s="73"/>
      <c r="J1357" s="72"/>
      <c r="K1357" s="72"/>
      <c r="L1357" s="72"/>
      <c r="M1357" s="72"/>
      <c r="N1357" s="72"/>
      <c r="O1357" s="74"/>
      <c r="P1357" s="62"/>
      <c r="Q1357" s="75">
        <f t="shared" si="570"/>
        <v>0</v>
      </c>
      <c r="T1357" s="13" t="b">
        <f t="shared" si="569"/>
        <v>0</v>
      </c>
      <c r="U1357" s="13" t="b">
        <f>AND(B1357&lt;=ReportingYear,B1357&gt;=BaselineYear)</f>
        <v>0</v>
      </c>
      <c r="W1357" s="14" t="b">
        <f t="shared" si="567"/>
        <v>0</v>
      </c>
      <c r="AB1357" s="14"/>
      <c r="AC1357" s="18"/>
      <c r="AD1357" s="14"/>
      <c r="AE1357" s="18"/>
      <c r="AF1357" s="18"/>
      <c r="AG1357" s="18"/>
      <c r="AH1357" s="19"/>
      <c r="AI1357" s="19"/>
      <c r="AJ1357" s="19"/>
    </row>
    <row r="1358" spans="2:36" s="13" customFormat="1" ht="16" hidden="1" thickBot="1">
      <c r="B1358" s="212"/>
      <c r="C1358" s="76" t="s">
        <v>25</v>
      </c>
      <c r="D1358" s="77"/>
      <c r="E1358" s="78"/>
      <c r="F1358" s="78"/>
      <c r="G1358" s="78"/>
      <c r="H1358" s="78"/>
      <c r="I1358" s="78"/>
      <c r="J1358" s="78"/>
      <c r="K1358" s="78"/>
      <c r="L1358" s="78"/>
      <c r="M1358" s="78"/>
      <c r="N1358" s="78"/>
      <c r="O1358" s="79"/>
      <c r="P1358" s="80"/>
      <c r="Q1358" s="81">
        <f t="shared" si="570"/>
        <v>0</v>
      </c>
      <c r="S1358" s="13" t="b">
        <f>S1356</f>
        <v>1</v>
      </c>
      <c r="T1358" s="13" t="b">
        <f t="shared" si="569"/>
        <v>0</v>
      </c>
      <c r="U1358" s="13" t="b">
        <f>U1357</f>
        <v>0</v>
      </c>
      <c r="W1358" s="14" t="b">
        <f t="shared" si="567"/>
        <v>0</v>
      </c>
      <c r="AB1358" s="14"/>
      <c r="AC1358" s="18"/>
      <c r="AD1358" s="14"/>
      <c r="AE1358" s="18"/>
      <c r="AF1358" s="18"/>
      <c r="AG1358" s="18"/>
      <c r="AH1358" s="19"/>
      <c r="AI1358" s="19"/>
      <c r="AJ1358" s="19"/>
    </row>
    <row r="1359" spans="2:36" s="13" customFormat="1" hidden="1">
      <c r="B1359" s="211">
        <f>B1357-1</f>
        <v>2021</v>
      </c>
      <c r="C1359" s="70" t="s">
        <v>24</v>
      </c>
      <c r="D1359" s="58"/>
      <c r="E1359" s="59"/>
      <c r="F1359" s="59"/>
      <c r="G1359" s="59"/>
      <c r="H1359" s="59"/>
      <c r="I1359" s="60"/>
      <c r="J1359" s="59"/>
      <c r="K1359" s="59"/>
      <c r="L1359" s="59"/>
      <c r="M1359" s="59"/>
      <c r="N1359" s="59"/>
      <c r="O1359" s="61"/>
      <c r="P1359" s="62"/>
      <c r="Q1359" s="63">
        <f t="shared" si="570"/>
        <v>0</v>
      </c>
      <c r="T1359" s="13" t="b">
        <f t="shared" si="569"/>
        <v>0</v>
      </c>
      <c r="U1359" s="13" t="b">
        <f>AND(B1359&lt;=ReportingYear,B1359&gt;=BaselineYear)</f>
        <v>0</v>
      </c>
      <c r="W1359" s="14" t="b">
        <f t="shared" si="567"/>
        <v>0</v>
      </c>
      <c r="AB1359" s="14"/>
      <c r="AC1359" s="18"/>
      <c r="AD1359" s="14"/>
      <c r="AE1359" s="18"/>
      <c r="AF1359" s="18"/>
      <c r="AG1359" s="18"/>
      <c r="AH1359" s="19"/>
      <c r="AI1359" s="19"/>
      <c r="AJ1359" s="19"/>
    </row>
    <row r="1360" spans="2:36" s="13" customFormat="1" ht="16" hidden="1" thickBot="1">
      <c r="B1360" s="212"/>
      <c r="C1360" s="76" t="s">
        <v>25</v>
      </c>
      <c r="D1360" s="65"/>
      <c r="E1360" s="66"/>
      <c r="F1360" s="66"/>
      <c r="G1360" s="66"/>
      <c r="H1360" s="66"/>
      <c r="I1360" s="66"/>
      <c r="J1360" s="66"/>
      <c r="K1360" s="66"/>
      <c r="L1360" s="66"/>
      <c r="M1360" s="66"/>
      <c r="N1360" s="66"/>
      <c r="O1360" s="67"/>
      <c r="P1360" s="68"/>
      <c r="Q1360" s="69">
        <f t="shared" si="570"/>
        <v>0</v>
      </c>
      <c r="S1360" s="13" t="b">
        <f>S1358</f>
        <v>1</v>
      </c>
      <c r="T1360" s="13" t="b">
        <f t="shared" si="569"/>
        <v>0</v>
      </c>
      <c r="U1360" s="13" t="b">
        <f>U1359</f>
        <v>0</v>
      </c>
      <c r="W1360" s="14" t="b">
        <f t="shared" si="567"/>
        <v>0</v>
      </c>
      <c r="AB1360" s="14"/>
      <c r="AC1360" s="18"/>
      <c r="AD1360" s="14"/>
      <c r="AE1360" s="18"/>
      <c r="AF1360" s="18"/>
      <c r="AG1360" s="18"/>
      <c r="AH1360" s="19"/>
      <c r="AI1360" s="19"/>
      <c r="AJ1360" s="19"/>
    </row>
    <row r="1361" spans="2:36" s="13" customFormat="1" hidden="1">
      <c r="B1361" s="211">
        <f>B1359-1</f>
        <v>2020</v>
      </c>
      <c r="C1361" s="70" t="s">
        <v>24</v>
      </c>
      <c r="D1361" s="71"/>
      <c r="E1361" s="72"/>
      <c r="F1361" s="72"/>
      <c r="G1361" s="72"/>
      <c r="H1361" s="72"/>
      <c r="I1361" s="73"/>
      <c r="J1361" s="72"/>
      <c r="K1361" s="72"/>
      <c r="L1361" s="72"/>
      <c r="M1361" s="72"/>
      <c r="N1361" s="72"/>
      <c r="O1361" s="74"/>
      <c r="P1361" s="62"/>
      <c r="Q1361" s="75">
        <f t="shared" si="570"/>
        <v>0</v>
      </c>
      <c r="T1361" s="13" t="b">
        <f t="shared" si="569"/>
        <v>0</v>
      </c>
      <c r="U1361" s="13" t="b">
        <f>AND(B1361&lt;=ReportingYear,B1361&gt;=BaselineYear)</f>
        <v>0</v>
      </c>
      <c r="W1361" s="14" t="b">
        <f t="shared" si="567"/>
        <v>0</v>
      </c>
      <c r="AB1361" s="14"/>
      <c r="AC1361" s="18"/>
      <c r="AD1361" s="14"/>
      <c r="AE1361" s="18"/>
      <c r="AF1361" s="18"/>
      <c r="AG1361" s="18"/>
      <c r="AH1361" s="19"/>
      <c r="AI1361" s="19"/>
      <c r="AJ1361" s="19"/>
    </row>
    <row r="1362" spans="2:36" s="13" customFormat="1" ht="16" hidden="1" thickBot="1">
      <c r="B1362" s="212"/>
      <c r="C1362" s="76" t="s">
        <v>25</v>
      </c>
      <c r="D1362" s="77"/>
      <c r="E1362" s="78"/>
      <c r="F1362" s="78"/>
      <c r="G1362" s="78"/>
      <c r="H1362" s="78"/>
      <c r="I1362" s="78"/>
      <c r="J1362" s="78"/>
      <c r="K1362" s="78"/>
      <c r="L1362" s="78"/>
      <c r="M1362" s="78"/>
      <c r="N1362" s="78"/>
      <c r="O1362" s="79"/>
      <c r="P1362" s="80"/>
      <c r="Q1362" s="81">
        <f t="shared" si="570"/>
        <v>0</v>
      </c>
      <c r="S1362" s="13" t="b">
        <f>S1360</f>
        <v>1</v>
      </c>
      <c r="T1362" s="13" t="b">
        <f t="shared" si="569"/>
        <v>0</v>
      </c>
      <c r="U1362" s="13" t="b">
        <f>U1361</f>
        <v>0</v>
      </c>
      <c r="W1362" s="14" t="b">
        <f t="shared" si="567"/>
        <v>0</v>
      </c>
      <c r="AB1362" s="14"/>
      <c r="AC1362" s="18"/>
      <c r="AD1362" s="14"/>
      <c r="AE1362" s="18"/>
      <c r="AF1362" s="18"/>
      <c r="AG1362" s="18"/>
      <c r="AH1362" s="19"/>
      <c r="AI1362" s="19"/>
      <c r="AJ1362" s="19"/>
    </row>
    <row r="1363" spans="2:36" s="13" customFormat="1" ht="16" hidden="1" thickBot="1">
      <c r="B1363" s="213">
        <f>B1361-1</f>
        <v>2019</v>
      </c>
      <c r="C1363" s="70" t="s">
        <v>24</v>
      </c>
      <c r="D1363" s="58"/>
      <c r="E1363" s="59"/>
      <c r="F1363" s="59"/>
      <c r="G1363" s="59"/>
      <c r="H1363" s="59"/>
      <c r="I1363" s="60"/>
      <c r="J1363" s="59"/>
      <c r="K1363" s="59"/>
      <c r="L1363" s="59"/>
      <c r="M1363" s="59"/>
      <c r="N1363" s="59"/>
      <c r="O1363" s="61"/>
      <c r="P1363" s="62"/>
      <c r="Q1363" s="63">
        <f t="shared" si="570"/>
        <v>0</v>
      </c>
      <c r="T1363" s="13" t="b">
        <f t="shared" si="569"/>
        <v>0</v>
      </c>
      <c r="U1363" s="13" t="b">
        <f>AND(B1363&lt;=ReportingYear,B1363&gt;=BaselineYear)</f>
        <v>0</v>
      </c>
      <c r="W1363" s="14" t="b">
        <f t="shared" si="567"/>
        <v>0</v>
      </c>
      <c r="AB1363" s="14"/>
      <c r="AC1363" s="18"/>
      <c r="AD1363" s="14"/>
      <c r="AE1363" s="18"/>
      <c r="AF1363" s="18"/>
      <c r="AG1363" s="18"/>
      <c r="AH1363" s="19"/>
      <c r="AI1363" s="19"/>
      <c r="AJ1363" s="19"/>
    </row>
    <row r="1364" spans="2:36" s="13" customFormat="1" ht="16" hidden="1" thickBot="1">
      <c r="B1364" s="213"/>
      <c r="C1364" s="76" t="s">
        <v>25</v>
      </c>
      <c r="D1364" s="65"/>
      <c r="E1364" s="66"/>
      <c r="F1364" s="66"/>
      <c r="G1364" s="66"/>
      <c r="H1364" s="66"/>
      <c r="I1364" s="66"/>
      <c r="J1364" s="66"/>
      <c r="K1364" s="66"/>
      <c r="L1364" s="66"/>
      <c r="M1364" s="66"/>
      <c r="N1364" s="66"/>
      <c r="O1364" s="67"/>
      <c r="P1364" s="68"/>
      <c r="Q1364" s="69">
        <f t="shared" si="570"/>
        <v>0</v>
      </c>
      <c r="S1364" s="13" t="b">
        <f>S1362</f>
        <v>1</v>
      </c>
      <c r="T1364" s="13" t="b">
        <f t="shared" si="569"/>
        <v>0</v>
      </c>
      <c r="U1364" s="13" t="b">
        <f>U1363</f>
        <v>0</v>
      </c>
      <c r="W1364" s="14" t="b">
        <f t="shared" si="567"/>
        <v>0</v>
      </c>
      <c r="AB1364" s="14"/>
      <c r="AC1364" s="18"/>
      <c r="AD1364" s="14"/>
      <c r="AE1364" s="18"/>
      <c r="AF1364" s="18"/>
      <c r="AG1364" s="18"/>
      <c r="AH1364" s="19"/>
      <c r="AI1364" s="19"/>
      <c r="AJ1364" s="19"/>
    </row>
    <row r="1365" spans="2:36" s="13" customFormat="1" ht="16" hidden="1" thickBot="1">
      <c r="B1365" s="213">
        <f>B1363-1</f>
        <v>2018</v>
      </c>
      <c r="C1365" s="70" t="s">
        <v>24</v>
      </c>
      <c r="D1365" s="71"/>
      <c r="E1365" s="72"/>
      <c r="F1365" s="72"/>
      <c r="G1365" s="72"/>
      <c r="H1365" s="72"/>
      <c r="I1365" s="73"/>
      <c r="J1365" s="72"/>
      <c r="K1365" s="72"/>
      <c r="L1365" s="72"/>
      <c r="M1365" s="72"/>
      <c r="N1365" s="72"/>
      <c r="O1365" s="74"/>
      <c r="P1365" s="62"/>
      <c r="Q1365" s="75">
        <f t="shared" si="570"/>
        <v>0</v>
      </c>
      <c r="T1365" s="13" t="b">
        <f t="shared" si="569"/>
        <v>0</v>
      </c>
      <c r="U1365" s="13" t="b">
        <f>AND(B1365&lt;=ReportingYear,B1365&gt;=BaselineYear)</f>
        <v>0</v>
      </c>
      <c r="W1365" s="14" t="b">
        <f t="shared" si="567"/>
        <v>0</v>
      </c>
      <c r="AB1365" s="14"/>
      <c r="AC1365" s="18"/>
      <c r="AD1365" s="14"/>
      <c r="AE1365" s="18"/>
      <c r="AF1365" s="18"/>
      <c r="AG1365" s="18"/>
      <c r="AH1365" s="19"/>
      <c r="AI1365" s="19"/>
      <c r="AJ1365" s="19"/>
    </row>
    <row r="1366" spans="2:36" s="13" customFormat="1" ht="16" hidden="1" thickBot="1">
      <c r="B1366" s="213"/>
      <c r="C1366" s="76" t="s">
        <v>25</v>
      </c>
      <c r="D1366" s="77"/>
      <c r="E1366" s="78"/>
      <c r="F1366" s="78"/>
      <c r="G1366" s="78"/>
      <c r="H1366" s="78"/>
      <c r="I1366" s="78"/>
      <c r="J1366" s="78"/>
      <c r="K1366" s="78"/>
      <c r="L1366" s="78"/>
      <c r="M1366" s="78"/>
      <c r="N1366" s="78"/>
      <c r="O1366" s="79"/>
      <c r="P1366" s="80"/>
      <c r="Q1366" s="81">
        <f t="shared" si="570"/>
        <v>0</v>
      </c>
      <c r="S1366" s="13" t="b">
        <f>S1364</f>
        <v>1</v>
      </c>
      <c r="T1366" s="13" t="b">
        <f t="shared" si="569"/>
        <v>0</v>
      </c>
      <c r="U1366" s="13" t="b">
        <f>U1365</f>
        <v>0</v>
      </c>
      <c r="W1366" s="14" t="b">
        <f t="shared" si="567"/>
        <v>0</v>
      </c>
      <c r="AB1366" s="14"/>
      <c r="AC1366" s="18"/>
      <c r="AD1366" s="14"/>
      <c r="AE1366" s="18"/>
      <c r="AF1366" s="18"/>
      <c r="AG1366" s="18"/>
      <c r="AH1366" s="19"/>
      <c r="AI1366" s="19"/>
      <c r="AJ1366" s="19"/>
    </row>
    <row r="1367" spans="2:36" s="13" customFormat="1" ht="16" hidden="1" thickBot="1">
      <c r="B1367" s="213">
        <f>B1365-1</f>
        <v>2017</v>
      </c>
      <c r="C1367" s="70" t="s">
        <v>24</v>
      </c>
      <c r="D1367" s="58"/>
      <c r="E1367" s="59"/>
      <c r="F1367" s="59"/>
      <c r="G1367" s="59"/>
      <c r="H1367" s="59"/>
      <c r="I1367" s="60"/>
      <c r="J1367" s="59"/>
      <c r="K1367" s="59"/>
      <c r="L1367" s="59"/>
      <c r="M1367" s="59"/>
      <c r="N1367" s="59"/>
      <c r="O1367" s="61"/>
      <c r="P1367" s="62"/>
      <c r="Q1367" s="63">
        <f t="shared" si="570"/>
        <v>0</v>
      </c>
      <c r="T1367" s="13" t="b">
        <f t="shared" si="569"/>
        <v>0</v>
      </c>
      <c r="U1367" s="13" t="b">
        <f>AND(B1367&lt;=ReportingYear,B1367&gt;=BaselineYear)</f>
        <v>1</v>
      </c>
      <c r="W1367" s="14" t="b">
        <f t="shared" si="567"/>
        <v>0</v>
      </c>
      <c r="AB1367" s="14"/>
      <c r="AC1367" s="18"/>
      <c r="AD1367" s="14"/>
      <c r="AE1367" s="18"/>
      <c r="AF1367" s="18"/>
      <c r="AG1367" s="18"/>
      <c r="AH1367" s="19"/>
      <c r="AI1367" s="19"/>
      <c r="AJ1367" s="19"/>
    </row>
    <row r="1368" spans="2:36" s="13" customFormat="1" ht="16" hidden="1" thickBot="1">
      <c r="B1368" s="213"/>
      <c r="C1368" s="76" t="s">
        <v>25</v>
      </c>
      <c r="D1368" s="65"/>
      <c r="E1368" s="66"/>
      <c r="F1368" s="66"/>
      <c r="G1368" s="66"/>
      <c r="H1368" s="66"/>
      <c r="I1368" s="66"/>
      <c r="J1368" s="66"/>
      <c r="K1368" s="66"/>
      <c r="L1368" s="66"/>
      <c r="M1368" s="66"/>
      <c r="N1368" s="66"/>
      <c r="O1368" s="67"/>
      <c r="P1368" s="68"/>
      <c r="Q1368" s="69">
        <f t="shared" si="570"/>
        <v>0</v>
      </c>
      <c r="S1368" s="13" t="b">
        <f>S1366</f>
        <v>1</v>
      </c>
      <c r="T1368" s="13" t="b">
        <f t="shared" si="569"/>
        <v>0</v>
      </c>
      <c r="U1368" s="13" t="b">
        <f>U1367</f>
        <v>1</v>
      </c>
      <c r="W1368" s="14" t="b">
        <f t="shared" si="567"/>
        <v>0</v>
      </c>
      <c r="AB1368" s="14"/>
      <c r="AC1368" s="18"/>
      <c r="AD1368" s="14"/>
      <c r="AE1368" s="18"/>
      <c r="AF1368" s="18"/>
      <c r="AG1368" s="18"/>
      <c r="AH1368" s="19"/>
      <c r="AI1368" s="19"/>
      <c r="AJ1368" s="19"/>
    </row>
    <row r="1369" spans="2:36" s="13" customFormat="1" ht="16" hidden="1" thickBot="1">
      <c r="B1369" s="213">
        <f>B1367-1</f>
        <v>2016</v>
      </c>
      <c r="C1369" s="70" t="s">
        <v>24</v>
      </c>
      <c r="D1369" s="71"/>
      <c r="E1369" s="72"/>
      <c r="F1369" s="72"/>
      <c r="G1369" s="72"/>
      <c r="H1369" s="72"/>
      <c r="I1369" s="73"/>
      <c r="J1369" s="72"/>
      <c r="K1369" s="72"/>
      <c r="L1369" s="72"/>
      <c r="M1369" s="72"/>
      <c r="N1369" s="72"/>
      <c r="O1369" s="74"/>
      <c r="P1369" s="62"/>
      <c r="Q1369" s="75">
        <f t="shared" si="570"/>
        <v>0</v>
      </c>
      <c r="T1369" s="13" t="b">
        <f t="shared" si="569"/>
        <v>0</v>
      </c>
      <c r="U1369" s="13" t="b">
        <f>AND(B1369&lt;=ReportingYear,B1369&gt;=BaselineYear)</f>
        <v>1</v>
      </c>
      <c r="W1369" s="14" t="b">
        <f t="shared" si="567"/>
        <v>0</v>
      </c>
      <c r="AB1369" s="14"/>
      <c r="AC1369" s="18"/>
      <c r="AD1369" s="14"/>
      <c r="AE1369" s="18"/>
      <c r="AF1369" s="18"/>
      <c r="AG1369" s="18"/>
      <c r="AH1369" s="19"/>
      <c r="AI1369" s="19"/>
      <c r="AJ1369" s="19"/>
    </row>
    <row r="1370" spans="2:36" s="13" customFormat="1" ht="16" hidden="1" thickBot="1">
      <c r="B1370" s="213"/>
      <c r="C1370" s="76" t="s">
        <v>25</v>
      </c>
      <c r="D1370" s="77"/>
      <c r="E1370" s="78"/>
      <c r="F1370" s="78"/>
      <c r="G1370" s="78"/>
      <c r="H1370" s="78"/>
      <c r="I1370" s="78"/>
      <c r="J1370" s="78"/>
      <c r="K1370" s="78"/>
      <c r="L1370" s="78"/>
      <c r="M1370" s="78"/>
      <c r="N1370" s="78"/>
      <c r="O1370" s="79"/>
      <c r="P1370" s="80"/>
      <c r="Q1370" s="81">
        <f t="shared" si="570"/>
        <v>0</v>
      </c>
      <c r="S1370" s="13" t="b">
        <f>S1368</f>
        <v>1</v>
      </c>
      <c r="T1370" s="13" t="b">
        <f t="shared" si="569"/>
        <v>0</v>
      </c>
      <c r="U1370" s="13" t="b">
        <f>U1369</f>
        <v>1</v>
      </c>
      <c r="W1370" s="14" t="b">
        <f t="shared" si="567"/>
        <v>0</v>
      </c>
      <c r="AB1370" s="14"/>
      <c r="AC1370" s="18"/>
      <c r="AD1370" s="14"/>
      <c r="AE1370" s="18"/>
      <c r="AF1370" s="18"/>
      <c r="AG1370" s="18"/>
      <c r="AH1370" s="19"/>
      <c r="AI1370" s="19"/>
      <c r="AJ1370" s="19"/>
    </row>
    <row r="1371" spans="2:36" s="13" customFormat="1" hidden="1">
      <c r="B1371" s="211">
        <f>B1369-1</f>
        <v>2015</v>
      </c>
      <c r="C1371" s="70" t="s">
        <v>24</v>
      </c>
      <c r="D1371" s="58"/>
      <c r="E1371" s="59"/>
      <c r="F1371" s="59"/>
      <c r="G1371" s="59"/>
      <c r="H1371" s="59"/>
      <c r="I1371" s="60"/>
      <c r="J1371" s="59"/>
      <c r="K1371" s="59"/>
      <c r="L1371" s="59"/>
      <c r="M1371" s="59"/>
      <c r="N1371" s="59"/>
      <c r="O1371" s="61"/>
      <c r="P1371" s="62"/>
      <c r="Q1371" s="63">
        <f t="shared" si="570"/>
        <v>0</v>
      </c>
      <c r="T1371" s="13" t="b">
        <f t="shared" si="569"/>
        <v>0</v>
      </c>
      <c r="U1371" s="13" t="b">
        <f>AND(B1371&lt;=ReportingYear,B1371&gt;=BaselineYear)</f>
        <v>1</v>
      </c>
      <c r="W1371" s="14" t="b">
        <f t="shared" si="567"/>
        <v>0</v>
      </c>
      <c r="AB1371" s="14"/>
      <c r="AC1371" s="18"/>
      <c r="AD1371" s="14"/>
      <c r="AE1371" s="18"/>
      <c r="AF1371" s="18"/>
      <c r="AG1371" s="18"/>
      <c r="AH1371" s="19"/>
      <c r="AI1371" s="19"/>
      <c r="AJ1371" s="19"/>
    </row>
    <row r="1372" spans="2:36" s="13" customFormat="1" ht="16" hidden="1" thickBot="1">
      <c r="B1372" s="216"/>
      <c r="C1372" s="76" t="s">
        <v>25</v>
      </c>
      <c r="D1372" s="65"/>
      <c r="E1372" s="66"/>
      <c r="F1372" s="66"/>
      <c r="G1372" s="66"/>
      <c r="H1372" s="66"/>
      <c r="I1372" s="66"/>
      <c r="J1372" s="66"/>
      <c r="K1372" s="66"/>
      <c r="L1372" s="66"/>
      <c r="M1372" s="66"/>
      <c r="N1372" s="66"/>
      <c r="O1372" s="67"/>
      <c r="P1372" s="68"/>
      <c r="Q1372" s="69">
        <f t="shared" si="570"/>
        <v>0</v>
      </c>
      <c r="S1372" s="13" t="b">
        <f>S1370</f>
        <v>1</v>
      </c>
      <c r="T1372" s="13" t="b">
        <f t="shared" si="569"/>
        <v>0</v>
      </c>
      <c r="U1372" s="13" t="b">
        <f>U1371</f>
        <v>1</v>
      </c>
      <c r="W1372" s="14" t="b">
        <f t="shared" si="567"/>
        <v>0</v>
      </c>
      <c r="AB1372" s="14"/>
      <c r="AC1372" s="18"/>
      <c r="AD1372" s="14"/>
      <c r="AE1372" s="18"/>
      <c r="AF1372" s="18"/>
      <c r="AG1372" s="18"/>
      <c r="AH1372" s="19"/>
      <c r="AI1372" s="19"/>
      <c r="AJ1372" s="19"/>
    </row>
    <row r="1373" spans="2:36" s="13" customFormat="1" hidden="1">
      <c r="B1373" s="217">
        <f>B1371-1</f>
        <v>2014</v>
      </c>
      <c r="C1373" s="70" t="s">
        <v>24</v>
      </c>
      <c r="D1373" s="71"/>
      <c r="E1373" s="72"/>
      <c r="F1373" s="72"/>
      <c r="G1373" s="72"/>
      <c r="H1373" s="72"/>
      <c r="I1373" s="73"/>
      <c r="J1373" s="72"/>
      <c r="K1373" s="72"/>
      <c r="L1373" s="72"/>
      <c r="M1373" s="72"/>
      <c r="N1373" s="72"/>
      <c r="O1373" s="74"/>
      <c r="P1373" s="62"/>
      <c r="Q1373" s="75">
        <f t="shared" si="570"/>
        <v>0</v>
      </c>
      <c r="T1373" s="13" t="b">
        <f t="shared" si="569"/>
        <v>0</v>
      </c>
      <c r="U1373" s="13" t="b">
        <f>AND(B1373&lt;=ReportingYear,B1373&gt;=BaselineYear)</f>
        <v>1</v>
      </c>
      <c r="W1373" s="14" t="b">
        <f t="shared" si="567"/>
        <v>0</v>
      </c>
      <c r="AB1373" s="14"/>
      <c r="AC1373" s="18"/>
      <c r="AD1373" s="14"/>
      <c r="AE1373" s="18"/>
      <c r="AF1373" s="18"/>
      <c r="AG1373" s="18"/>
      <c r="AH1373" s="19"/>
      <c r="AI1373" s="19"/>
      <c r="AJ1373" s="19"/>
    </row>
    <row r="1374" spans="2:36" s="13" customFormat="1" ht="16" hidden="1" thickBot="1">
      <c r="B1374" s="218"/>
      <c r="C1374" s="76" t="s">
        <v>25</v>
      </c>
      <c r="D1374" s="77"/>
      <c r="E1374" s="78"/>
      <c r="F1374" s="78"/>
      <c r="G1374" s="78"/>
      <c r="H1374" s="78"/>
      <c r="I1374" s="78"/>
      <c r="J1374" s="78"/>
      <c r="K1374" s="78"/>
      <c r="L1374" s="78"/>
      <c r="M1374" s="78"/>
      <c r="N1374" s="78"/>
      <c r="O1374" s="79"/>
      <c r="P1374" s="80"/>
      <c r="Q1374" s="81">
        <f t="shared" si="570"/>
        <v>0</v>
      </c>
      <c r="S1374" s="13" t="b">
        <f>S1372</f>
        <v>1</v>
      </c>
      <c r="T1374" s="13" t="b">
        <f t="shared" si="569"/>
        <v>0</v>
      </c>
      <c r="U1374" s="13" t="b">
        <f>U1373</f>
        <v>1</v>
      </c>
      <c r="W1374" s="14" t="b">
        <f t="shared" si="567"/>
        <v>0</v>
      </c>
      <c r="AB1374" s="14"/>
      <c r="AC1374" s="18"/>
      <c r="AD1374" s="14"/>
      <c r="AE1374" s="18"/>
      <c r="AF1374" s="18"/>
      <c r="AG1374" s="18"/>
      <c r="AH1374" s="19"/>
      <c r="AI1374" s="19"/>
      <c r="AJ1374" s="19"/>
    </row>
    <row r="1375" spans="2:36" s="13" customFormat="1" hidden="1">
      <c r="B1375" s="211">
        <f>B1373-1</f>
        <v>2013</v>
      </c>
      <c r="C1375" s="70" t="s">
        <v>24</v>
      </c>
      <c r="D1375" s="58"/>
      <c r="E1375" s="59"/>
      <c r="F1375" s="59"/>
      <c r="G1375" s="59"/>
      <c r="H1375" s="59"/>
      <c r="I1375" s="60"/>
      <c r="J1375" s="59"/>
      <c r="K1375" s="59"/>
      <c r="L1375" s="59"/>
      <c r="M1375" s="59"/>
      <c r="N1375" s="59"/>
      <c r="O1375" s="61"/>
      <c r="P1375" s="62"/>
      <c r="Q1375" s="63">
        <f t="shared" si="570"/>
        <v>0</v>
      </c>
      <c r="T1375" s="13" t="b">
        <f t="shared" si="569"/>
        <v>0</v>
      </c>
      <c r="U1375" s="13" t="b">
        <f>AND(B1375&lt;=ReportingYear,B1375&gt;=BaselineYear)</f>
        <v>0</v>
      </c>
      <c r="W1375" s="14" t="b">
        <f t="shared" si="567"/>
        <v>0</v>
      </c>
      <c r="AB1375" s="14"/>
      <c r="AC1375" s="18"/>
      <c r="AD1375" s="14"/>
      <c r="AE1375" s="18"/>
      <c r="AF1375" s="18"/>
      <c r="AG1375" s="18"/>
      <c r="AH1375" s="19"/>
      <c r="AI1375" s="19"/>
      <c r="AJ1375" s="19"/>
    </row>
    <row r="1376" spans="2:36" s="13" customFormat="1" ht="16" hidden="1" thickBot="1">
      <c r="B1376" s="212"/>
      <c r="C1376" s="76" t="s">
        <v>25</v>
      </c>
      <c r="D1376" s="65"/>
      <c r="E1376" s="66"/>
      <c r="F1376" s="66"/>
      <c r="G1376" s="66"/>
      <c r="H1376" s="66"/>
      <c r="I1376" s="66"/>
      <c r="J1376" s="66"/>
      <c r="K1376" s="66"/>
      <c r="L1376" s="66"/>
      <c r="M1376" s="66"/>
      <c r="N1376" s="66"/>
      <c r="O1376" s="67"/>
      <c r="P1376" s="68"/>
      <c r="Q1376" s="69">
        <f t="shared" si="570"/>
        <v>0</v>
      </c>
      <c r="S1376" s="13" t="b">
        <f>S1374</f>
        <v>1</v>
      </c>
      <c r="T1376" s="13" t="b">
        <f t="shared" si="569"/>
        <v>0</v>
      </c>
      <c r="U1376" s="13" t="b">
        <f>U1375</f>
        <v>0</v>
      </c>
      <c r="W1376" s="14" t="b">
        <f t="shared" si="567"/>
        <v>0</v>
      </c>
      <c r="AB1376" s="14"/>
      <c r="AC1376" s="18"/>
      <c r="AD1376" s="14"/>
      <c r="AE1376" s="18"/>
      <c r="AF1376" s="18"/>
      <c r="AG1376" s="18"/>
      <c r="AH1376" s="19"/>
      <c r="AI1376" s="19"/>
      <c r="AJ1376" s="19"/>
    </row>
    <row r="1377" spans="2:36" s="13" customFormat="1" hidden="1">
      <c r="B1377" s="211">
        <f>B1375-1</f>
        <v>2012</v>
      </c>
      <c r="C1377" s="70" t="s">
        <v>24</v>
      </c>
      <c r="D1377" s="71"/>
      <c r="E1377" s="72"/>
      <c r="F1377" s="72"/>
      <c r="G1377" s="72"/>
      <c r="H1377" s="72"/>
      <c r="I1377" s="73"/>
      <c r="J1377" s="72"/>
      <c r="K1377" s="72"/>
      <c r="L1377" s="72"/>
      <c r="M1377" s="72"/>
      <c r="N1377" s="72"/>
      <c r="O1377" s="74"/>
      <c r="P1377" s="62"/>
      <c r="Q1377" s="75">
        <f t="shared" si="570"/>
        <v>0</v>
      </c>
      <c r="T1377" s="13" t="b">
        <f t="shared" si="569"/>
        <v>0</v>
      </c>
      <c r="U1377" s="13" t="b">
        <f>AND(B1377&lt;=ReportingYear,B1377&gt;=BaselineYear)</f>
        <v>0</v>
      </c>
      <c r="W1377" s="14" t="b">
        <f t="shared" si="567"/>
        <v>0</v>
      </c>
      <c r="AB1377" s="14"/>
      <c r="AC1377" s="18"/>
      <c r="AD1377" s="14"/>
      <c r="AE1377" s="18"/>
      <c r="AF1377" s="18"/>
      <c r="AG1377" s="18"/>
      <c r="AH1377" s="19"/>
      <c r="AI1377" s="19"/>
      <c r="AJ1377" s="19"/>
    </row>
    <row r="1378" spans="2:36" s="13" customFormat="1" ht="16" hidden="1" thickBot="1">
      <c r="B1378" s="212"/>
      <c r="C1378" s="76" t="s">
        <v>25</v>
      </c>
      <c r="D1378" s="77"/>
      <c r="E1378" s="78"/>
      <c r="F1378" s="78"/>
      <c r="G1378" s="78"/>
      <c r="H1378" s="78"/>
      <c r="I1378" s="78"/>
      <c r="J1378" s="78"/>
      <c r="K1378" s="78"/>
      <c r="L1378" s="78"/>
      <c r="M1378" s="78"/>
      <c r="N1378" s="78"/>
      <c r="O1378" s="79"/>
      <c r="P1378" s="80"/>
      <c r="Q1378" s="81">
        <f t="shared" si="570"/>
        <v>0</v>
      </c>
      <c r="S1378" s="13" t="b">
        <f>S1376</f>
        <v>1</v>
      </c>
      <c r="T1378" s="13" t="b">
        <f t="shared" si="569"/>
        <v>0</v>
      </c>
      <c r="U1378" s="13" t="b">
        <f>U1377</f>
        <v>0</v>
      </c>
      <c r="W1378" s="14" t="b">
        <f t="shared" si="567"/>
        <v>0</v>
      </c>
      <c r="AB1378" s="14"/>
      <c r="AC1378" s="18"/>
      <c r="AD1378" s="14"/>
      <c r="AE1378" s="18"/>
      <c r="AF1378" s="18"/>
      <c r="AG1378" s="18"/>
      <c r="AH1378" s="19"/>
      <c r="AI1378" s="19"/>
      <c r="AJ1378" s="19"/>
    </row>
    <row r="1379" spans="2:36" s="13" customFormat="1" hidden="1">
      <c r="B1379" s="211">
        <f>B1377-1</f>
        <v>2011</v>
      </c>
      <c r="C1379" s="70" t="s">
        <v>24</v>
      </c>
      <c r="D1379" s="58"/>
      <c r="E1379" s="59"/>
      <c r="F1379" s="59"/>
      <c r="G1379" s="59"/>
      <c r="H1379" s="59"/>
      <c r="I1379" s="60"/>
      <c r="J1379" s="59"/>
      <c r="K1379" s="59"/>
      <c r="L1379" s="59"/>
      <c r="M1379" s="59"/>
      <c r="N1379" s="59"/>
      <c r="O1379" s="61"/>
      <c r="P1379" s="62"/>
      <c r="Q1379" s="63">
        <f t="shared" si="570"/>
        <v>0</v>
      </c>
      <c r="T1379" s="13" t="b">
        <f t="shared" si="569"/>
        <v>0</v>
      </c>
      <c r="U1379" s="13" t="b">
        <f>AND(B1379&lt;=ReportingYear,B1379&gt;=BaselineYear)</f>
        <v>0</v>
      </c>
      <c r="W1379" s="14" t="b">
        <f t="shared" si="567"/>
        <v>0</v>
      </c>
      <c r="AB1379" s="14"/>
      <c r="AC1379" s="18"/>
      <c r="AD1379" s="14"/>
      <c r="AE1379" s="18"/>
      <c r="AF1379" s="18"/>
      <c r="AG1379" s="18"/>
      <c r="AH1379" s="19"/>
      <c r="AI1379" s="19"/>
      <c r="AJ1379" s="19"/>
    </row>
    <row r="1380" spans="2:36" s="13" customFormat="1" ht="16" hidden="1" thickBot="1">
      <c r="B1380" s="212"/>
      <c r="C1380" s="76" t="s">
        <v>25</v>
      </c>
      <c r="D1380" s="65"/>
      <c r="E1380" s="66"/>
      <c r="F1380" s="66"/>
      <c r="G1380" s="66"/>
      <c r="H1380" s="66"/>
      <c r="I1380" s="66"/>
      <c r="J1380" s="66"/>
      <c r="K1380" s="66"/>
      <c r="L1380" s="66"/>
      <c r="M1380" s="66"/>
      <c r="N1380" s="66"/>
      <c r="O1380" s="67"/>
      <c r="P1380" s="68"/>
      <c r="Q1380" s="69">
        <f t="shared" si="570"/>
        <v>0</v>
      </c>
      <c r="S1380" s="13" t="b">
        <f>S1378</f>
        <v>1</v>
      </c>
      <c r="T1380" s="13" t="b">
        <f t="shared" si="569"/>
        <v>0</v>
      </c>
      <c r="U1380" s="13" t="b">
        <f>U1379</f>
        <v>0</v>
      </c>
      <c r="W1380" s="14" t="b">
        <f t="shared" si="567"/>
        <v>0</v>
      </c>
      <c r="AB1380" s="14"/>
      <c r="AC1380" s="18"/>
      <c r="AD1380" s="14"/>
      <c r="AE1380" s="18"/>
      <c r="AF1380" s="18"/>
      <c r="AG1380" s="18"/>
      <c r="AH1380" s="19"/>
      <c r="AI1380" s="19"/>
      <c r="AJ1380" s="19"/>
    </row>
    <row r="1381" spans="2:36" s="13" customFormat="1" hidden="1">
      <c r="B1381" s="211">
        <f>B1379-1</f>
        <v>2010</v>
      </c>
      <c r="C1381" s="70" t="s">
        <v>24</v>
      </c>
      <c r="D1381" s="71"/>
      <c r="E1381" s="72"/>
      <c r="F1381" s="72"/>
      <c r="G1381" s="72"/>
      <c r="H1381" s="72"/>
      <c r="I1381" s="73"/>
      <c r="J1381" s="72"/>
      <c r="K1381" s="72"/>
      <c r="L1381" s="72"/>
      <c r="M1381" s="72"/>
      <c r="N1381" s="72"/>
      <c r="O1381" s="74"/>
      <c r="P1381" s="62"/>
      <c r="Q1381" s="75">
        <f t="shared" si="570"/>
        <v>0</v>
      </c>
      <c r="T1381" s="13" t="b">
        <f t="shared" si="569"/>
        <v>0</v>
      </c>
      <c r="U1381" s="13" t="b">
        <f>AND(B1381&lt;=ReportingYear,B1381&gt;=BaselineYear)</f>
        <v>0</v>
      </c>
      <c r="W1381" s="14" t="b">
        <f t="shared" si="567"/>
        <v>0</v>
      </c>
      <c r="AB1381" s="14"/>
      <c r="AC1381" s="18"/>
      <c r="AD1381" s="14"/>
      <c r="AE1381" s="18"/>
      <c r="AF1381" s="18"/>
      <c r="AG1381" s="18"/>
      <c r="AH1381" s="19"/>
      <c r="AI1381" s="19"/>
      <c r="AJ1381" s="19"/>
    </row>
    <row r="1382" spans="2:36" s="13" customFormat="1" ht="16" hidden="1" thickBot="1">
      <c r="B1382" s="212"/>
      <c r="C1382" s="76" t="s">
        <v>25</v>
      </c>
      <c r="D1382" s="77"/>
      <c r="E1382" s="78"/>
      <c r="F1382" s="78"/>
      <c r="G1382" s="78"/>
      <c r="H1382" s="78"/>
      <c r="I1382" s="78"/>
      <c r="J1382" s="78"/>
      <c r="K1382" s="78"/>
      <c r="L1382" s="78"/>
      <c r="M1382" s="78"/>
      <c r="N1382" s="78"/>
      <c r="O1382" s="79"/>
      <c r="P1382" s="80"/>
      <c r="Q1382" s="81">
        <f t="shared" si="570"/>
        <v>0</v>
      </c>
      <c r="S1382" s="13" t="b">
        <f>S1380</f>
        <v>1</v>
      </c>
      <c r="T1382" s="13" t="b">
        <f t="shared" si="569"/>
        <v>0</v>
      </c>
      <c r="U1382" s="13" t="b">
        <f>U1381</f>
        <v>0</v>
      </c>
      <c r="W1382" s="14" t="b">
        <f t="shared" si="567"/>
        <v>0</v>
      </c>
      <c r="AB1382" s="14"/>
      <c r="AC1382" s="18"/>
      <c r="AD1382" s="14"/>
      <c r="AE1382" s="18"/>
      <c r="AF1382" s="18"/>
      <c r="AG1382" s="18"/>
      <c r="AH1382" s="19"/>
      <c r="AI1382" s="19"/>
      <c r="AJ1382" s="19"/>
    </row>
    <row r="1383" spans="2:36" s="13" customFormat="1" ht="16" hidden="1" thickBot="1">
      <c r="B1383" s="213">
        <f>B1381-1</f>
        <v>2009</v>
      </c>
      <c r="C1383" s="70" t="s">
        <v>24</v>
      </c>
      <c r="D1383" s="58"/>
      <c r="E1383" s="59"/>
      <c r="F1383" s="59"/>
      <c r="G1383" s="59"/>
      <c r="H1383" s="59"/>
      <c r="I1383" s="60"/>
      <c r="J1383" s="59"/>
      <c r="K1383" s="59"/>
      <c r="L1383" s="59"/>
      <c r="M1383" s="59"/>
      <c r="N1383" s="59"/>
      <c r="O1383" s="61"/>
      <c r="P1383" s="62"/>
      <c r="Q1383" s="63">
        <f t="shared" si="570"/>
        <v>0</v>
      </c>
      <c r="T1383" s="13" t="b">
        <f t="shared" si="569"/>
        <v>0</v>
      </c>
      <c r="U1383" s="13" t="b">
        <f>AND(B1383&lt;=ReportingYear,B1383&gt;=BaselineYear)</f>
        <v>0</v>
      </c>
      <c r="W1383" s="14" t="b">
        <f t="shared" si="567"/>
        <v>0</v>
      </c>
      <c r="AB1383" s="14"/>
      <c r="AC1383" s="18"/>
      <c r="AD1383" s="14"/>
      <c r="AE1383" s="18"/>
      <c r="AF1383" s="18"/>
      <c r="AG1383" s="18"/>
      <c r="AH1383" s="19"/>
      <c r="AI1383" s="19"/>
      <c r="AJ1383" s="19"/>
    </row>
    <row r="1384" spans="2:36" s="13" customFormat="1" ht="16" hidden="1" thickBot="1">
      <c r="B1384" s="213"/>
      <c r="C1384" s="76" t="s">
        <v>25</v>
      </c>
      <c r="D1384" s="65"/>
      <c r="E1384" s="66"/>
      <c r="F1384" s="66"/>
      <c r="G1384" s="66"/>
      <c r="H1384" s="66"/>
      <c r="I1384" s="66"/>
      <c r="J1384" s="66"/>
      <c r="K1384" s="66"/>
      <c r="L1384" s="66"/>
      <c r="M1384" s="66"/>
      <c r="N1384" s="66"/>
      <c r="O1384" s="67"/>
      <c r="P1384" s="68"/>
      <c r="Q1384" s="69">
        <f t="shared" si="570"/>
        <v>0</v>
      </c>
      <c r="S1384" s="13" t="b">
        <f>S1382</f>
        <v>1</v>
      </c>
      <c r="T1384" s="13" t="b">
        <f t="shared" si="569"/>
        <v>0</v>
      </c>
      <c r="U1384" s="13" t="b">
        <f>U1383</f>
        <v>0</v>
      </c>
      <c r="W1384" s="14" t="b">
        <f t="shared" si="567"/>
        <v>0</v>
      </c>
      <c r="AB1384" s="14"/>
      <c r="AC1384" s="18"/>
      <c r="AD1384" s="14"/>
      <c r="AE1384" s="18"/>
      <c r="AF1384" s="18"/>
      <c r="AG1384" s="18"/>
      <c r="AH1384" s="19"/>
      <c r="AI1384" s="19"/>
      <c r="AJ1384" s="19"/>
    </row>
    <row r="1385" spans="2:36" s="13" customFormat="1" ht="16" hidden="1" thickBot="1">
      <c r="B1385" s="213">
        <f>B1383-1</f>
        <v>2008</v>
      </c>
      <c r="C1385" s="70" t="s">
        <v>24</v>
      </c>
      <c r="D1385" s="71"/>
      <c r="E1385" s="72"/>
      <c r="F1385" s="72"/>
      <c r="G1385" s="72"/>
      <c r="H1385" s="72"/>
      <c r="I1385" s="73"/>
      <c r="J1385" s="72"/>
      <c r="K1385" s="72"/>
      <c r="L1385" s="72"/>
      <c r="M1385" s="72"/>
      <c r="N1385" s="72"/>
      <c r="O1385" s="74"/>
      <c r="P1385" s="62"/>
      <c r="Q1385" s="75">
        <f t="shared" si="570"/>
        <v>0</v>
      </c>
      <c r="T1385" s="13" t="b">
        <f t="shared" si="569"/>
        <v>0</v>
      </c>
      <c r="U1385" s="13" t="b">
        <f>AND(B1385&lt;=ReportingYear,B1385&gt;=BaselineYear)</f>
        <v>0</v>
      </c>
      <c r="W1385" s="14" t="b">
        <f t="shared" si="567"/>
        <v>0</v>
      </c>
      <c r="AB1385" s="14"/>
      <c r="AC1385" s="18"/>
      <c r="AD1385" s="14"/>
      <c r="AE1385" s="18"/>
      <c r="AF1385" s="18"/>
      <c r="AG1385" s="18"/>
      <c r="AH1385" s="19"/>
      <c r="AI1385" s="19"/>
      <c r="AJ1385" s="19"/>
    </row>
    <row r="1386" spans="2:36" s="13" customFormat="1" ht="16" hidden="1" thickBot="1">
      <c r="B1386" s="213"/>
      <c r="C1386" s="76" t="s">
        <v>25</v>
      </c>
      <c r="D1386" s="77"/>
      <c r="E1386" s="78"/>
      <c r="F1386" s="78"/>
      <c r="G1386" s="78"/>
      <c r="H1386" s="78"/>
      <c r="I1386" s="78"/>
      <c r="J1386" s="78"/>
      <c r="K1386" s="78"/>
      <c r="L1386" s="78"/>
      <c r="M1386" s="78"/>
      <c r="N1386" s="78"/>
      <c r="O1386" s="79"/>
      <c r="P1386" s="80"/>
      <c r="Q1386" s="81">
        <f t="shared" si="570"/>
        <v>0</v>
      </c>
      <c r="S1386" s="13" t="b">
        <f>S1384</f>
        <v>1</v>
      </c>
      <c r="T1386" s="13" t="b">
        <f t="shared" si="569"/>
        <v>0</v>
      </c>
      <c r="U1386" s="13" t="b">
        <f>U1385</f>
        <v>0</v>
      </c>
      <c r="W1386" s="14" t="b">
        <f t="shared" si="567"/>
        <v>0</v>
      </c>
      <c r="AB1386" s="14"/>
      <c r="AC1386" s="18"/>
      <c r="AD1386" s="14"/>
      <c r="AE1386" s="18"/>
      <c r="AF1386" s="18"/>
      <c r="AG1386" s="18"/>
      <c r="AH1386" s="19"/>
      <c r="AI1386" s="19"/>
      <c r="AJ1386" s="19"/>
    </row>
    <row r="1387" spans="2:36" s="13" customFormat="1" ht="16" hidden="1" thickBot="1">
      <c r="B1387" s="213">
        <f>B1385-1</f>
        <v>2007</v>
      </c>
      <c r="C1387" s="70" t="s">
        <v>24</v>
      </c>
      <c r="D1387" s="58"/>
      <c r="E1387" s="59"/>
      <c r="F1387" s="59"/>
      <c r="G1387" s="59"/>
      <c r="H1387" s="59"/>
      <c r="I1387" s="60"/>
      <c r="J1387" s="59"/>
      <c r="K1387" s="59"/>
      <c r="L1387" s="59"/>
      <c r="M1387" s="59"/>
      <c r="N1387" s="59"/>
      <c r="O1387" s="61"/>
      <c r="P1387" s="62"/>
      <c r="Q1387" s="63">
        <f t="shared" si="570"/>
        <v>0</v>
      </c>
      <c r="T1387" s="13" t="b">
        <f t="shared" si="569"/>
        <v>0</v>
      </c>
      <c r="U1387" s="13" t="b">
        <f>AND(B1387&lt;=ReportingYear,B1387&gt;=BaselineYear)</f>
        <v>0</v>
      </c>
      <c r="W1387" s="14" t="b">
        <f t="shared" si="567"/>
        <v>0</v>
      </c>
      <c r="AB1387" s="14"/>
      <c r="AC1387" s="18"/>
      <c r="AD1387" s="14"/>
      <c r="AE1387" s="18"/>
      <c r="AF1387" s="18"/>
      <c r="AG1387" s="18"/>
      <c r="AH1387" s="19"/>
      <c r="AI1387" s="19"/>
      <c r="AJ1387" s="19"/>
    </row>
    <row r="1388" spans="2:36" s="13" customFormat="1" ht="16" hidden="1" thickBot="1">
      <c r="B1388" s="213"/>
      <c r="C1388" s="76" t="s">
        <v>25</v>
      </c>
      <c r="D1388" s="65"/>
      <c r="E1388" s="66"/>
      <c r="F1388" s="66"/>
      <c r="G1388" s="66"/>
      <c r="H1388" s="66"/>
      <c r="I1388" s="66"/>
      <c r="J1388" s="66"/>
      <c r="K1388" s="66"/>
      <c r="L1388" s="66"/>
      <c r="M1388" s="66"/>
      <c r="N1388" s="66"/>
      <c r="O1388" s="67"/>
      <c r="P1388" s="68"/>
      <c r="Q1388" s="69">
        <f t="shared" si="570"/>
        <v>0</v>
      </c>
      <c r="S1388" s="13" t="b">
        <f>S1386</f>
        <v>1</v>
      </c>
      <c r="T1388" s="13" t="b">
        <f t="shared" si="569"/>
        <v>0</v>
      </c>
      <c r="U1388" s="13" t="b">
        <f>U1387</f>
        <v>0</v>
      </c>
      <c r="W1388" s="14" t="b">
        <f t="shared" si="567"/>
        <v>0</v>
      </c>
      <c r="AB1388" s="14"/>
      <c r="AC1388" s="18"/>
      <c r="AD1388" s="14"/>
      <c r="AE1388" s="18"/>
      <c r="AF1388" s="18"/>
      <c r="AG1388" s="18"/>
      <c r="AH1388" s="19"/>
      <c r="AI1388" s="19"/>
      <c r="AJ1388" s="19"/>
    </row>
    <row r="1389" spans="2:36" s="13" customFormat="1" ht="16" hidden="1" thickBot="1">
      <c r="B1389" s="213">
        <f>B1387-1</f>
        <v>2006</v>
      </c>
      <c r="C1389" s="70" t="s">
        <v>24</v>
      </c>
      <c r="D1389" s="71"/>
      <c r="E1389" s="72"/>
      <c r="F1389" s="72"/>
      <c r="G1389" s="72"/>
      <c r="H1389" s="72"/>
      <c r="I1389" s="73"/>
      <c r="J1389" s="72"/>
      <c r="K1389" s="72"/>
      <c r="L1389" s="72"/>
      <c r="M1389" s="72"/>
      <c r="N1389" s="72"/>
      <c r="O1389" s="74"/>
      <c r="P1389" s="62"/>
      <c r="Q1389" s="75">
        <f t="shared" si="570"/>
        <v>0</v>
      </c>
      <c r="T1389" s="13" t="b">
        <f t="shared" si="569"/>
        <v>0</v>
      </c>
      <c r="U1389" s="13" t="b">
        <f>AND(B1389&lt;=ReportingYear,B1389&gt;=BaselineYear)</f>
        <v>0</v>
      </c>
      <c r="W1389" s="14" t="b">
        <f t="shared" si="567"/>
        <v>0</v>
      </c>
      <c r="AB1389" s="14"/>
      <c r="AC1389" s="18"/>
      <c r="AD1389" s="14"/>
      <c r="AE1389" s="18"/>
      <c r="AF1389" s="18"/>
      <c r="AG1389" s="18"/>
      <c r="AH1389" s="19"/>
      <c r="AI1389" s="19"/>
      <c r="AJ1389" s="19"/>
    </row>
    <row r="1390" spans="2:36" s="13" customFormat="1" ht="16" hidden="1" thickBot="1">
      <c r="B1390" s="213"/>
      <c r="C1390" s="76" t="s">
        <v>25</v>
      </c>
      <c r="D1390" s="77"/>
      <c r="E1390" s="78"/>
      <c r="F1390" s="78"/>
      <c r="G1390" s="78"/>
      <c r="H1390" s="78"/>
      <c r="I1390" s="78"/>
      <c r="J1390" s="78"/>
      <c r="K1390" s="78"/>
      <c r="L1390" s="78"/>
      <c r="M1390" s="78"/>
      <c r="N1390" s="78"/>
      <c r="O1390" s="79"/>
      <c r="P1390" s="80"/>
      <c r="Q1390" s="81">
        <f t="shared" si="570"/>
        <v>0</v>
      </c>
      <c r="S1390" s="13" t="b">
        <f>S1388</f>
        <v>1</v>
      </c>
      <c r="T1390" s="13" t="b">
        <f t="shared" si="569"/>
        <v>0</v>
      </c>
      <c r="U1390" s="13" t="b">
        <f>U1389</f>
        <v>0</v>
      </c>
      <c r="W1390" s="14" t="b">
        <f t="shared" si="567"/>
        <v>0</v>
      </c>
      <c r="AB1390" s="14"/>
      <c r="AC1390" s="18"/>
      <c r="AD1390" s="14"/>
      <c r="AE1390" s="18"/>
      <c r="AF1390" s="18"/>
      <c r="AG1390" s="18"/>
      <c r="AH1390" s="19"/>
      <c r="AI1390" s="19"/>
      <c r="AJ1390" s="19"/>
    </row>
    <row r="1391" spans="2:36" s="13" customFormat="1" hidden="1">
      <c r="B1391" s="211">
        <f>B1389-1</f>
        <v>2005</v>
      </c>
      <c r="C1391" s="70" t="s">
        <v>24</v>
      </c>
      <c r="D1391" s="58"/>
      <c r="E1391" s="59"/>
      <c r="F1391" s="59"/>
      <c r="G1391" s="59"/>
      <c r="H1391" s="59"/>
      <c r="I1391" s="60"/>
      <c r="J1391" s="59"/>
      <c r="K1391" s="59"/>
      <c r="L1391" s="59"/>
      <c r="M1391" s="59"/>
      <c r="N1391" s="59"/>
      <c r="O1391" s="61"/>
      <c r="P1391" s="62"/>
      <c r="Q1391" s="63">
        <f t="shared" si="570"/>
        <v>0</v>
      </c>
      <c r="T1391" s="13" t="b">
        <f t="shared" si="569"/>
        <v>0</v>
      </c>
      <c r="U1391" s="13" t="b">
        <f>AND(B1391&lt;=ReportingYear,B1391&gt;=BaselineYear)</f>
        <v>0</v>
      </c>
      <c r="W1391" s="14" t="b">
        <f t="shared" si="567"/>
        <v>0</v>
      </c>
      <c r="AB1391" s="14"/>
      <c r="AC1391" s="18"/>
      <c r="AD1391" s="14"/>
      <c r="AE1391" s="18"/>
      <c r="AF1391" s="18"/>
      <c r="AG1391" s="18"/>
      <c r="AH1391" s="19"/>
      <c r="AI1391" s="19"/>
      <c r="AJ1391" s="19"/>
    </row>
    <row r="1392" spans="2:36" s="13" customFormat="1" ht="16" hidden="1" thickBot="1">
      <c r="B1392" s="216"/>
      <c r="C1392" s="76" t="s">
        <v>25</v>
      </c>
      <c r="D1392" s="65"/>
      <c r="E1392" s="66"/>
      <c r="F1392" s="66"/>
      <c r="G1392" s="66"/>
      <c r="H1392" s="66"/>
      <c r="I1392" s="66"/>
      <c r="J1392" s="66"/>
      <c r="K1392" s="66"/>
      <c r="L1392" s="66"/>
      <c r="M1392" s="66"/>
      <c r="N1392" s="66"/>
      <c r="O1392" s="67"/>
      <c r="P1392" s="68"/>
      <c r="Q1392" s="69">
        <f t="shared" si="570"/>
        <v>0</v>
      </c>
      <c r="S1392" s="13" t="b">
        <f>S1390</f>
        <v>1</v>
      </c>
      <c r="T1392" s="13" t="b">
        <f t="shared" si="569"/>
        <v>0</v>
      </c>
      <c r="U1392" s="13" t="b">
        <f>U1391</f>
        <v>0</v>
      </c>
      <c r="W1392" s="14" t="b">
        <f t="shared" si="567"/>
        <v>0</v>
      </c>
      <c r="AB1392" s="14"/>
      <c r="AC1392" s="18"/>
      <c r="AD1392" s="14"/>
      <c r="AE1392" s="18"/>
      <c r="AF1392" s="18"/>
      <c r="AG1392" s="18"/>
      <c r="AH1392" s="19"/>
      <c r="AI1392" s="19"/>
      <c r="AJ1392" s="19"/>
    </row>
    <row r="1393" spans="2:36" s="13" customFormat="1" ht="16" hidden="1" thickBot="1">
      <c r="B1393" s="82"/>
      <c r="T1393" s="13" t="b">
        <f>T1364</f>
        <v>0</v>
      </c>
      <c r="W1393" s="14" t="b">
        <f t="shared" si="567"/>
        <v>0</v>
      </c>
      <c r="AB1393" s="14"/>
      <c r="AC1393" s="18"/>
      <c r="AD1393" s="14"/>
      <c r="AE1393" s="18"/>
      <c r="AF1393" s="18"/>
      <c r="AG1393" s="18"/>
      <c r="AH1393" s="19"/>
      <c r="AI1393" s="19"/>
      <c r="AJ1393" s="19"/>
    </row>
    <row r="1394" spans="2:36" s="13" customFormat="1" ht="15.75" hidden="1" customHeight="1" thickBot="1">
      <c r="B1394" s="219" t="s">
        <v>26</v>
      </c>
      <c r="C1394" s="83">
        <f>B1343</f>
        <v>2029</v>
      </c>
      <c r="D1394" s="84" t="str">
        <f t="shared" ref="D1394:O1394" si="571">IF(D1344&lt;&gt;0,D1343/D1344,"")</f>
        <v/>
      </c>
      <c r="E1394" s="84" t="str">
        <f t="shared" si="571"/>
        <v/>
      </c>
      <c r="F1394" s="84" t="str">
        <f t="shared" si="571"/>
        <v/>
      </c>
      <c r="G1394" s="84" t="str">
        <f t="shared" si="571"/>
        <v/>
      </c>
      <c r="H1394" s="84" t="str">
        <f t="shared" si="571"/>
        <v/>
      </c>
      <c r="I1394" s="84" t="str">
        <f t="shared" si="571"/>
        <v/>
      </c>
      <c r="J1394" s="84" t="str">
        <f t="shared" si="571"/>
        <v/>
      </c>
      <c r="K1394" s="84" t="str">
        <f t="shared" si="571"/>
        <v/>
      </c>
      <c r="L1394" s="84" t="str">
        <f t="shared" si="571"/>
        <v/>
      </c>
      <c r="M1394" s="84" t="str">
        <f t="shared" si="571"/>
        <v/>
      </c>
      <c r="N1394" s="84" t="str">
        <f t="shared" si="571"/>
        <v/>
      </c>
      <c r="O1394" s="85" t="str">
        <f t="shared" si="571"/>
        <v/>
      </c>
      <c r="Q1394" s="86" t="str">
        <f>IF(Q1344&lt;&gt;0,Q1343/Q1344,"")</f>
        <v/>
      </c>
      <c r="S1394" s="13" t="b">
        <f>S1372</f>
        <v>1</v>
      </c>
      <c r="T1394" s="13" t="b">
        <f>T1393</f>
        <v>0</v>
      </c>
      <c r="U1394" s="13" t="b">
        <f t="shared" ref="U1394:U1418" si="572">AND(C1394&lt;=ReportingYear,C1394&gt;=BaselineYear)</f>
        <v>0</v>
      </c>
      <c r="V1394" s="13" t="b">
        <f>UnitCostStatus</f>
        <v>0</v>
      </c>
      <c r="W1394" s="14" t="b">
        <f t="shared" si="567"/>
        <v>0</v>
      </c>
      <c r="AB1394" s="14"/>
      <c r="AC1394" s="18"/>
      <c r="AD1394" s="14"/>
      <c r="AE1394" s="18"/>
      <c r="AF1394" s="18"/>
      <c r="AG1394" s="18"/>
      <c r="AH1394" s="19"/>
      <c r="AI1394" s="19"/>
      <c r="AJ1394" s="19"/>
    </row>
    <row r="1395" spans="2:36" s="13" customFormat="1" ht="16" hidden="1" thickBot="1">
      <c r="B1395" s="219"/>
      <c r="C1395" s="83">
        <f>C1394-1</f>
        <v>2028</v>
      </c>
      <c r="D1395" s="84" t="str">
        <f t="shared" ref="D1395:O1395" si="573">IF(D1346&lt;&gt;0,D1345/D1346,"")</f>
        <v/>
      </c>
      <c r="E1395" s="84" t="str">
        <f t="shared" si="573"/>
        <v/>
      </c>
      <c r="F1395" s="84" t="str">
        <f t="shared" si="573"/>
        <v/>
      </c>
      <c r="G1395" s="84" t="str">
        <f t="shared" si="573"/>
        <v/>
      </c>
      <c r="H1395" s="84" t="str">
        <f t="shared" si="573"/>
        <v/>
      </c>
      <c r="I1395" s="84" t="str">
        <f t="shared" si="573"/>
        <v/>
      </c>
      <c r="J1395" s="84" t="str">
        <f t="shared" si="573"/>
        <v/>
      </c>
      <c r="K1395" s="84" t="str">
        <f t="shared" si="573"/>
        <v/>
      </c>
      <c r="L1395" s="84" t="str">
        <f t="shared" si="573"/>
        <v/>
      </c>
      <c r="M1395" s="84" t="str">
        <f t="shared" si="573"/>
        <v/>
      </c>
      <c r="N1395" s="84" t="str">
        <f t="shared" si="573"/>
        <v/>
      </c>
      <c r="O1395" s="85" t="str">
        <f t="shared" si="573"/>
        <v/>
      </c>
      <c r="Q1395" s="86" t="str">
        <f>IF(Q1346&lt;&gt;0,Q1345/Q1346,"")</f>
        <v/>
      </c>
      <c r="S1395" s="13" t="b">
        <f t="shared" ref="S1395:T1410" si="574">S1394</f>
        <v>1</v>
      </c>
      <c r="T1395" s="13" t="b">
        <f t="shared" si="569"/>
        <v>0</v>
      </c>
      <c r="U1395" s="13" t="b">
        <f t="shared" si="572"/>
        <v>0</v>
      </c>
      <c r="V1395" s="13" t="b">
        <f>V1394</f>
        <v>0</v>
      </c>
      <c r="W1395" s="14" t="b">
        <f t="shared" si="567"/>
        <v>0</v>
      </c>
      <c r="AB1395" s="14"/>
      <c r="AC1395" s="18"/>
      <c r="AD1395" s="14"/>
      <c r="AE1395" s="18"/>
      <c r="AF1395" s="18"/>
      <c r="AG1395" s="18"/>
      <c r="AH1395" s="19"/>
      <c r="AI1395" s="19"/>
      <c r="AJ1395" s="19"/>
    </row>
    <row r="1396" spans="2:36" s="13" customFormat="1" ht="16" hidden="1" thickBot="1">
      <c r="B1396" s="219"/>
      <c r="C1396" s="83">
        <f t="shared" ref="C1396:C1418" si="575">C1395-1</f>
        <v>2027</v>
      </c>
      <c r="D1396" s="84" t="str">
        <f t="shared" ref="D1396:O1396" si="576">IF(D1348&lt;&gt;0,D1347/D1348,"")</f>
        <v/>
      </c>
      <c r="E1396" s="84" t="str">
        <f t="shared" si="576"/>
        <v/>
      </c>
      <c r="F1396" s="84" t="str">
        <f t="shared" si="576"/>
        <v/>
      </c>
      <c r="G1396" s="84" t="str">
        <f t="shared" si="576"/>
        <v/>
      </c>
      <c r="H1396" s="84" t="str">
        <f t="shared" si="576"/>
        <v/>
      </c>
      <c r="I1396" s="84" t="str">
        <f t="shared" si="576"/>
        <v/>
      </c>
      <c r="J1396" s="84" t="str">
        <f t="shared" si="576"/>
        <v/>
      </c>
      <c r="K1396" s="84" t="str">
        <f t="shared" si="576"/>
        <v/>
      </c>
      <c r="L1396" s="84" t="str">
        <f t="shared" si="576"/>
        <v/>
      </c>
      <c r="M1396" s="84" t="str">
        <f t="shared" si="576"/>
        <v/>
      </c>
      <c r="N1396" s="84" t="str">
        <f t="shared" si="576"/>
        <v/>
      </c>
      <c r="O1396" s="85" t="str">
        <f t="shared" si="576"/>
        <v/>
      </c>
      <c r="Q1396" s="86" t="str">
        <f>IF(Q1348&lt;&gt;0,Q1347/Q1348,"")</f>
        <v/>
      </c>
      <c r="S1396" s="13" t="b">
        <f t="shared" si="574"/>
        <v>1</v>
      </c>
      <c r="T1396" s="13" t="b">
        <f t="shared" si="569"/>
        <v>0</v>
      </c>
      <c r="U1396" s="13" t="b">
        <f t="shared" si="572"/>
        <v>0</v>
      </c>
      <c r="V1396" s="13" t="b">
        <f>V1395</f>
        <v>0</v>
      </c>
      <c r="W1396" s="14" t="b">
        <f t="shared" si="567"/>
        <v>0</v>
      </c>
      <c r="AB1396" s="14"/>
      <c r="AC1396" s="18"/>
      <c r="AD1396" s="14"/>
      <c r="AE1396" s="18"/>
      <c r="AF1396" s="18"/>
      <c r="AG1396" s="18"/>
      <c r="AH1396" s="19"/>
      <c r="AI1396" s="19"/>
      <c r="AJ1396" s="19"/>
    </row>
    <row r="1397" spans="2:36" s="13" customFormat="1" ht="16" hidden="1" thickBot="1">
      <c r="B1397" s="219"/>
      <c r="C1397" s="83">
        <f t="shared" si="575"/>
        <v>2026</v>
      </c>
      <c r="D1397" s="84" t="str">
        <f t="shared" ref="D1397:O1397" si="577">IF(D1350&lt;&gt;0,D1349/D1350,"")</f>
        <v/>
      </c>
      <c r="E1397" s="84" t="str">
        <f t="shared" si="577"/>
        <v/>
      </c>
      <c r="F1397" s="84" t="str">
        <f t="shared" si="577"/>
        <v/>
      </c>
      <c r="G1397" s="84" t="str">
        <f t="shared" si="577"/>
        <v/>
      </c>
      <c r="H1397" s="84" t="str">
        <f t="shared" si="577"/>
        <v/>
      </c>
      <c r="I1397" s="84" t="str">
        <f t="shared" si="577"/>
        <v/>
      </c>
      <c r="J1397" s="84" t="str">
        <f t="shared" si="577"/>
        <v/>
      </c>
      <c r="K1397" s="84" t="str">
        <f t="shared" si="577"/>
        <v/>
      </c>
      <c r="L1397" s="84" t="str">
        <f t="shared" si="577"/>
        <v/>
      </c>
      <c r="M1397" s="84" t="str">
        <f t="shared" si="577"/>
        <v/>
      </c>
      <c r="N1397" s="84" t="str">
        <f t="shared" si="577"/>
        <v/>
      </c>
      <c r="O1397" s="85" t="str">
        <f t="shared" si="577"/>
        <v/>
      </c>
      <c r="Q1397" s="86" t="str">
        <f>IF(Q1350&lt;&gt;0,Q1349/Q1350,"")</f>
        <v/>
      </c>
      <c r="S1397" s="13" t="b">
        <f t="shared" si="574"/>
        <v>1</v>
      </c>
      <c r="T1397" s="13" t="b">
        <f t="shared" si="569"/>
        <v>0</v>
      </c>
      <c r="U1397" s="13" t="b">
        <f t="shared" si="572"/>
        <v>0</v>
      </c>
      <c r="V1397" s="13" t="b">
        <f t="shared" ref="V1397:V1418" si="578">V1396</f>
        <v>0</v>
      </c>
      <c r="W1397" s="14" t="b">
        <f t="shared" si="567"/>
        <v>0</v>
      </c>
      <c r="AB1397" s="14"/>
      <c r="AC1397" s="18"/>
      <c r="AD1397" s="14"/>
      <c r="AE1397" s="18"/>
      <c r="AF1397" s="18"/>
      <c r="AG1397" s="18"/>
      <c r="AH1397" s="19"/>
      <c r="AI1397" s="19"/>
      <c r="AJ1397" s="19"/>
    </row>
    <row r="1398" spans="2:36" s="13" customFormat="1" ht="16" hidden="1" thickBot="1">
      <c r="B1398" s="219"/>
      <c r="C1398" s="83">
        <f t="shared" si="575"/>
        <v>2025</v>
      </c>
      <c r="D1398" s="84" t="str">
        <f t="shared" ref="D1398:O1398" si="579">IF(D1352&lt;&gt;0,D1351/D1352,"")</f>
        <v/>
      </c>
      <c r="E1398" s="84" t="str">
        <f t="shared" si="579"/>
        <v/>
      </c>
      <c r="F1398" s="84" t="str">
        <f t="shared" si="579"/>
        <v/>
      </c>
      <c r="G1398" s="84" t="str">
        <f t="shared" si="579"/>
        <v/>
      </c>
      <c r="H1398" s="84" t="str">
        <f t="shared" si="579"/>
        <v/>
      </c>
      <c r="I1398" s="84" t="str">
        <f t="shared" si="579"/>
        <v/>
      </c>
      <c r="J1398" s="84" t="str">
        <f t="shared" si="579"/>
        <v/>
      </c>
      <c r="K1398" s="84" t="str">
        <f t="shared" si="579"/>
        <v/>
      </c>
      <c r="L1398" s="84" t="str">
        <f t="shared" si="579"/>
        <v/>
      </c>
      <c r="M1398" s="84" t="str">
        <f t="shared" si="579"/>
        <v/>
      </c>
      <c r="N1398" s="84" t="str">
        <f t="shared" si="579"/>
        <v/>
      </c>
      <c r="O1398" s="85" t="str">
        <f t="shared" si="579"/>
        <v/>
      </c>
      <c r="Q1398" s="86" t="str">
        <f>IF(Q1352&lt;&gt;0,Q1351/Q1352,"")</f>
        <v/>
      </c>
      <c r="S1398" s="13" t="b">
        <f t="shared" si="574"/>
        <v>1</v>
      </c>
      <c r="T1398" s="13" t="b">
        <f t="shared" si="569"/>
        <v>0</v>
      </c>
      <c r="U1398" s="13" t="b">
        <f t="shared" si="572"/>
        <v>0</v>
      </c>
      <c r="V1398" s="13" t="b">
        <f t="shared" si="578"/>
        <v>0</v>
      </c>
      <c r="W1398" s="14" t="b">
        <f t="shared" si="567"/>
        <v>0</v>
      </c>
      <c r="AB1398" s="14"/>
      <c r="AC1398" s="18"/>
      <c r="AD1398" s="14"/>
      <c r="AE1398" s="18"/>
      <c r="AF1398" s="18"/>
      <c r="AG1398" s="18"/>
      <c r="AH1398" s="19"/>
      <c r="AI1398" s="19"/>
      <c r="AJ1398" s="19"/>
    </row>
    <row r="1399" spans="2:36" s="13" customFormat="1" ht="16" hidden="1" thickBot="1">
      <c r="B1399" s="219"/>
      <c r="C1399" s="83">
        <f t="shared" si="575"/>
        <v>2024</v>
      </c>
      <c r="D1399" s="84" t="str">
        <f t="shared" ref="D1399:O1399" si="580">IF(D1354&lt;&gt;0,D1353/D1354,"")</f>
        <v/>
      </c>
      <c r="E1399" s="84" t="str">
        <f t="shared" si="580"/>
        <v/>
      </c>
      <c r="F1399" s="84" t="str">
        <f t="shared" si="580"/>
        <v/>
      </c>
      <c r="G1399" s="84" t="str">
        <f t="shared" si="580"/>
        <v/>
      </c>
      <c r="H1399" s="84" t="str">
        <f t="shared" si="580"/>
        <v/>
      </c>
      <c r="I1399" s="84" t="str">
        <f t="shared" si="580"/>
        <v/>
      </c>
      <c r="J1399" s="84" t="str">
        <f t="shared" si="580"/>
        <v/>
      </c>
      <c r="K1399" s="84" t="str">
        <f t="shared" si="580"/>
        <v/>
      </c>
      <c r="L1399" s="84" t="str">
        <f t="shared" si="580"/>
        <v/>
      </c>
      <c r="M1399" s="84" t="str">
        <f t="shared" si="580"/>
        <v/>
      </c>
      <c r="N1399" s="84" t="str">
        <f t="shared" si="580"/>
        <v/>
      </c>
      <c r="O1399" s="85" t="str">
        <f t="shared" si="580"/>
        <v/>
      </c>
      <c r="Q1399" s="86" t="str">
        <f>IF(Q1354&lt;&gt;0,Q1353/Q1354,"")</f>
        <v/>
      </c>
      <c r="S1399" s="13" t="b">
        <f t="shared" si="574"/>
        <v>1</v>
      </c>
      <c r="T1399" s="13" t="b">
        <f t="shared" si="569"/>
        <v>0</v>
      </c>
      <c r="U1399" s="13" t="b">
        <f t="shared" si="572"/>
        <v>0</v>
      </c>
      <c r="V1399" s="13" t="b">
        <f t="shared" si="578"/>
        <v>0</v>
      </c>
      <c r="W1399" s="14" t="b">
        <f t="shared" si="567"/>
        <v>0</v>
      </c>
      <c r="AB1399" s="14"/>
      <c r="AC1399" s="18"/>
      <c r="AD1399" s="14"/>
      <c r="AE1399" s="18"/>
      <c r="AF1399" s="18"/>
      <c r="AG1399" s="18"/>
      <c r="AH1399" s="19"/>
      <c r="AI1399" s="19"/>
      <c r="AJ1399" s="19"/>
    </row>
    <row r="1400" spans="2:36" s="13" customFormat="1" ht="16" hidden="1" thickBot="1">
      <c r="B1400" s="219"/>
      <c r="C1400" s="83">
        <f t="shared" si="575"/>
        <v>2023</v>
      </c>
      <c r="D1400" s="84" t="str">
        <f t="shared" ref="D1400:O1400" si="581">IF(D1356&lt;&gt;0,D1355/D1356,"")</f>
        <v/>
      </c>
      <c r="E1400" s="84" t="str">
        <f t="shared" si="581"/>
        <v/>
      </c>
      <c r="F1400" s="84" t="str">
        <f t="shared" si="581"/>
        <v/>
      </c>
      <c r="G1400" s="84" t="str">
        <f t="shared" si="581"/>
        <v/>
      </c>
      <c r="H1400" s="84" t="str">
        <f t="shared" si="581"/>
        <v/>
      </c>
      <c r="I1400" s="84" t="str">
        <f t="shared" si="581"/>
        <v/>
      </c>
      <c r="J1400" s="84" t="str">
        <f t="shared" si="581"/>
        <v/>
      </c>
      <c r="K1400" s="84" t="str">
        <f t="shared" si="581"/>
        <v/>
      </c>
      <c r="L1400" s="84" t="str">
        <f t="shared" si="581"/>
        <v/>
      </c>
      <c r="M1400" s="84" t="str">
        <f t="shared" si="581"/>
        <v/>
      </c>
      <c r="N1400" s="84" t="str">
        <f t="shared" si="581"/>
        <v/>
      </c>
      <c r="O1400" s="85" t="str">
        <f t="shared" si="581"/>
        <v/>
      </c>
      <c r="Q1400" s="86" t="str">
        <f>IF(Q1356&lt;&gt;0,Q1355/Q1356,"")</f>
        <v/>
      </c>
      <c r="S1400" s="13" t="b">
        <f t="shared" si="574"/>
        <v>1</v>
      </c>
      <c r="T1400" s="13" t="b">
        <f t="shared" si="569"/>
        <v>0</v>
      </c>
      <c r="U1400" s="13" t="b">
        <f t="shared" si="572"/>
        <v>0</v>
      </c>
      <c r="V1400" s="13" t="b">
        <f t="shared" si="578"/>
        <v>0</v>
      </c>
      <c r="W1400" s="14" t="b">
        <f t="shared" si="567"/>
        <v>0</v>
      </c>
      <c r="AB1400" s="14"/>
      <c r="AC1400" s="18"/>
      <c r="AD1400" s="14"/>
      <c r="AE1400" s="18"/>
      <c r="AF1400" s="18"/>
      <c r="AG1400" s="18"/>
      <c r="AH1400" s="19"/>
      <c r="AI1400" s="19"/>
      <c r="AJ1400" s="19"/>
    </row>
    <row r="1401" spans="2:36" s="13" customFormat="1" ht="16" hidden="1" thickBot="1">
      <c r="B1401" s="219"/>
      <c r="C1401" s="83">
        <f t="shared" si="575"/>
        <v>2022</v>
      </c>
      <c r="D1401" s="84" t="str">
        <f t="shared" ref="D1401:O1401" si="582">IF(D1358&lt;&gt;0,D1357/D1358,"")</f>
        <v/>
      </c>
      <c r="E1401" s="84" t="str">
        <f t="shared" si="582"/>
        <v/>
      </c>
      <c r="F1401" s="84" t="str">
        <f t="shared" si="582"/>
        <v/>
      </c>
      <c r="G1401" s="84" t="str">
        <f t="shared" si="582"/>
        <v/>
      </c>
      <c r="H1401" s="84" t="str">
        <f t="shared" si="582"/>
        <v/>
      </c>
      <c r="I1401" s="84" t="str">
        <f t="shared" si="582"/>
        <v/>
      </c>
      <c r="J1401" s="84" t="str">
        <f t="shared" si="582"/>
        <v/>
      </c>
      <c r="K1401" s="84" t="str">
        <f t="shared" si="582"/>
        <v/>
      </c>
      <c r="L1401" s="84" t="str">
        <f t="shared" si="582"/>
        <v/>
      </c>
      <c r="M1401" s="84" t="str">
        <f t="shared" si="582"/>
        <v/>
      </c>
      <c r="N1401" s="84" t="str">
        <f t="shared" si="582"/>
        <v/>
      </c>
      <c r="O1401" s="85" t="str">
        <f t="shared" si="582"/>
        <v/>
      </c>
      <c r="Q1401" s="86" t="str">
        <f>IF(Q1358&lt;&gt;0,Q1357/Q1358,"")</f>
        <v/>
      </c>
      <c r="S1401" s="13" t="b">
        <f t="shared" si="574"/>
        <v>1</v>
      </c>
      <c r="T1401" s="13" t="b">
        <f t="shared" si="569"/>
        <v>0</v>
      </c>
      <c r="U1401" s="13" t="b">
        <f t="shared" si="572"/>
        <v>0</v>
      </c>
      <c r="V1401" s="13" t="b">
        <f t="shared" si="578"/>
        <v>0</v>
      </c>
      <c r="W1401" s="14" t="b">
        <f t="shared" si="567"/>
        <v>0</v>
      </c>
      <c r="AB1401" s="14"/>
      <c r="AC1401" s="18"/>
      <c r="AD1401" s="14"/>
      <c r="AE1401" s="18"/>
      <c r="AF1401" s="18"/>
      <c r="AG1401" s="18"/>
      <c r="AH1401" s="19"/>
      <c r="AI1401" s="19"/>
      <c r="AJ1401" s="19"/>
    </row>
    <row r="1402" spans="2:36" s="13" customFormat="1" ht="16" hidden="1" thickBot="1">
      <c r="B1402" s="219"/>
      <c r="C1402" s="83">
        <f t="shared" si="575"/>
        <v>2021</v>
      </c>
      <c r="D1402" s="84" t="str">
        <f t="shared" ref="D1402:O1402" si="583">IF(D1360&lt;&gt;0,D1359/D1360,"")</f>
        <v/>
      </c>
      <c r="E1402" s="84" t="str">
        <f t="shared" si="583"/>
        <v/>
      </c>
      <c r="F1402" s="84" t="str">
        <f t="shared" si="583"/>
        <v/>
      </c>
      <c r="G1402" s="84" t="str">
        <f t="shared" si="583"/>
        <v/>
      </c>
      <c r="H1402" s="84" t="str">
        <f t="shared" si="583"/>
        <v/>
      </c>
      <c r="I1402" s="84" t="str">
        <f t="shared" si="583"/>
        <v/>
      </c>
      <c r="J1402" s="84" t="str">
        <f t="shared" si="583"/>
        <v/>
      </c>
      <c r="K1402" s="84" t="str">
        <f t="shared" si="583"/>
        <v/>
      </c>
      <c r="L1402" s="84" t="str">
        <f t="shared" si="583"/>
        <v/>
      </c>
      <c r="M1402" s="84" t="str">
        <f t="shared" si="583"/>
        <v/>
      </c>
      <c r="N1402" s="84" t="str">
        <f t="shared" si="583"/>
        <v/>
      </c>
      <c r="O1402" s="85" t="str">
        <f t="shared" si="583"/>
        <v/>
      </c>
      <c r="Q1402" s="86" t="str">
        <f>IF(Q1360&lt;&gt;0,Q1359/Q1360,"")</f>
        <v/>
      </c>
      <c r="S1402" s="13" t="b">
        <f t="shared" si="574"/>
        <v>1</v>
      </c>
      <c r="T1402" s="13" t="b">
        <f t="shared" si="569"/>
        <v>0</v>
      </c>
      <c r="U1402" s="13" t="b">
        <f t="shared" si="572"/>
        <v>0</v>
      </c>
      <c r="V1402" s="13" t="b">
        <f t="shared" si="578"/>
        <v>0</v>
      </c>
      <c r="W1402" s="14" t="b">
        <f t="shared" si="567"/>
        <v>0</v>
      </c>
      <c r="AB1402" s="14"/>
      <c r="AC1402" s="18"/>
      <c r="AD1402" s="14"/>
      <c r="AE1402" s="18"/>
      <c r="AF1402" s="18"/>
      <c r="AG1402" s="18"/>
      <c r="AH1402" s="19"/>
      <c r="AI1402" s="19"/>
      <c r="AJ1402" s="19"/>
    </row>
    <row r="1403" spans="2:36" s="13" customFormat="1" ht="16" hidden="1" thickBot="1">
      <c r="B1403" s="219"/>
      <c r="C1403" s="83">
        <f t="shared" si="575"/>
        <v>2020</v>
      </c>
      <c r="D1403" s="84" t="str">
        <f t="shared" ref="D1403:O1403" si="584">IF(D1362&lt;&gt;0,D1361/D1362,"")</f>
        <v/>
      </c>
      <c r="E1403" s="84" t="str">
        <f t="shared" si="584"/>
        <v/>
      </c>
      <c r="F1403" s="84" t="str">
        <f t="shared" si="584"/>
        <v/>
      </c>
      <c r="G1403" s="84" t="str">
        <f t="shared" si="584"/>
        <v/>
      </c>
      <c r="H1403" s="84" t="str">
        <f t="shared" si="584"/>
        <v/>
      </c>
      <c r="I1403" s="84" t="str">
        <f t="shared" si="584"/>
        <v/>
      </c>
      <c r="J1403" s="84" t="str">
        <f t="shared" si="584"/>
        <v/>
      </c>
      <c r="K1403" s="84" t="str">
        <f t="shared" si="584"/>
        <v/>
      </c>
      <c r="L1403" s="84" t="str">
        <f t="shared" si="584"/>
        <v/>
      </c>
      <c r="M1403" s="84" t="str">
        <f t="shared" si="584"/>
        <v/>
      </c>
      <c r="N1403" s="84" t="str">
        <f t="shared" si="584"/>
        <v/>
      </c>
      <c r="O1403" s="85" t="str">
        <f t="shared" si="584"/>
        <v/>
      </c>
      <c r="P1403" s="87"/>
      <c r="Q1403" s="86" t="str">
        <f>IF(Q1362&lt;&gt;0,Q1361/Q1362,"")</f>
        <v/>
      </c>
      <c r="S1403" s="13" t="b">
        <f t="shared" si="574"/>
        <v>1</v>
      </c>
      <c r="T1403" s="13" t="b">
        <f t="shared" si="569"/>
        <v>0</v>
      </c>
      <c r="U1403" s="13" t="b">
        <f t="shared" si="572"/>
        <v>0</v>
      </c>
      <c r="V1403" s="13" t="b">
        <f t="shared" si="578"/>
        <v>0</v>
      </c>
      <c r="W1403" s="14" t="b">
        <f t="shared" si="567"/>
        <v>0</v>
      </c>
      <c r="AB1403" s="14"/>
      <c r="AC1403" s="18"/>
      <c r="AD1403" s="14"/>
      <c r="AE1403" s="18"/>
      <c r="AF1403" s="18"/>
      <c r="AG1403" s="18"/>
      <c r="AH1403" s="19"/>
      <c r="AI1403" s="19"/>
      <c r="AJ1403" s="19"/>
    </row>
    <row r="1404" spans="2:36" s="13" customFormat="1" ht="16" hidden="1" thickBot="1">
      <c r="B1404" s="219"/>
      <c r="C1404" s="83">
        <f t="shared" si="575"/>
        <v>2019</v>
      </c>
      <c r="D1404" s="84" t="str">
        <f t="shared" ref="D1404:O1404" si="585">IF(D1364&lt;&gt;0,D1363/D1364,"")</f>
        <v/>
      </c>
      <c r="E1404" s="84" t="str">
        <f t="shared" si="585"/>
        <v/>
      </c>
      <c r="F1404" s="84" t="str">
        <f t="shared" si="585"/>
        <v/>
      </c>
      <c r="G1404" s="84" t="str">
        <f t="shared" si="585"/>
        <v/>
      </c>
      <c r="H1404" s="84" t="str">
        <f t="shared" si="585"/>
        <v/>
      </c>
      <c r="I1404" s="84" t="str">
        <f t="shared" si="585"/>
        <v/>
      </c>
      <c r="J1404" s="84" t="str">
        <f t="shared" si="585"/>
        <v/>
      </c>
      <c r="K1404" s="84" t="str">
        <f t="shared" si="585"/>
        <v/>
      </c>
      <c r="L1404" s="84" t="str">
        <f t="shared" si="585"/>
        <v/>
      </c>
      <c r="M1404" s="84" t="str">
        <f t="shared" si="585"/>
        <v/>
      </c>
      <c r="N1404" s="84" t="str">
        <f t="shared" si="585"/>
        <v/>
      </c>
      <c r="O1404" s="85" t="str">
        <f t="shared" si="585"/>
        <v/>
      </c>
      <c r="Q1404" s="86" t="str">
        <f>IF(Q1364&lt;&gt;0,Q1363/Q1364,"")</f>
        <v/>
      </c>
      <c r="S1404" s="13" t="b">
        <f t="shared" si="574"/>
        <v>1</v>
      </c>
      <c r="T1404" s="13" t="b">
        <f t="shared" si="569"/>
        <v>0</v>
      </c>
      <c r="U1404" s="13" t="b">
        <f t="shared" si="572"/>
        <v>0</v>
      </c>
      <c r="V1404" s="13" t="b">
        <f t="shared" si="578"/>
        <v>0</v>
      </c>
      <c r="W1404" s="14" t="b">
        <f t="shared" si="567"/>
        <v>0</v>
      </c>
      <c r="AB1404" s="14"/>
      <c r="AC1404" s="18"/>
      <c r="AD1404" s="14"/>
      <c r="AE1404" s="18"/>
      <c r="AF1404" s="18"/>
      <c r="AG1404" s="18"/>
      <c r="AH1404" s="19"/>
      <c r="AI1404" s="19"/>
      <c r="AJ1404" s="19"/>
    </row>
    <row r="1405" spans="2:36" s="13" customFormat="1" ht="16" hidden="1" thickBot="1">
      <c r="B1405" s="219"/>
      <c r="C1405" s="83">
        <f t="shared" si="575"/>
        <v>2018</v>
      </c>
      <c r="D1405" s="84" t="str">
        <f t="shared" ref="D1405:O1405" si="586">IF(D1366&lt;&gt;0,D1365/D1366,"")</f>
        <v/>
      </c>
      <c r="E1405" s="84" t="str">
        <f t="shared" si="586"/>
        <v/>
      </c>
      <c r="F1405" s="84" t="str">
        <f t="shared" si="586"/>
        <v/>
      </c>
      <c r="G1405" s="84" t="str">
        <f t="shared" si="586"/>
        <v/>
      </c>
      <c r="H1405" s="84" t="str">
        <f t="shared" si="586"/>
        <v/>
      </c>
      <c r="I1405" s="84" t="str">
        <f t="shared" si="586"/>
        <v/>
      </c>
      <c r="J1405" s="84" t="str">
        <f t="shared" si="586"/>
        <v/>
      </c>
      <c r="K1405" s="84" t="str">
        <f t="shared" si="586"/>
        <v/>
      </c>
      <c r="L1405" s="84" t="str">
        <f t="shared" si="586"/>
        <v/>
      </c>
      <c r="M1405" s="84" t="str">
        <f t="shared" si="586"/>
        <v/>
      </c>
      <c r="N1405" s="84" t="str">
        <f t="shared" si="586"/>
        <v/>
      </c>
      <c r="O1405" s="85" t="str">
        <f t="shared" si="586"/>
        <v/>
      </c>
      <c r="Q1405" s="86" t="str">
        <f>IF(Q1366&lt;&gt;0,Q1365/Q1366,"")</f>
        <v/>
      </c>
      <c r="S1405" s="13" t="b">
        <f t="shared" si="574"/>
        <v>1</v>
      </c>
      <c r="T1405" s="13" t="b">
        <f t="shared" si="569"/>
        <v>0</v>
      </c>
      <c r="U1405" s="13" t="b">
        <f t="shared" si="572"/>
        <v>0</v>
      </c>
      <c r="V1405" s="13" t="b">
        <f t="shared" si="578"/>
        <v>0</v>
      </c>
      <c r="W1405" s="14" t="b">
        <f t="shared" si="567"/>
        <v>0</v>
      </c>
      <c r="AB1405" s="14"/>
      <c r="AC1405" s="18"/>
      <c r="AD1405" s="14"/>
      <c r="AE1405" s="18"/>
      <c r="AF1405" s="18"/>
      <c r="AG1405" s="18"/>
      <c r="AH1405" s="19"/>
      <c r="AI1405" s="19"/>
      <c r="AJ1405" s="19"/>
    </row>
    <row r="1406" spans="2:36" s="13" customFormat="1" ht="16" hidden="1" thickBot="1">
      <c r="B1406" s="219"/>
      <c r="C1406" s="83">
        <f t="shared" si="575"/>
        <v>2017</v>
      </c>
      <c r="D1406" s="84" t="str">
        <f t="shared" ref="D1406:O1406" si="587">IF(D1368&lt;&gt;0,D1367/D1368,"")</f>
        <v/>
      </c>
      <c r="E1406" s="84" t="str">
        <f t="shared" si="587"/>
        <v/>
      </c>
      <c r="F1406" s="84" t="str">
        <f t="shared" si="587"/>
        <v/>
      </c>
      <c r="G1406" s="84" t="str">
        <f t="shared" si="587"/>
        <v/>
      </c>
      <c r="H1406" s="84" t="str">
        <f t="shared" si="587"/>
        <v/>
      </c>
      <c r="I1406" s="84" t="str">
        <f t="shared" si="587"/>
        <v/>
      </c>
      <c r="J1406" s="84" t="str">
        <f t="shared" si="587"/>
        <v/>
      </c>
      <c r="K1406" s="84" t="str">
        <f t="shared" si="587"/>
        <v/>
      </c>
      <c r="L1406" s="84" t="str">
        <f t="shared" si="587"/>
        <v/>
      </c>
      <c r="M1406" s="84" t="str">
        <f t="shared" si="587"/>
        <v/>
      </c>
      <c r="N1406" s="84" t="str">
        <f t="shared" si="587"/>
        <v/>
      </c>
      <c r="O1406" s="85" t="str">
        <f t="shared" si="587"/>
        <v/>
      </c>
      <c r="Q1406" s="86" t="str">
        <f>IF(Q1368&lt;&gt;0,Q1367/Q1368,"")</f>
        <v/>
      </c>
      <c r="S1406" s="13" t="b">
        <f t="shared" si="574"/>
        <v>1</v>
      </c>
      <c r="T1406" s="13" t="b">
        <f t="shared" si="574"/>
        <v>0</v>
      </c>
      <c r="U1406" s="13" t="b">
        <f t="shared" si="572"/>
        <v>1</v>
      </c>
      <c r="V1406" s="13" t="b">
        <f t="shared" si="578"/>
        <v>0</v>
      </c>
      <c r="W1406" s="14" t="b">
        <f t="shared" si="567"/>
        <v>0</v>
      </c>
      <c r="AB1406" s="14"/>
      <c r="AC1406" s="18"/>
      <c r="AD1406" s="14"/>
      <c r="AE1406" s="18"/>
      <c r="AF1406" s="18"/>
      <c r="AG1406" s="18"/>
      <c r="AH1406" s="19"/>
      <c r="AI1406" s="19"/>
      <c r="AJ1406" s="19"/>
    </row>
    <row r="1407" spans="2:36" s="13" customFormat="1" ht="16" hidden="1" thickBot="1">
      <c r="B1407" s="219"/>
      <c r="C1407" s="83">
        <f t="shared" si="575"/>
        <v>2016</v>
      </c>
      <c r="D1407" s="84" t="str">
        <f t="shared" ref="D1407:O1407" si="588">IF(D1370&lt;&gt;0,D1369/D1370,"")</f>
        <v/>
      </c>
      <c r="E1407" s="84" t="str">
        <f t="shared" si="588"/>
        <v/>
      </c>
      <c r="F1407" s="84" t="str">
        <f t="shared" si="588"/>
        <v/>
      </c>
      <c r="G1407" s="84" t="str">
        <f t="shared" si="588"/>
        <v/>
      </c>
      <c r="H1407" s="84" t="str">
        <f t="shared" si="588"/>
        <v/>
      </c>
      <c r="I1407" s="84" t="str">
        <f t="shared" si="588"/>
        <v/>
      </c>
      <c r="J1407" s="84" t="str">
        <f t="shared" si="588"/>
        <v/>
      </c>
      <c r="K1407" s="84" t="str">
        <f t="shared" si="588"/>
        <v/>
      </c>
      <c r="L1407" s="84" t="str">
        <f t="shared" si="588"/>
        <v/>
      </c>
      <c r="M1407" s="84" t="str">
        <f t="shared" si="588"/>
        <v/>
      </c>
      <c r="N1407" s="84" t="str">
        <f t="shared" si="588"/>
        <v/>
      </c>
      <c r="O1407" s="85" t="str">
        <f t="shared" si="588"/>
        <v/>
      </c>
      <c r="P1407" s="87"/>
      <c r="Q1407" s="86" t="str">
        <f>IF(Q1370&lt;&gt;0,Q1369/Q1370,"")</f>
        <v/>
      </c>
      <c r="S1407" s="13" t="b">
        <f t="shared" si="574"/>
        <v>1</v>
      </c>
      <c r="T1407" s="13" t="b">
        <f t="shared" si="574"/>
        <v>0</v>
      </c>
      <c r="U1407" s="13" t="b">
        <f t="shared" si="572"/>
        <v>1</v>
      </c>
      <c r="V1407" s="13" t="b">
        <f t="shared" si="578"/>
        <v>0</v>
      </c>
      <c r="W1407" s="14" t="b">
        <f t="shared" si="567"/>
        <v>0</v>
      </c>
      <c r="AB1407" s="14"/>
      <c r="AC1407" s="18"/>
      <c r="AD1407" s="14"/>
      <c r="AE1407" s="18"/>
      <c r="AF1407" s="18"/>
      <c r="AG1407" s="18"/>
      <c r="AH1407" s="19"/>
      <c r="AI1407" s="19"/>
      <c r="AJ1407" s="19"/>
    </row>
    <row r="1408" spans="2:36" s="13" customFormat="1" ht="16" hidden="1" thickBot="1">
      <c r="B1408" s="219"/>
      <c r="C1408" s="83">
        <f t="shared" si="575"/>
        <v>2015</v>
      </c>
      <c r="D1408" s="84" t="str">
        <f t="shared" ref="D1408:O1408" si="589">IF(D1372&lt;&gt;0,D1371/D1372,"")</f>
        <v/>
      </c>
      <c r="E1408" s="84" t="str">
        <f t="shared" si="589"/>
        <v/>
      </c>
      <c r="F1408" s="84" t="str">
        <f t="shared" si="589"/>
        <v/>
      </c>
      <c r="G1408" s="84" t="str">
        <f t="shared" si="589"/>
        <v/>
      </c>
      <c r="H1408" s="84" t="str">
        <f t="shared" si="589"/>
        <v/>
      </c>
      <c r="I1408" s="84" t="str">
        <f t="shared" si="589"/>
        <v/>
      </c>
      <c r="J1408" s="84" t="str">
        <f t="shared" si="589"/>
        <v/>
      </c>
      <c r="K1408" s="84" t="str">
        <f t="shared" si="589"/>
        <v/>
      </c>
      <c r="L1408" s="84" t="str">
        <f t="shared" si="589"/>
        <v/>
      </c>
      <c r="M1408" s="84" t="str">
        <f t="shared" si="589"/>
        <v/>
      </c>
      <c r="N1408" s="84" t="str">
        <f t="shared" si="589"/>
        <v/>
      </c>
      <c r="O1408" s="84" t="str">
        <f t="shared" si="589"/>
        <v/>
      </c>
      <c r="Q1408" s="84" t="str">
        <f>IF(Q1372&lt;&gt;0,Q1371/Q1372,"")</f>
        <v/>
      </c>
      <c r="S1408" s="13" t="b">
        <f t="shared" si="574"/>
        <v>1</v>
      </c>
      <c r="T1408" s="13" t="b">
        <f t="shared" si="574"/>
        <v>0</v>
      </c>
      <c r="U1408" s="13" t="b">
        <f t="shared" si="572"/>
        <v>1</v>
      </c>
      <c r="V1408" s="13" t="b">
        <f t="shared" si="578"/>
        <v>0</v>
      </c>
      <c r="W1408" s="14" t="b">
        <f t="shared" si="567"/>
        <v>0</v>
      </c>
      <c r="AB1408" s="14"/>
      <c r="AC1408" s="18"/>
      <c r="AD1408" s="14"/>
      <c r="AE1408" s="18"/>
      <c r="AF1408" s="18"/>
      <c r="AG1408" s="18"/>
      <c r="AH1408" s="19"/>
      <c r="AI1408" s="19"/>
      <c r="AJ1408" s="19"/>
    </row>
    <row r="1409" spans="1:36" s="13" customFormat="1" ht="16" hidden="1" thickBot="1">
      <c r="B1409" s="219"/>
      <c r="C1409" s="83">
        <f t="shared" si="575"/>
        <v>2014</v>
      </c>
      <c r="D1409" s="84" t="str">
        <f>IF(D1374&lt;&gt;0,D1373/D1374,"")</f>
        <v/>
      </c>
      <c r="E1409" s="84" t="str">
        <f t="shared" ref="E1409:O1409" si="590">IF(E1374&lt;&gt;0,E1373/E1374,"")</f>
        <v/>
      </c>
      <c r="F1409" s="84" t="str">
        <f t="shared" si="590"/>
        <v/>
      </c>
      <c r="G1409" s="84" t="str">
        <f t="shared" si="590"/>
        <v/>
      </c>
      <c r="H1409" s="84" t="str">
        <f t="shared" si="590"/>
        <v/>
      </c>
      <c r="I1409" s="84" t="str">
        <f t="shared" si="590"/>
        <v/>
      </c>
      <c r="J1409" s="84" t="str">
        <f t="shared" si="590"/>
        <v/>
      </c>
      <c r="K1409" s="84" t="str">
        <f t="shared" si="590"/>
        <v/>
      </c>
      <c r="L1409" s="84" t="str">
        <f t="shared" si="590"/>
        <v/>
      </c>
      <c r="M1409" s="84" t="str">
        <f t="shared" si="590"/>
        <v/>
      </c>
      <c r="N1409" s="84" t="str">
        <f t="shared" si="590"/>
        <v/>
      </c>
      <c r="O1409" s="84" t="str">
        <f t="shared" si="590"/>
        <v/>
      </c>
      <c r="Q1409" s="84" t="str">
        <f>IF(Q1374&lt;&gt;0,Q1373/Q1374,"")</f>
        <v/>
      </c>
      <c r="S1409" s="13" t="b">
        <f t="shared" si="574"/>
        <v>1</v>
      </c>
      <c r="T1409" s="13" t="b">
        <f t="shared" si="574"/>
        <v>0</v>
      </c>
      <c r="U1409" s="13" t="b">
        <f t="shared" si="572"/>
        <v>1</v>
      </c>
      <c r="V1409" s="13" t="b">
        <f t="shared" si="578"/>
        <v>0</v>
      </c>
      <c r="W1409" s="14" t="b">
        <f t="shared" si="567"/>
        <v>0</v>
      </c>
      <c r="AB1409" s="14"/>
      <c r="AC1409" s="18"/>
      <c r="AD1409" s="14"/>
      <c r="AE1409" s="18"/>
      <c r="AF1409" s="18"/>
      <c r="AG1409" s="18"/>
      <c r="AH1409" s="19"/>
      <c r="AI1409" s="19"/>
      <c r="AJ1409" s="19"/>
    </row>
    <row r="1410" spans="1:36" s="13" customFormat="1" ht="16" hidden="1" thickBot="1">
      <c r="B1410" s="219"/>
      <c r="C1410" s="83">
        <f t="shared" si="575"/>
        <v>2013</v>
      </c>
      <c r="D1410" s="84" t="str">
        <f>IF(D1376&lt;&gt;0,D1375/D1376,"")</f>
        <v/>
      </c>
      <c r="E1410" s="84" t="str">
        <f t="shared" ref="E1410:O1410" si="591">IF(E1376&lt;&gt;0,E1375/E1376,"")</f>
        <v/>
      </c>
      <c r="F1410" s="84" t="str">
        <f t="shared" si="591"/>
        <v/>
      </c>
      <c r="G1410" s="84" t="str">
        <f t="shared" si="591"/>
        <v/>
      </c>
      <c r="H1410" s="84" t="str">
        <f t="shared" si="591"/>
        <v/>
      </c>
      <c r="I1410" s="84" t="str">
        <f t="shared" si="591"/>
        <v/>
      </c>
      <c r="J1410" s="84" t="str">
        <f t="shared" si="591"/>
        <v/>
      </c>
      <c r="K1410" s="84" t="str">
        <f t="shared" si="591"/>
        <v/>
      </c>
      <c r="L1410" s="84" t="str">
        <f t="shared" si="591"/>
        <v/>
      </c>
      <c r="M1410" s="84" t="str">
        <f t="shared" si="591"/>
        <v/>
      </c>
      <c r="N1410" s="84" t="str">
        <f t="shared" si="591"/>
        <v/>
      </c>
      <c r="O1410" s="84" t="str">
        <f t="shared" si="591"/>
        <v/>
      </c>
      <c r="Q1410" s="84" t="str">
        <f>IF(Q1376&lt;&gt;0,Q1375/Q1376,"")</f>
        <v/>
      </c>
      <c r="S1410" s="13" t="b">
        <f t="shared" si="574"/>
        <v>1</v>
      </c>
      <c r="T1410" s="13" t="b">
        <f t="shared" si="574"/>
        <v>0</v>
      </c>
      <c r="U1410" s="13" t="b">
        <f t="shared" si="572"/>
        <v>0</v>
      </c>
      <c r="V1410" s="13" t="b">
        <f t="shared" si="578"/>
        <v>0</v>
      </c>
      <c r="W1410" s="14" t="b">
        <f t="shared" si="567"/>
        <v>0</v>
      </c>
      <c r="AB1410" s="14"/>
      <c r="AC1410" s="18"/>
      <c r="AD1410" s="14"/>
      <c r="AE1410" s="18"/>
      <c r="AF1410" s="18"/>
      <c r="AG1410" s="18"/>
      <c r="AH1410" s="19"/>
      <c r="AI1410" s="19"/>
      <c r="AJ1410" s="19"/>
    </row>
    <row r="1411" spans="1:36" s="13" customFormat="1" ht="16" hidden="1" thickBot="1">
      <c r="B1411" s="219"/>
      <c r="C1411" s="83">
        <f t="shared" si="575"/>
        <v>2012</v>
      </c>
      <c r="D1411" s="84" t="str">
        <f>IF(D1378&lt;&gt;0,D1377/D1378,"")</f>
        <v/>
      </c>
      <c r="E1411" s="84" t="str">
        <f t="shared" ref="E1411:O1411" si="592">IF(E1378&lt;&gt;0,E1377/E1378,"")</f>
        <v/>
      </c>
      <c r="F1411" s="84" t="str">
        <f t="shared" si="592"/>
        <v/>
      </c>
      <c r="G1411" s="84" t="str">
        <f t="shared" si="592"/>
        <v/>
      </c>
      <c r="H1411" s="84" t="str">
        <f t="shared" si="592"/>
        <v/>
      </c>
      <c r="I1411" s="84" t="str">
        <f t="shared" si="592"/>
        <v/>
      </c>
      <c r="J1411" s="84" t="str">
        <f t="shared" si="592"/>
        <v/>
      </c>
      <c r="K1411" s="84" t="str">
        <f t="shared" si="592"/>
        <v/>
      </c>
      <c r="L1411" s="84" t="str">
        <f t="shared" si="592"/>
        <v/>
      </c>
      <c r="M1411" s="84" t="str">
        <f t="shared" si="592"/>
        <v/>
      </c>
      <c r="N1411" s="84" t="str">
        <f t="shared" si="592"/>
        <v/>
      </c>
      <c r="O1411" s="84" t="str">
        <f t="shared" si="592"/>
        <v/>
      </c>
      <c r="Q1411" s="84" t="str">
        <f>IF(Q1378&lt;&gt;0,Q1377/Q1378,"")</f>
        <v/>
      </c>
      <c r="S1411" s="13" t="b">
        <f t="shared" ref="S1411:T1418" si="593">S1410</f>
        <v>1</v>
      </c>
      <c r="T1411" s="13" t="b">
        <f t="shared" si="593"/>
        <v>0</v>
      </c>
      <c r="U1411" s="13" t="b">
        <f t="shared" si="572"/>
        <v>0</v>
      </c>
      <c r="V1411" s="13" t="b">
        <f t="shared" si="578"/>
        <v>0</v>
      </c>
      <c r="W1411" s="14" t="b">
        <f t="shared" si="567"/>
        <v>0</v>
      </c>
      <c r="AB1411" s="14"/>
      <c r="AC1411" s="18"/>
      <c r="AD1411" s="14"/>
      <c r="AE1411" s="18"/>
      <c r="AF1411" s="18"/>
      <c r="AG1411" s="18"/>
      <c r="AH1411" s="19"/>
      <c r="AI1411" s="19"/>
      <c r="AJ1411" s="19"/>
    </row>
    <row r="1412" spans="1:36" s="13" customFormat="1" ht="16" hidden="1" thickBot="1">
      <c r="B1412" s="219"/>
      <c r="C1412" s="83">
        <f t="shared" si="575"/>
        <v>2011</v>
      </c>
      <c r="D1412" s="84" t="str">
        <f>IF(D1380&lt;&gt;0,D1379/D1380,"")</f>
        <v/>
      </c>
      <c r="E1412" s="84" t="str">
        <f t="shared" ref="E1412:O1412" si="594">IF(E1380&lt;&gt;0,E1379/E1380,"")</f>
        <v/>
      </c>
      <c r="F1412" s="84" t="str">
        <f t="shared" si="594"/>
        <v/>
      </c>
      <c r="G1412" s="84" t="str">
        <f t="shared" si="594"/>
        <v/>
      </c>
      <c r="H1412" s="84" t="str">
        <f t="shared" si="594"/>
        <v/>
      </c>
      <c r="I1412" s="84" t="str">
        <f t="shared" si="594"/>
        <v/>
      </c>
      <c r="J1412" s="84" t="str">
        <f t="shared" si="594"/>
        <v/>
      </c>
      <c r="K1412" s="84" t="str">
        <f t="shared" si="594"/>
        <v/>
      </c>
      <c r="L1412" s="84" t="str">
        <f t="shared" si="594"/>
        <v/>
      </c>
      <c r="M1412" s="84" t="str">
        <f t="shared" si="594"/>
        <v/>
      </c>
      <c r="N1412" s="84" t="str">
        <f t="shared" si="594"/>
        <v/>
      </c>
      <c r="O1412" s="84" t="str">
        <f t="shared" si="594"/>
        <v/>
      </c>
      <c r="Q1412" s="84" t="str">
        <f>IF(Q1380&lt;&gt;0,Q1379/Q1380,"")</f>
        <v/>
      </c>
      <c r="S1412" s="13" t="b">
        <f t="shared" si="593"/>
        <v>1</v>
      </c>
      <c r="T1412" s="13" t="b">
        <f t="shared" si="593"/>
        <v>0</v>
      </c>
      <c r="U1412" s="13" t="b">
        <f t="shared" si="572"/>
        <v>0</v>
      </c>
      <c r="V1412" s="13" t="b">
        <f t="shared" si="578"/>
        <v>0</v>
      </c>
      <c r="W1412" s="14" t="b">
        <f t="shared" si="567"/>
        <v>0</v>
      </c>
      <c r="AB1412" s="14"/>
      <c r="AC1412" s="18"/>
      <c r="AD1412" s="14"/>
      <c r="AE1412" s="18"/>
      <c r="AF1412" s="18"/>
      <c r="AG1412" s="18"/>
      <c r="AH1412" s="19"/>
      <c r="AI1412" s="19"/>
      <c r="AJ1412" s="19"/>
    </row>
    <row r="1413" spans="1:36" s="13" customFormat="1" ht="16" hidden="1" thickBot="1">
      <c r="B1413" s="219"/>
      <c r="C1413" s="83">
        <f t="shared" si="575"/>
        <v>2010</v>
      </c>
      <c r="D1413" s="84" t="str">
        <f>IF(D1382&lt;&gt;0,D1381/D1382,"")</f>
        <v/>
      </c>
      <c r="E1413" s="84" t="str">
        <f t="shared" ref="E1413:O1413" si="595">IF(E1382&lt;&gt;0,E1381/E1382,"")</f>
        <v/>
      </c>
      <c r="F1413" s="84" t="str">
        <f t="shared" si="595"/>
        <v/>
      </c>
      <c r="G1413" s="84" t="str">
        <f t="shared" si="595"/>
        <v/>
      </c>
      <c r="H1413" s="84" t="str">
        <f t="shared" si="595"/>
        <v/>
      </c>
      <c r="I1413" s="84" t="str">
        <f t="shared" si="595"/>
        <v/>
      </c>
      <c r="J1413" s="84" t="str">
        <f t="shared" si="595"/>
        <v/>
      </c>
      <c r="K1413" s="84" t="str">
        <f t="shared" si="595"/>
        <v/>
      </c>
      <c r="L1413" s="84" t="str">
        <f t="shared" si="595"/>
        <v/>
      </c>
      <c r="M1413" s="84" t="str">
        <f t="shared" si="595"/>
        <v/>
      </c>
      <c r="N1413" s="84" t="str">
        <f t="shared" si="595"/>
        <v/>
      </c>
      <c r="O1413" s="84" t="str">
        <f t="shared" si="595"/>
        <v/>
      </c>
      <c r="P1413" s="87"/>
      <c r="Q1413" s="84" t="str">
        <f>IF(Q1382&lt;&gt;0,Q1381/Q1382,"")</f>
        <v/>
      </c>
      <c r="S1413" s="13" t="b">
        <f t="shared" si="593"/>
        <v>1</v>
      </c>
      <c r="T1413" s="13" t="b">
        <f t="shared" si="593"/>
        <v>0</v>
      </c>
      <c r="U1413" s="13" t="b">
        <f t="shared" si="572"/>
        <v>0</v>
      </c>
      <c r="V1413" s="13" t="b">
        <f t="shared" si="578"/>
        <v>0</v>
      </c>
      <c r="W1413" s="14" t="b">
        <f t="shared" si="567"/>
        <v>0</v>
      </c>
      <c r="AB1413" s="14"/>
      <c r="AC1413" s="18"/>
      <c r="AD1413" s="14"/>
      <c r="AE1413" s="18"/>
      <c r="AF1413" s="18"/>
      <c r="AG1413" s="18"/>
      <c r="AH1413" s="19"/>
      <c r="AI1413" s="19"/>
      <c r="AJ1413" s="19"/>
    </row>
    <row r="1414" spans="1:36" s="13" customFormat="1" ht="16" hidden="1" thickBot="1">
      <c r="B1414" s="219"/>
      <c r="C1414" s="83">
        <f t="shared" si="575"/>
        <v>2009</v>
      </c>
      <c r="D1414" s="84" t="str">
        <f>IF(D1384&lt;&gt;0,D1383/D1384,"")</f>
        <v/>
      </c>
      <c r="E1414" s="84" t="str">
        <f t="shared" ref="E1414:O1414" si="596">IF(E1384&lt;&gt;0,E1383/E1384,"")</f>
        <v/>
      </c>
      <c r="F1414" s="84" t="str">
        <f t="shared" si="596"/>
        <v/>
      </c>
      <c r="G1414" s="84" t="str">
        <f t="shared" si="596"/>
        <v/>
      </c>
      <c r="H1414" s="84" t="str">
        <f t="shared" si="596"/>
        <v/>
      </c>
      <c r="I1414" s="84" t="str">
        <f t="shared" si="596"/>
        <v/>
      </c>
      <c r="J1414" s="84" t="str">
        <f t="shared" si="596"/>
        <v/>
      </c>
      <c r="K1414" s="84" t="str">
        <f t="shared" si="596"/>
        <v/>
      </c>
      <c r="L1414" s="84" t="str">
        <f t="shared" si="596"/>
        <v/>
      </c>
      <c r="M1414" s="84" t="str">
        <f t="shared" si="596"/>
        <v/>
      </c>
      <c r="N1414" s="84" t="str">
        <f t="shared" si="596"/>
        <v/>
      </c>
      <c r="O1414" s="84" t="str">
        <f t="shared" si="596"/>
        <v/>
      </c>
      <c r="Q1414" s="84" t="str">
        <f>IF(Q1384&lt;&gt;0,Q1383/Q1384,"")</f>
        <v/>
      </c>
      <c r="S1414" s="13" t="b">
        <f t="shared" si="593"/>
        <v>1</v>
      </c>
      <c r="T1414" s="13" t="b">
        <f t="shared" si="593"/>
        <v>0</v>
      </c>
      <c r="U1414" s="13" t="b">
        <f t="shared" si="572"/>
        <v>0</v>
      </c>
      <c r="V1414" s="13" t="b">
        <f t="shared" si="578"/>
        <v>0</v>
      </c>
      <c r="W1414" s="14" t="b">
        <f t="shared" si="567"/>
        <v>0</v>
      </c>
      <c r="AB1414" s="14"/>
      <c r="AC1414" s="18"/>
      <c r="AD1414" s="14"/>
      <c r="AE1414" s="18"/>
      <c r="AF1414" s="18"/>
      <c r="AG1414" s="18"/>
      <c r="AH1414" s="19"/>
      <c r="AI1414" s="19"/>
      <c r="AJ1414" s="19"/>
    </row>
    <row r="1415" spans="1:36" s="13" customFormat="1" ht="16" hidden="1" thickBot="1">
      <c r="B1415" s="219"/>
      <c r="C1415" s="83">
        <f t="shared" si="575"/>
        <v>2008</v>
      </c>
      <c r="D1415" s="84" t="str">
        <f>IF(D1386&lt;&gt;0,D1385/D1386,"")</f>
        <v/>
      </c>
      <c r="E1415" s="84" t="str">
        <f t="shared" ref="E1415:O1415" si="597">IF(E1386&lt;&gt;0,E1385/E1386,"")</f>
        <v/>
      </c>
      <c r="F1415" s="84" t="str">
        <f t="shared" si="597"/>
        <v/>
      </c>
      <c r="G1415" s="84" t="str">
        <f t="shared" si="597"/>
        <v/>
      </c>
      <c r="H1415" s="84" t="str">
        <f t="shared" si="597"/>
        <v/>
      </c>
      <c r="I1415" s="84" t="str">
        <f t="shared" si="597"/>
        <v/>
      </c>
      <c r="J1415" s="84" t="str">
        <f t="shared" si="597"/>
        <v/>
      </c>
      <c r="K1415" s="84" t="str">
        <f t="shared" si="597"/>
        <v/>
      </c>
      <c r="L1415" s="84" t="str">
        <f t="shared" si="597"/>
        <v/>
      </c>
      <c r="M1415" s="84" t="str">
        <f t="shared" si="597"/>
        <v/>
      </c>
      <c r="N1415" s="84" t="str">
        <f t="shared" si="597"/>
        <v/>
      </c>
      <c r="O1415" s="84" t="str">
        <f t="shared" si="597"/>
        <v/>
      </c>
      <c r="Q1415" s="84" t="str">
        <f>IF(Q1386&lt;&gt;0,Q1385/Q1386,"")</f>
        <v/>
      </c>
      <c r="S1415" s="13" t="b">
        <f t="shared" si="593"/>
        <v>1</v>
      </c>
      <c r="T1415" s="13" t="b">
        <f t="shared" si="593"/>
        <v>0</v>
      </c>
      <c r="U1415" s="13" t="b">
        <f t="shared" si="572"/>
        <v>0</v>
      </c>
      <c r="V1415" s="13" t="b">
        <f t="shared" si="578"/>
        <v>0</v>
      </c>
      <c r="W1415" s="14" t="b">
        <f t="shared" si="567"/>
        <v>0</v>
      </c>
      <c r="AB1415" s="14"/>
      <c r="AC1415" s="18"/>
      <c r="AD1415" s="14"/>
      <c r="AE1415" s="18"/>
      <c r="AF1415" s="18"/>
      <c r="AG1415" s="18"/>
      <c r="AH1415" s="19"/>
      <c r="AI1415" s="19"/>
      <c r="AJ1415" s="19"/>
    </row>
    <row r="1416" spans="1:36" s="13" customFormat="1" ht="16" hidden="1" thickBot="1">
      <c r="B1416" s="219"/>
      <c r="C1416" s="83">
        <f t="shared" si="575"/>
        <v>2007</v>
      </c>
      <c r="D1416" s="84" t="str">
        <f>IF(D1388&lt;&gt;0,D1387/D1388,"")</f>
        <v/>
      </c>
      <c r="E1416" s="84" t="str">
        <f t="shared" ref="E1416:O1416" si="598">IF(E1388&lt;&gt;0,E1387/E1388,"")</f>
        <v/>
      </c>
      <c r="F1416" s="84" t="str">
        <f t="shared" si="598"/>
        <v/>
      </c>
      <c r="G1416" s="84" t="str">
        <f t="shared" si="598"/>
        <v/>
      </c>
      <c r="H1416" s="84" t="str">
        <f t="shared" si="598"/>
        <v/>
      </c>
      <c r="I1416" s="84" t="str">
        <f t="shared" si="598"/>
        <v/>
      </c>
      <c r="J1416" s="84" t="str">
        <f t="shared" si="598"/>
        <v/>
      </c>
      <c r="K1416" s="84" t="str">
        <f t="shared" si="598"/>
        <v/>
      </c>
      <c r="L1416" s="84" t="str">
        <f t="shared" si="598"/>
        <v/>
      </c>
      <c r="M1416" s="84" t="str">
        <f t="shared" si="598"/>
        <v/>
      </c>
      <c r="N1416" s="84" t="str">
        <f t="shared" si="598"/>
        <v/>
      </c>
      <c r="O1416" s="84" t="str">
        <f t="shared" si="598"/>
        <v/>
      </c>
      <c r="Q1416" s="84" t="str">
        <f>IF(Q1388&lt;&gt;0,Q1387/Q1388,"")</f>
        <v/>
      </c>
      <c r="S1416" s="13" t="b">
        <f t="shared" si="593"/>
        <v>1</v>
      </c>
      <c r="T1416" s="13" t="b">
        <f t="shared" si="593"/>
        <v>0</v>
      </c>
      <c r="U1416" s="13" t="b">
        <f t="shared" si="572"/>
        <v>0</v>
      </c>
      <c r="V1416" s="13" t="b">
        <f t="shared" si="578"/>
        <v>0</v>
      </c>
      <c r="W1416" s="14" t="b">
        <f t="shared" si="567"/>
        <v>0</v>
      </c>
      <c r="AB1416" s="14"/>
      <c r="AC1416" s="18"/>
      <c r="AD1416" s="14"/>
      <c r="AE1416" s="18"/>
      <c r="AF1416" s="18"/>
      <c r="AG1416" s="18"/>
      <c r="AH1416" s="19"/>
      <c r="AI1416" s="19"/>
      <c r="AJ1416" s="19"/>
    </row>
    <row r="1417" spans="1:36" s="13" customFormat="1" ht="16" hidden="1" thickBot="1">
      <c r="B1417" s="219"/>
      <c r="C1417" s="83">
        <f t="shared" si="575"/>
        <v>2006</v>
      </c>
      <c r="D1417" s="84" t="str">
        <f>IF(D1390&lt;&gt;0,D1389/D1390,"")</f>
        <v/>
      </c>
      <c r="E1417" s="84" t="str">
        <f t="shared" ref="E1417:O1417" si="599">IF(E1390&lt;&gt;0,E1389/E1390,"")</f>
        <v/>
      </c>
      <c r="F1417" s="84" t="str">
        <f t="shared" si="599"/>
        <v/>
      </c>
      <c r="G1417" s="84" t="str">
        <f t="shared" si="599"/>
        <v/>
      </c>
      <c r="H1417" s="84" t="str">
        <f t="shared" si="599"/>
        <v/>
      </c>
      <c r="I1417" s="84" t="str">
        <f t="shared" si="599"/>
        <v/>
      </c>
      <c r="J1417" s="84" t="str">
        <f t="shared" si="599"/>
        <v/>
      </c>
      <c r="K1417" s="84" t="str">
        <f t="shared" si="599"/>
        <v/>
      </c>
      <c r="L1417" s="84" t="str">
        <f t="shared" si="599"/>
        <v/>
      </c>
      <c r="M1417" s="84" t="str">
        <f t="shared" si="599"/>
        <v/>
      </c>
      <c r="N1417" s="84" t="str">
        <f t="shared" si="599"/>
        <v/>
      </c>
      <c r="O1417" s="84" t="str">
        <f t="shared" si="599"/>
        <v/>
      </c>
      <c r="P1417" s="87"/>
      <c r="Q1417" s="84" t="str">
        <f>IF(Q1390&lt;&gt;0,Q1389/Q1390,"")</f>
        <v/>
      </c>
      <c r="S1417" s="13" t="b">
        <f t="shared" si="593"/>
        <v>1</v>
      </c>
      <c r="T1417" s="13" t="b">
        <f t="shared" si="593"/>
        <v>0</v>
      </c>
      <c r="U1417" s="13" t="b">
        <f t="shared" si="572"/>
        <v>0</v>
      </c>
      <c r="V1417" s="13" t="b">
        <f t="shared" si="578"/>
        <v>0</v>
      </c>
      <c r="W1417" s="14" t="b">
        <f t="shared" si="567"/>
        <v>0</v>
      </c>
      <c r="AB1417" s="14"/>
      <c r="AC1417" s="18"/>
      <c r="AD1417" s="14"/>
      <c r="AE1417" s="18"/>
      <c r="AF1417" s="18"/>
      <c r="AG1417" s="18"/>
      <c r="AH1417" s="19"/>
      <c r="AI1417" s="19"/>
      <c r="AJ1417" s="19"/>
    </row>
    <row r="1418" spans="1:36" s="13" customFormat="1" ht="16" hidden="1" thickBot="1">
      <c r="B1418" s="219"/>
      <c r="C1418" s="83">
        <f t="shared" si="575"/>
        <v>2005</v>
      </c>
      <c r="D1418" s="84" t="str">
        <f>IF(D1392&lt;&gt;0,D1391/D1392,"")</f>
        <v/>
      </c>
      <c r="E1418" s="84" t="str">
        <f t="shared" ref="E1418:O1418" si="600">IF(E1392&lt;&gt;0,E1391/E1392,"")</f>
        <v/>
      </c>
      <c r="F1418" s="84" t="str">
        <f t="shared" si="600"/>
        <v/>
      </c>
      <c r="G1418" s="84" t="str">
        <f t="shared" si="600"/>
        <v/>
      </c>
      <c r="H1418" s="84" t="str">
        <f t="shared" si="600"/>
        <v/>
      </c>
      <c r="I1418" s="84" t="str">
        <f t="shared" si="600"/>
        <v/>
      </c>
      <c r="J1418" s="84" t="str">
        <f t="shared" si="600"/>
        <v/>
      </c>
      <c r="K1418" s="84" t="str">
        <f t="shared" si="600"/>
        <v/>
      </c>
      <c r="L1418" s="84" t="str">
        <f t="shared" si="600"/>
        <v/>
      </c>
      <c r="M1418" s="84" t="str">
        <f t="shared" si="600"/>
        <v/>
      </c>
      <c r="N1418" s="84" t="str">
        <f t="shared" si="600"/>
        <v/>
      </c>
      <c r="O1418" s="84" t="str">
        <f t="shared" si="600"/>
        <v/>
      </c>
      <c r="Q1418" s="84" t="str">
        <f>IF(Q1392&lt;&gt;0,Q1391/Q1392,"")</f>
        <v/>
      </c>
      <c r="S1418" s="13" t="b">
        <f t="shared" si="593"/>
        <v>1</v>
      </c>
      <c r="T1418" s="13" t="b">
        <f t="shared" si="593"/>
        <v>0</v>
      </c>
      <c r="U1418" s="13" t="b">
        <f t="shared" si="572"/>
        <v>0</v>
      </c>
      <c r="V1418" s="13" t="b">
        <f t="shared" si="578"/>
        <v>0</v>
      </c>
      <c r="W1418" s="14" t="b">
        <f t="shared" si="567"/>
        <v>0</v>
      </c>
      <c r="AB1418" s="14"/>
      <c r="AC1418" s="18"/>
      <c r="AD1418" s="14"/>
      <c r="AE1418" s="18"/>
      <c r="AF1418" s="18"/>
      <c r="AG1418" s="18"/>
      <c r="AH1418" s="19"/>
      <c r="AI1418" s="19"/>
      <c r="AJ1418" s="19"/>
    </row>
    <row r="1419" spans="1:36" s="13" customFormat="1" hidden="1">
      <c r="S1419" s="13" t="b">
        <f>S1404</f>
        <v>1</v>
      </c>
      <c r="T1419" s="13" t="b">
        <f>T1404</f>
        <v>0</v>
      </c>
      <c r="V1419" s="13" t="b">
        <f>V1404</f>
        <v>0</v>
      </c>
      <c r="W1419" s="14" t="b">
        <f t="shared" si="567"/>
        <v>0</v>
      </c>
      <c r="AB1419" s="14"/>
      <c r="AC1419" s="18"/>
      <c r="AD1419" s="14"/>
      <c r="AE1419" s="18"/>
      <c r="AF1419" s="18"/>
      <c r="AG1419" s="18"/>
      <c r="AH1419" s="19"/>
      <c r="AI1419" s="19"/>
      <c r="AJ1419" s="19"/>
    </row>
    <row r="1420" spans="1:36" s="13" customFormat="1" hidden="1">
      <c r="T1420" s="13" t="b">
        <f>T1419</f>
        <v>0</v>
      </c>
      <c r="W1420" s="14" t="b">
        <f t="shared" si="567"/>
        <v>0</v>
      </c>
      <c r="AB1420" s="14"/>
      <c r="AC1420" s="18"/>
      <c r="AD1420" s="14"/>
      <c r="AE1420" s="18"/>
      <c r="AF1420" s="18"/>
      <c r="AG1420" s="18"/>
      <c r="AH1420" s="19"/>
      <c r="AI1420" s="19"/>
      <c r="AJ1420" s="19"/>
    </row>
    <row r="1421" spans="1:36" s="13" customFormat="1" ht="16" hidden="1" thickBot="1">
      <c r="B1421" s="206" t="s">
        <v>19</v>
      </c>
      <c r="C1421" s="206"/>
      <c r="D1421" s="206"/>
      <c r="E1421" s="206"/>
      <c r="F1421" s="41" t="s">
        <v>20</v>
      </c>
      <c r="G1421" s="42" t="s">
        <v>21</v>
      </c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T1421" s="13" t="b">
        <f>VLOOKUP(B1422,$T$5:$U$24,2,)</f>
        <v>0</v>
      </c>
      <c r="W1421" s="14" t="b">
        <f>AND(S1421:V1421)</f>
        <v>0</v>
      </c>
      <c r="AB1421" s="14"/>
      <c r="AC1421" s="18"/>
      <c r="AD1421" s="14"/>
      <c r="AE1421" s="18"/>
      <c r="AF1421" s="18"/>
      <c r="AG1421" s="18"/>
      <c r="AH1421" s="19"/>
      <c r="AI1421" s="19"/>
      <c r="AJ1421" s="19"/>
    </row>
    <row r="1422" spans="1:36" s="13" customFormat="1" ht="32.25" hidden="1" customHeight="1" thickTop="1" thickBot="1">
      <c r="A1422" s="44" t="s">
        <v>22</v>
      </c>
      <c r="B1422" s="45">
        <f>B1340+1</f>
        <v>18</v>
      </c>
      <c r="C1422" s="207" t="str">
        <f>VLOOKUP(B1422,$B$5:$F$24,2,)</f>
        <v/>
      </c>
      <c r="D1422" s="208"/>
      <c r="E1422" s="209"/>
      <c r="F1422" s="46" t="str">
        <f>VLOOKUP(B1422,$B$5:$G$24,5,)</f>
        <v/>
      </c>
      <c r="G1422" s="223" t="str">
        <f>VLOOKUP(B1422,$B$5:$G$24,6,)</f>
        <v/>
      </c>
      <c r="H1422" s="223"/>
      <c r="I1422" s="223"/>
      <c r="J1422" s="223"/>
      <c r="K1422" s="223"/>
      <c r="L1422" s="223"/>
      <c r="M1422" s="223"/>
      <c r="N1422" s="223"/>
      <c r="O1422" s="223"/>
      <c r="P1422" s="223"/>
      <c r="Q1422" s="223"/>
      <c r="T1422" s="13" t="b">
        <f>T1421</f>
        <v>0</v>
      </c>
      <c r="W1422" s="14" t="b">
        <f t="shared" ref="W1422:W1502" si="601">AND(S1422:V1422)</f>
        <v>0</v>
      </c>
      <c r="AB1422" s="14"/>
      <c r="AC1422" s="18"/>
      <c r="AD1422" s="14"/>
      <c r="AE1422" s="18"/>
      <c r="AF1422" s="18"/>
      <c r="AG1422" s="18"/>
      <c r="AH1422" s="19"/>
      <c r="AI1422" s="19"/>
      <c r="AJ1422" s="19"/>
    </row>
    <row r="1423" spans="1:36" s="13" customFormat="1" hidden="1">
      <c r="T1423" s="13" t="b">
        <f>T1422</f>
        <v>0</v>
      </c>
      <c r="W1423" s="14" t="b">
        <f t="shared" si="601"/>
        <v>0</v>
      </c>
      <c r="AB1423" s="14"/>
      <c r="AC1423" s="18"/>
      <c r="AD1423" s="14"/>
      <c r="AE1423" s="18"/>
      <c r="AF1423" s="18"/>
      <c r="AG1423" s="18"/>
      <c r="AH1423" s="19"/>
      <c r="AI1423" s="19"/>
      <c r="AJ1423" s="19"/>
    </row>
    <row r="1424" spans="1:36" s="13" customFormat="1" ht="16" hidden="1" thickBot="1">
      <c r="B1424" s="53"/>
      <c r="C1424" s="53"/>
      <c r="D1424" s="54" t="str">
        <f>D1342</f>
        <v>Jan</v>
      </c>
      <c r="E1424" s="54" t="str">
        <f t="shared" ref="E1424:O1424" si="602">E1342</f>
        <v>Feb</v>
      </c>
      <c r="F1424" s="54" t="str">
        <f t="shared" si="602"/>
        <v>Mar</v>
      </c>
      <c r="G1424" s="54" t="str">
        <f t="shared" si="602"/>
        <v>Apr</v>
      </c>
      <c r="H1424" s="54" t="str">
        <f t="shared" si="602"/>
        <v>May</v>
      </c>
      <c r="I1424" s="54" t="str">
        <f t="shared" si="602"/>
        <v>Jun</v>
      </c>
      <c r="J1424" s="54" t="str">
        <f t="shared" si="602"/>
        <v>Jul</v>
      </c>
      <c r="K1424" s="54" t="str">
        <f t="shared" si="602"/>
        <v>Aug</v>
      </c>
      <c r="L1424" s="54" t="str">
        <f t="shared" si="602"/>
        <v>Sep</v>
      </c>
      <c r="M1424" s="54" t="str">
        <f t="shared" si="602"/>
        <v>Oct</v>
      </c>
      <c r="N1424" s="54" t="str">
        <f t="shared" si="602"/>
        <v>Nov</v>
      </c>
      <c r="O1424" s="54" t="str">
        <f t="shared" si="602"/>
        <v>Dec</v>
      </c>
      <c r="P1424" s="55"/>
      <c r="Q1424" s="56" t="s">
        <v>23</v>
      </c>
      <c r="T1424" s="13" t="b">
        <f t="shared" ref="T1424:T1487" si="603">T1423</f>
        <v>0</v>
      </c>
      <c r="W1424" s="14" t="b">
        <f t="shared" si="601"/>
        <v>0</v>
      </c>
      <c r="AB1424" s="14"/>
      <c r="AC1424" s="18"/>
      <c r="AD1424" s="14"/>
      <c r="AE1424" s="18"/>
      <c r="AF1424" s="18"/>
      <c r="AG1424" s="18"/>
      <c r="AH1424" s="19"/>
      <c r="AI1424" s="19"/>
      <c r="AJ1424" s="19"/>
    </row>
    <row r="1425" spans="2:36" s="13" customFormat="1" hidden="1">
      <c r="B1425" s="214">
        <f>FinalYear</f>
        <v>2029</v>
      </c>
      <c r="C1425" s="57" t="s">
        <v>24</v>
      </c>
      <c r="D1425" s="58"/>
      <c r="E1425" s="59"/>
      <c r="F1425" s="59"/>
      <c r="G1425" s="59"/>
      <c r="H1425" s="59"/>
      <c r="I1425" s="60"/>
      <c r="J1425" s="59"/>
      <c r="K1425" s="59"/>
      <c r="L1425" s="59"/>
      <c r="M1425" s="59"/>
      <c r="N1425" s="59"/>
      <c r="O1425" s="61"/>
      <c r="P1425" s="62"/>
      <c r="Q1425" s="63">
        <f t="shared" ref="Q1425:Q1474" si="604">SUM(D1425:O1425)</f>
        <v>0</v>
      </c>
      <c r="T1425" s="13" t="b">
        <f t="shared" si="603"/>
        <v>0</v>
      </c>
      <c r="U1425" s="13" t="b">
        <f>AND(B1425&lt;=ReportingYear,B1425&gt;=BaselineYear)</f>
        <v>0</v>
      </c>
      <c r="W1425" s="14" t="b">
        <f t="shared" si="601"/>
        <v>0</v>
      </c>
      <c r="AB1425" s="14"/>
      <c r="AC1425" s="18"/>
      <c r="AD1425" s="14"/>
      <c r="AE1425" s="18"/>
      <c r="AF1425" s="18"/>
      <c r="AG1425" s="18"/>
      <c r="AH1425" s="19"/>
      <c r="AI1425" s="19"/>
      <c r="AJ1425" s="19"/>
    </row>
    <row r="1426" spans="2:36" s="13" customFormat="1" ht="16" hidden="1" thickBot="1">
      <c r="B1426" s="215"/>
      <c r="C1426" s="64" t="s">
        <v>25</v>
      </c>
      <c r="D1426" s="65"/>
      <c r="E1426" s="66"/>
      <c r="F1426" s="66"/>
      <c r="G1426" s="66"/>
      <c r="H1426" s="66"/>
      <c r="I1426" s="66"/>
      <c r="J1426" s="66"/>
      <c r="K1426" s="66"/>
      <c r="L1426" s="66"/>
      <c r="M1426" s="66"/>
      <c r="N1426" s="66"/>
      <c r="O1426" s="67"/>
      <c r="P1426" s="68"/>
      <c r="Q1426" s="69">
        <f t="shared" si="604"/>
        <v>0</v>
      </c>
      <c r="S1426" s="13" t="b">
        <f>IF(F1422="none",FALSE,TRUE)</f>
        <v>1</v>
      </c>
      <c r="T1426" s="13" t="b">
        <f t="shared" si="603"/>
        <v>0</v>
      </c>
      <c r="U1426" s="13" t="b">
        <f>U1425</f>
        <v>0</v>
      </c>
      <c r="W1426" s="14" t="b">
        <f t="shared" si="601"/>
        <v>0</v>
      </c>
      <c r="AB1426" s="14"/>
      <c r="AC1426" s="18"/>
      <c r="AD1426" s="14"/>
      <c r="AE1426" s="18"/>
      <c r="AF1426" s="18"/>
      <c r="AG1426" s="18"/>
      <c r="AH1426" s="19"/>
      <c r="AI1426" s="19"/>
      <c r="AJ1426" s="19"/>
    </row>
    <row r="1427" spans="2:36" s="13" customFormat="1" hidden="1">
      <c r="B1427" s="211">
        <f>B1425-1</f>
        <v>2028</v>
      </c>
      <c r="C1427" s="70" t="s">
        <v>24</v>
      </c>
      <c r="D1427" s="71"/>
      <c r="E1427" s="72"/>
      <c r="F1427" s="72"/>
      <c r="G1427" s="72"/>
      <c r="H1427" s="72"/>
      <c r="I1427" s="73"/>
      <c r="J1427" s="72"/>
      <c r="K1427" s="72"/>
      <c r="L1427" s="72"/>
      <c r="M1427" s="72"/>
      <c r="N1427" s="72"/>
      <c r="O1427" s="74"/>
      <c r="P1427" s="62"/>
      <c r="Q1427" s="75">
        <f t="shared" si="604"/>
        <v>0</v>
      </c>
      <c r="T1427" s="13" t="b">
        <f t="shared" si="603"/>
        <v>0</v>
      </c>
      <c r="U1427" s="13" t="b">
        <f>AND(B1427&lt;=ReportingYear,B1427&gt;=BaselineYear)</f>
        <v>0</v>
      </c>
      <c r="W1427" s="14" t="b">
        <f t="shared" si="601"/>
        <v>0</v>
      </c>
      <c r="AB1427" s="14"/>
      <c r="AC1427" s="18"/>
      <c r="AD1427" s="14"/>
      <c r="AE1427" s="18"/>
      <c r="AF1427" s="18"/>
      <c r="AG1427" s="18"/>
      <c r="AH1427" s="19"/>
      <c r="AI1427" s="19"/>
      <c r="AJ1427" s="19"/>
    </row>
    <row r="1428" spans="2:36" s="13" customFormat="1" ht="16" hidden="1" thickBot="1">
      <c r="B1428" s="212"/>
      <c r="C1428" s="76" t="s">
        <v>25</v>
      </c>
      <c r="D1428" s="77"/>
      <c r="E1428" s="78"/>
      <c r="F1428" s="78"/>
      <c r="G1428" s="78"/>
      <c r="H1428" s="78"/>
      <c r="I1428" s="78"/>
      <c r="J1428" s="78"/>
      <c r="K1428" s="78"/>
      <c r="L1428" s="78"/>
      <c r="M1428" s="78"/>
      <c r="N1428" s="78"/>
      <c r="O1428" s="79"/>
      <c r="P1428" s="80"/>
      <c r="Q1428" s="81">
        <f t="shared" si="604"/>
        <v>0</v>
      </c>
      <c r="S1428" s="13" t="b">
        <f>S1426</f>
        <v>1</v>
      </c>
      <c r="T1428" s="13" t="b">
        <f t="shared" si="603"/>
        <v>0</v>
      </c>
      <c r="U1428" s="13" t="b">
        <f>U1427</f>
        <v>0</v>
      </c>
      <c r="W1428" s="14" t="b">
        <f t="shared" si="601"/>
        <v>0</v>
      </c>
      <c r="AB1428" s="14"/>
      <c r="AC1428" s="18"/>
      <c r="AD1428" s="14"/>
      <c r="AE1428" s="18"/>
      <c r="AF1428" s="18"/>
      <c r="AG1428" s="18"/>
      <c r="AH1428" s="19"/>
      <c r="AI1428" s="19"/>
      <c r="AJ1428" s="19"/>
    </row>
    <row r="1429" spans="2:36" s="13" customFormat="1" hidden="1">
      <c r="B1429" s="211">
        <f>B1427-1</f>
        <v>2027</v>
      </c>
      <c r="C1429" s="70" t="s">
        <v>24</v>
      </c>
      <c r="D1429" s="58"/>
      <c r="E1429" s="59"/>
      <c r="F1429" s="59"/>
      <c r="G1429" s="59"/>
      <c r="H1429" s="59"/>
      <c r="I1429" s="60"/>
      <c r="J1429" s="59"/>
      <c r="K1429" s="59"/>
      <c r="L1429" s="59"/>
      <c r="M1429" s="59"/>
      <c r="N1429" s="59"/>
      <c r="O1429" s="61"/>
      <c r="P1429" s="62"/>
      <c r="Q1429" s="63">
        <f t="shared" si="604"/>
        <v>0</v>
      </c>
      <c r="T1429" s="13" t="b">
        <f t="shared" si="603"/>
        <v>0</v>
      </c>
      <c r="U1429" s="13" t="b">
        <f>AND(B1429&lt;=ReportingYear,B1429&gt;=BaselineYear)</f>
        <v>0</v>
      </c>
      <c r="W1429" s="14" t="b">
        <f t="shared" si="601"/>
        <v>0</v>
      </c>
      <c r="AB1429" s="14"/>
      <c r="AC1429" s="18"/>
      <c r="AD1429" s="14"/>
      <c r="AE1429" s="18"/>
      <c r="AF1429" s="18"/>
      <c r="AG1429" s="18"/>
      <c r="AH1429" s="19"/>
      <c r="AI1429" s="19"/>
      <c r="AJ1429" s="19"/>
    </row>
    <row r="1430" spans="2:36" s="13" customFormat="1" ht="16" hidden="1" thickBot="1">
      <c r="B1430" s="212"/>
      <c r="C1430" s="76" t="s">
        <v>25</v>
      </c>
      <c r="D1430" s="65"/>
      <c r="E1430" s="66"/>
      <c r="F1430" s="66"/>
      <c r="G1430" s="66"/>
      <c r="H1430" s="66"/>
      <c r="I1430" s="66"/>
      <c r="J1430" s="66"/>
      <c r="K1430" s="66"/>
      <c r="L1430" s="66"/>
      <c r="M1430" s="66"/>
      <c r="N1430" s="66"/>
      <c r="O1430" s="67"/>
      <c r="P1430" s="68"/>
      <c r="Q1430" s="69">
        <f t="shared" si="604"/>
        <v>0</v>
      </c>
      <c r="S1430" s="13" t="b">
        <f>S1428</f>
        <v>1</v>
      </c>
      <c r="T1430" s="13" t="b">
        <f t="shared" si="603"/>
        <v>0</v>
      </c>
      <c r="U1430" s="13" t="b">
        <f>U1429</f>
        <v>0</v>
      </c>
      <c r="W1430" s="14" t="b">
        <f t="shared" si="601"/>
        <v>0</v>
      </c>
      <c r="AB1430" s="14"/>
      <c r="AC1430" s="18"/>
      <c r="AD1430" s="14"/>
      <c r="AE1430" s="18"/>
      <c r="AF1430" s="18"/>
      <c r="AG1430" s="18"/>
      <c r="AH1430" s="19"/>
      <c r="AI1430" s="19"/>
      <c r="AJ1430" s="19"/>
    </row>
    <row r="1431" spans="2:36" s="13" customFormat="1" hidden="1">
      <c r="B1431" s="211">
        <f>B1429-1</f>
        <v>2026</v>
      </c>
      <c r="C1431" s="70" t="s">
        <v>24</v>
      </c>
      <c r="D1431" s="71"/>
      <c r="E1431" s="72"/>
      <c r="F1431" s="72"/>
      <c r="G1431" s="72"/>
      <c r="H1431" s="72"/>
      <c r="I1431" s="73"/>
      <c r="J1431" s="72"/>
      <c r="K1431" s="72"/>
      <c r="L1431" s="72"/>
      <c r="M1431" s="72"/>
      <c r="N1431" s="72"/>
      <c r="O1431" s="74"/>
      <c r="P1431" s="62"/>
      <c r="Q1431" s="75">
        <f t="shared" si="604"/>
        <v>0</v>
      </c>
      <c r="T1431" s="13" t="b">
        <f t="shared" si="603"/>
        <v>0</v>
      </c>
      <c r="U1431" s="13" t="b">
        <f>AND(B1431&lt;=ReportingYear,B1431&gt;=BaselineYear)</f>
        <v>0</v>
      </c>
      <c r="W1431" s="14" t="b">
        <f t="shared" si="601"/>
        <v>0</v>
      </c>
      <c r="AB1431" s="14"/>
      <c r="AC1431" s="18"/>
      <c r="AD1431" s="14"/>
      <c r="AE1431" s="18"/>
      <c r="AF1431" s="18"/>
      <c r="AG1431" s="18"/>
      <c r="AH1431" s="19"/>
      <c r="AI1431" s="19"/>
      <c r="AJ1431" s="19"/>
    </row>
    <row r="1432" spans="2:36" s="13" customFormat="1" ht="16" hidden="1" thickBot="1">
      <c r="B1432" s="212"/>
      <c r="C1432" s="76" t="s">
        <v>25</v>
      </c>
      <c r="D1432" s="77"/>
      <c r="E1432" s="78"/>
      <c r="F1432" s="78"/>
      <c r="G1432" s="78"/>
      <c r="H1432" s="78"/>
      <c r="I1432" s="78"/>
      <c r="J1432" s="78"/>
      <c r="K1432" s="78"/>
      <c r="L1432" s="78"/>
      <c r="M1432" s="78"/>
      <c r="N1432" s="78"/>
      <c r="O1432" s="79"/>
      <c r="P1432" s="80"/>
      <c r="Q1432" s="81">
        <f t="shared" si="604"/>
        <v>0</v>
      </c>
      <c r="S1432" s="13" t="b">
        <f>S1430</f>
        <v>1</v>
      </c>
      <c r="T1432" s="13" t="b">
        <f t="shared" si="603"/>
        <v>0</v>
      </c>
      <c r="U1432" s="13" t="b">
        <f>U1431</f>
        <v>0</v>
      </c>
      <c r="W1432" s="14" t="b">
        <f t="shared" si="601"/>
        <v>0</v>
      </c>
      <c r="AB1432" s="14"/>
      <c r="AC1432" s="18"/>
      <c r="AD1432" s="14"/>
      <c r="AE1432" s="18"/>
      <c r="AF1432" s="18"/>
      <c r="AG1432" s="18"/>
      <c r="AH1432" s="19"/>
      <c r="AI1432" s="19"/>
      <c r="AJ1432" s="19"/>
    </row>
    <row r="1433" spans="2:36" s="13" customFormat="1" hidden="1">
      <c r="B1433" s="211">
        <f>B1431-1</f>
        <v>2025</v>
      </c>
      <c r="C1433" s="70" t="s">
        <v>24</v>
      </c>
      <c r="D1433" s="58"/>
      <c r="E1433" s="59"/>
      <c r="F1433" s="59"/>
      <c r="G1433" s="59"/>
      <c r="H1433" s="59"/>
      <c r="I1433" s="60"/>
      <c r="J1433" s="59"/>
      <c r="K1433" s="59"/>
      <c r="L1433" s="59"/>
      <c r="M1433" s="59"/>
      <c r="N1433" s="59"/>
      <c r="O1433" s="61"/>
      <c r="P1433" s="62"/>
      <c r="Q1433" s="63">
        <f t="shared" si="604"/>
        <v>0</v>
      </c>
      <c r="T1433" s="13" t="b">
        <f t="shared" si="603"/>
        <v>0</v>
      </c>
      <c r="U1433" s="13" t="b">
        <f>AND(B1433&lt;=ReportingYear,B1433&gt;=BaselineYear)</f>
        <v>0</v>
      </c>
      <c r="W1433" s="14" t="b">
        <f t="shared" si="601"/>
        <v>0</v>
      </c>
      <c r="AB1433" s="14"/>
      <c r="AC1433" s="18"/>
      <c r="AD1433" s="14"/>
      <c r="AE1433" s="18"/>
      <c r="AF1433" s="18"/>
      <c r="AG1433" s="18"/>
      <c r="AH1433" s="19"/>
      <c r="AI1433" s="19"/>
      <c r="AJ1433" s="19"/>
    </row>
    <row r="1434" spans="2:36" s="13" customFormat="1" ht="16" hidden="1" thickBot="1">
      <c r="B1434" s="212"/>
      <c r="C1434" s="76" t="s">
        <v>25</v>
      </c>
      <c r="D1434" s="65"/>
      <c r="E1434" s="66"/>
      <c r="F1434" s="66"/>
      <c r="G1434" s="66"/>
      <c r="H1434" s="66"/>
      <c r="I1434" s="66"/>
      <c r="J1434" s="66"/>
      <c r="K1434" s="66"/>
      <c r="L1434" s="66"/>
      <c r="M1434" s="66"/>
      <c r="N1434" s="66"/>
      <c r="O1434" s="67"/>
      <c r="P1434" s="68"/>
      <c r="Q1434" s="69">
        <f t="shared" si="604"/>
        <v>0</v>
      </c>
      <c r="S1434" s="13" t="b">
        <f>S1432</f>
        <v>1</v>
      </c>
      <c r="T1434" s="13" t="b">
        <f t="shared" si="603"/>
        <v>0</v>
      </c>
      <c r="U1434" s="13" t="b">
        <f>U1433</f>
        <v>0</v>
      </c>
      <c r="W1434" s="14" t="b">
        <f t="shared" si="601"/>
        <v>0</v>
      </c>
      <c r="AB1434" s="14"/>
      <c r="AC1434" s="18"/>
      <c r="AD1434" s="14"/>
      <c r="AE1434" s="18"/>
      <c r="AF1434" s="18"/>
      <c r="AG1434" s="18"/>
      <c r="AH1434" s="19"/>
      <c r="AI1434" s="19"/>
      <c r="AJ1434" s="19"/>
    </row>
    <row r="1435" spans="2:36" s="13" customFormat="1" hidden="1">
      <c r="B1435" s="211">
        <f>B1433-1</f>
        <v>2024</v>
      </c>
      <c r="C1435" s="70" t="s">
        <v>24</v>
      </c>
      <c r="D1435" s="71"/>
      <c r="E1435" s="72"/>
      <c r="F1435" s="72"/>
      <c r="G1435" s="72"/>
      <c r="H1435" s="72"/>
      <c r="I1435" s="73"/>
      <c r="J1435" s="72"/>
      <c r="K1435" s="72"/>
      <c r="L1435" s="72"/>
      <c r="M1435" s="72"/>
      <c r="N1435" s="72"/>
      <c r="O1435" s="74"/>
      <c r="P1435" s="62"/>
      <c r="Q1435" s="75">
        <f t="shared" si="604"/>
        <v>0</v>
      </c>
      <c r="T1435" s="13" t="b">
        <f t="shared" si="603"/>
        <v>0</v>
      </c>
      <c r="U1435" s="13" t="b">
        <f>AND(B1435&lt;=ReportingYear,B1435&gt;=BaselineYear)</f>
        <v>0</v>
      </c>
      <c r="W1435" s="14" t="b">
        <f t="shared" si="601"/>
        <v>0</v>
      </c>
      <c r="AB1435" s="14"/>
      <c r="AC1435" s="18"/>
      <c r="AD1435" s="14"/>
      <c r="AE1435" s="18"/>
      <c r="AF1435" s="18"/>
      <c r="AG1435" s="18"/>
      <c r="AH1435" s="19"/>
      <c r="AI1435" s="19"/>
      <c r="AJ1435" s="19"/>
    </row>
    <row r="1436" spans="2:36" s="13" customFormat="1" ht="16" hidden="1" thickBot="1">
      <c r="B1436" s="212"/>
      <c r="C1436" s="76" t="s">
        <v>25</v>
      </c>
      <c r="D1436" s="77"/>
      <c r="E1436" s="78"/>
      <c r="F1436" s="78"/>
      <c r="G1436" s="78"/>
      <c r="H1436" s="78"/>
      <c r="I1436" s="78"/>
      <c r="J1436" s="78"/>
      <c r="K1436" s="78"/>
      <c r="L1436" s="78"/>
      <c r="M1436" s="78"/>
      <c r="N1436" s="78"/>
      <c r="O1436" s="79"/>
      <c r="P1436" s="80"/>
      <c r="Q1436" s="81">
        <f t="shared" si="604"/>
        <v>0</v>
      </c>
      <c r="S1436" s="13" t="b">
        <f>S1434</f>
        <v>1</v>
      </c>
      <c r="T1436" s="13" t="b">
        <f t="shared" si="603"/>
        <v>0</v>
      </c>
      <c r="U1436" s="13" t="b">
        <f>U1435</f>
        <v>0</v>
      </c>
      <c r="W1436" s="14" t="b">
        <f t="shared" si="601"/>
        <v>0</v>
      </c>
      <c r="AB1436" s="14"/>
      <c r="AC1436" s="18"/>
      <c r="AD1436" s="14"/>
      <c r="AE1436" s="18"/>
      <c r="AF1436" s="18"/>
      <c r="AG1436" s="18"/>
      <c r="AH1436" s="19"/>
      <c r="AI1436" s="19"/>
      <c r="AJ1436" s="19"/>
    </row>
    <row r="1437" spans="2:36" s="13" customFormat="1" hidden="1">
      <c r="B1437" s="211">
        <f>B1435-1</f>
        <v>2023</v>
      </c>
      <c r="C1437" s="70" t="s">
        <v>24</v>
      </c>
      <c r="D1437" s="58"/>
      <c r="E1437" s="59"/>
      <c r="F1437" s="59"/>
      <c r="G1437" s="59"/>
      <c r="H1437" s="59"/>
      <c r="I1437" s="60"/>
      <c r="J1437" s="59"/>
      <c r="K1437" s="59"/>
      <c r="L1437" s="59"/>
      <c r="M1437" s="59"/>
      <c r="N1437" s="59"/>
      <c r="O1437" s="61"/>
      <c r="P1437" s="62"/>
      <c r="Q1437" s="63">
        <f t="shared" si="604"/>
        <v>0</v>
      </c>
      <c r="T1437" s="13" t="b">
        <f t="shared" si="603"/>
        <v>0</v>
      </c>
      <c r="U1437" s="13" t="b">
        <f>AND(B1437&lt;=ReportingYear,B1437&gt;=BaselineYear)</f>
        <v>0</v>
      </c>
      <c r="W1437" s="14" t="b">
        <f t="shared" si="601"/>
        <v>0</v>
      </c>
      <c r="AB1437" s="14"/>
      <c r="AC1437" s="18"/>
      <c r="AD1437" s="14"/>
      <c r="AE1437" s="18"/>
      <c r="AF1437" s="18"/>
      <c r="AG1437" s="18"/>
      <c r="AH1437" s="19"/>
      <c r="AI1437" s="19"/>
      <c r="AJ1437" s="19"/>
    </row>
    <row r="1438" spans="2:36" s="13" customFormat="1" ht="16" hidden="1" thickBot="1">
      <c r="B1438" s="212"/>
      <c r="C1438" s="76" t="s">
        <v>25</v>
      </c>
      <c r="D1438" s="65"/>
      <c r="E1438" s="66"/>
      <c r="F1438" s="66"/>
      <c r="G1438" s="66"/>
      <c r="H1438" s="66"/>
      <c r="I1438" s="66"/>
      <c r="J1438" s="66"/>
      <c r="K1438" s="66"/>
      <c r="L1438" s="66"/>
      <c r="M1438" s="66"/>
      <c r="N1438" s="66"/>
      <c r="O1438" s="67"/>
      <c r="P1438" s="68"/>
      <c r="Q1438" s="69">
        <f t="shared" si="604"/>
        <v>0</v>
      </c>
      <c r="S1438" s="13" t="b">
        <f>S1436</f>
        <v>1</v>
      </c>
      <c r="T1438" s="13" t="b">
        <f t="shared" si="603"/>
        <v>0</v>
      </c>
      <c r="U1438" s="13" t="b">
        <f>U1437</f>
        <v>0</v>
      </c>
      <c r="W1438" s="14" t="b">
        <f t="shared" si="601"/>
        <v>0</v>
      </c>
      <c r="AB1438" s="14"/>
      <c r="AC1438" s="18"/>
      <c r="AD1438" s="14"/>
      <c r="AE1438" s="18"/>
      <c r="AF1438" s="18"/>
      <c r="AG1438" s="18"/>
      <c r="AH1438" s="19"/>
      <c r="AI1438" s="19"/>
      <c r="AJ1438" s="19"/>
    </row>
    <row r="1439" spans="2:36" s="13" customFormat="1" hidden="1">
      <c r="B1439" s="211">
        <f>B1437-1</f>
        <v>2022</v>
      </c>
      <c r="C1439" s="70" t="s">
        <v>24</v>
      </c>
      <c r="D1439" s="71"/>
      <c r="E1439" s="72"/>
      <c r="F1439" s="72"/>
      <c r="G1439" s="72"/>
      <c r="H1439" s="72"/>
      <c r="I1439" s="73"/>
      <c r="J1439" s="72"/>
      <c r="K1439" s="72"/>
      <c r="L1439" s="72"/>
      <c r="M1439" s="72"/>
      <c r="N1439" s="72"/>
      <c r="O1439" s="74"/>
      <c r="P1439" s="62"/>
      <c r="Q1439" s="75">
        <f t="shared" si="604"/>
        <v>0</v>
      </c>
      <c r="T1439" s="13" t="b">
        <f t="shared" si="603"/>
        <v>0</v>
      </c>
      <c r="U1439" s="13" t="b">
        <f>AND(B1439&lt;=ReportingYear,B1439&gt;=BaselineYear)</f>
        <v>0</v>
      </c>
      <c r="W1439" s="14" t="b">
        <f t="shared" si="601"/>
        <v>0</v>
      </c>
      <c r="AB1439" s="14"/>
      <c r="AC1439" s="18"/>
      <c r="AD1439" s="14"/>
      <c r="AE1439" s="18"/>
      <c r="AF1439" s="18"/>
      <c r="AG1439" s="18"/>
      <c r="AH1439" s="19"/>
      <c r="AI1439" s="19"/>
      <c r="AJ1439" s="19"/>
    </row>
    <row r="1440" spans="2:36" s="13" customFormat="1" ht="16" hidden="1" thickBot="1">
      <c r="B1440" s="212"/>
      <c r="C1440" s="76" t="s">
        <v>25</v>
      </c>
      <c r="D1440" s="77"/>
      <c r="E1440" s="78"/>
      <c r="F1440" s="78"/>
      <c r="G1440" s="78"/>
      <c r="H1440" s="78"/>
      <c r="I1440" s="78"/>
      <c r="J1440" s="78"/>
      <c r="K1440" s="78"/>
      <c r="L1440" s="78"/>
      <c r="M1440" s="78"/>
      <c r="N1440" s="78"/>
      <c r="O1440" s="79"/>
      <c r="P1440" s="80"/>
      <c r="Q1440" s="81">
        <f t="shared" si="604"/>
        <v>0</v>
      </c>
      <c r="S1440" s="13" t="b">
        <f>S1438</f>
        <v>1</v>
      </c>
      <c r="T1440" s="13" t="b">
        <f t="shared" si="603"/>
        <v>0</v>
      </c>
      <c r="U1440" s="13" t="b">
        <f>U1439</f>
        <v>0</v>
      </c>
      <c r="W1440" s="14" t="b">
        <f t="shared" si="601"/>
        <v>0</v>
      </c>
      <c r="AB1440" s="14"/>
      <c r="AC1440" s="18"/>
      <c r="AD1440" s="14"/>
      <c r="AE1440" s="18"/>
      <c r="AF1440" s="18"/>
      <c r="AG1440" s="18"/>
      <c r="AH1440" s="19"/>
      <c r="AI1440" s="19"/>
      <c r="AJ1440" s="19"/>
    </row>
    <row r="1441" spans="2:36" s="13" customFormat="1" hidden="1">
      <c r="B1441" s="211">
        <f>B1439-1</f>
        <v>2021</v>
      </c>
      <c r="C1441" s="70" t="s">
        <v>24</v>
      </c>
      <c r="D1441" s="58"/>
      <c r="E1441" s="59"/>
      <c r="F1441" s="59"/>
      <c r="G1441" s="59"/>
      <c r="H1441" s="59"/>
      <c r="I1441" s="60"/>
      <c r="J1441" s="59"/>
      <c r="K1441" s="59"/>
      <c r="L1441" s="59"/>
      <c r="M1441" s="59"/>
      <c r="N1441" s="59"/>
      <c r="O1441" s="61"/>
      <c r="P1441" s="62"/>
      <c r="Q1441" s="63">
        <f t="shared" si="604"/>
        <v>0</v>
      </c>
      <c r="T1441" s="13" t="b">
        <f t="shared" si="603"/>
        <v>0</v>
      </c>
      <c r="U1441" s="13" t="b">
        <f>AND(B1441&lt;=ReportingYear,B1441&gt;=BaselineYear)</f>
        <v>0</v>
      </c>
      <c r="W1441" s="14" t="b">
        <f t="shared" si="601"/>
        <v>0</v>
      </c>
      <c r="AB1441" s="14"/>
      <c r="AC1441" s="18"/>
      <c r="AD1441" s="14"/>
      <c r="AE1441" s="18"/>
      <c r="AF1441" s="18"/>
      <c r="AG1441" s="18"/>
      <c r="AH1441" s="19"/>
      <c r="AI1441" s="19"/>
      <c r="AJ1441" s="19"/>
    </row>
    <row r="1442" spans="2:36" s="13" customFormat="1" ht="16" hidden="1" thickBot="1">
      <c r="B1442" s="212"/>
      <c r="C1442" s="76" t="s">
        <v>25</v>
      </c>
      <c r="D1442" s="65"/>
      <c r="E1442" s="66"/>
      <c r="F1442" s="66"/>
      <c r="G1442" s="66"/>
      <c r="H1442" s="66"/>
      <c r="I1442" s="66"/>
      <c r="J1442" s="66"/>
      <c r="K1442" s="66"/>
      <c r="L1442" s="66"/>
      <c r="M1442" s="66"/>
      <c r="N1442" s="66"/>
      <c r="O1442" s="67"/>
      <c r="P1442" s="68"/>
      <c r="Q1442" s="69">
        <f t="shared" si="604"/>
        <v>0</v>
      </c>
      <c r="S1442" s="13" t="b">
        <f>S1440</f>
        <v>1</v>
      </c>
      <c r="T1442" s="13" t="b">
        <f t="shared" si="603"/>
        <v>0</v>
      </c>
      <c r="U1442" s="13" t="b">
        <f>U1441</f>
        <v>0</v>
      </c>
      <c r="W1442" s="14" t="b">
        <f t="shared" si="601"/>
        <v>0</v>
      </c>
      <c r="AB1442" s="14"/>
      <c r="AC1442" s="18"/>
      <c r="AD1442" s="14"/>
      <c r="AE1442" s="18"/>
      <c r="AF1442" s="18"/>
      <c r="AG1442" s="18"/>
      <c r="AH1442" s="19"/>
      <c r="AI1442" s="19"/>
      <c r="AJ1442" s="19"/>
    </row>
    <row r="1443" spans="2:36" s="13" customFormat="1" hidden="1">
      <c r="B1443" s="211">
        <f>B1441-1</f>
        <v>2020</v>
      </c>
      <c r="C1443" s="70" t="s">
        <v>24</v>
      </c>
      <c r="D1443" s="71"/>
      <c r="E1443" s="72"/>
      <c r="F1443" s="72"/>
      <c r="G1443" s="72"/>
      <c r="H1443" s="72"/>
      <c r="I1443" s="73"/>
      <c r="J1443" s="72"/>
      <c r="K1443" s="72"/>
      <c r="L1443" s="72"/>
      <c r="M1443" s="72"/>
      <c r="N1443" s="72"/>
      <c r="O1443" s="74"/>
      <c r="P1443" s="62"/>
      <c r="Q1443" s="75">
        <f t="shared" si="604"/>
        <v>0</v>
      </c>
      <c r="T1443" s="13" t="b">
        <f t="shared" si="603"/>
        <v>0</v>
      </c>
      <c r="U1443" s="13" t="b">
        <f>AND(B1443&lt;=ReportingYear,B1443&gt;=BaselineYear)</f>
        <v>0</v>
      </c>
      <c r="W1443" s="14" t="b">
        <f t="shared" si="601"/>
        <v>0</v>
      </c>
      <c r="AB1443" s="14"/>
      <c r="AC1443" s="18"/>
      <c r="AD1443" s="14"/>
      <c r="AE1443" s="18"/>
      <c r="AF1443" s="18"/>
      <c r="AG1443" s="18"/>
      <c r="AH1443" s="19"/>
      <c r="AI1443" s="19"/>
      <c r="AJ1443" s="19"/>
    </row>
    <row r="1444" spans="2:36" s="13" customFormat="1" ht="16" hidden="1" thickBot="1">
      <c r="B1444" s="212"/>
      <c r="C1444" s="76" t="s">
        <v>25</v>
      </c>
      <c r="D1444" s="77"/>
      <c r="E1444" s="78"/>
      <c r="F1444" s="78"/>
      <c r="G1444" s="78"/>
      <c r="H1444" s="78"/>
      <c r="I1444" s="78"/>
      <c r="J1444" s="78"/>
      <c r="K1444" s="78"/>
      <c r="L1444" s="78"/>
      <c r="M1444" s="78"/>
      <c r="N1444" s="78"/>
      <c r="O1444" s="79"/>
      <c r="P1444" s="80"/>
      <c r="Q1444" s="81">
        <f t="shared" si="604"/>
        <v>0</v>
      </c>
      <c r="S1444" s="13" t="b">
        <f>S1442</f>
        <v>1</v>
      </c>
      <c r="T1444" s="13" t="b">
        <f t="shared" si="603"/>
        <v>0</v>
      </c>
      <c r="U1444" s="13" t="b">
        <f>U1443</f>
        <v>0</v>
      </c>
      <c r="W1444" s="14" t="b">
        <f t="shared" si="601"/>
        <v>0</v>
      </c>
      <c r="AB1444" s="14"/>
      <c r="AC1444" s="18"/>
      <c r="AD1444" s="14"/>
      <c r="AE1444" s="18"/>
      <c r="AF1444" s="18"/>
      <c r="AG1444" s="18"/>
      <c r="AH1444" s="19"/>
      <c r="AI1444" s="19"/>
      <c r="AJ1444" s="19"/>
    </row>
    <row r="1445" spans="2:36" s="13" customFormat="1" ht="16" hidden="1" thickBot="1">
      <c r="B1445" s="213">
        <f>B1443-1</f>
        <v>2019</v>
      </c>
      <c r="C1445" s="70" t="s">
        <v>24</v>
      </c>
      <c r="D1445" s="58"/>
      <c r="E1445" s="59"/>
      <c r="F1445" s="59"/>
      <c r="G1445" s="59"/>
      <c r="H1445" s="59"/>
      <c r="I1445" s="60"/>
      <c r="J1445" s="59"/>
      <c r="K1445" s="59"/>
      <c r="L1445" s="59"/>
      <c r="M1445" s="59"/>
      <c r="N1445" s="59"/>
      <c r="O1445" s="61"/>
      <c r="P1445" s="62"/>
      <c r="Q1445" s="63">
        <f t="shared" si="604"/>
        <v>0</v>
      </c>
      <c r="T1445" s="13" t="b">
        <f t="shared" si="603"/>
        <v>0</v>
      </c>
      <c r="U1445" s="13" t="b">
        <f>AND(B1445&lt;=ReportingYear,B1445&gt;=BaselineYear)</f>
        <v>0</v>
      </c>
      <c r="W1445" s="14" t="b">
        <f t="shared" si="601"/>
        <v>0</v>
      </c>
      <c r="AB1445" s="14"/>
      <c r="AC1445" s="18"/>
      <c r="AD1445" s="14"/>
      <c r="AE1445" s="18"/>
      <c r="AF1445" s="18"/>
      <c r="AG1445" s="18"/>
      <c r="AH1445" s="19"/>
      <c r="AI1445" s="19"/>
      <c r="AJ1445" s="19"/>
    </row>
    <row r="1446" spans="2:36" s="13" customFormat="1" ht="16" hidden="1" thickBot="1">
      <c r="B1446" s="213"/>
      <c r="C1446" s="76" t="s">
        <v>25</v>
      </c>
      <c r="D1446" s="65"/>
      <c r="E1446" s="66"/>
      <c r="F1446" s="66"/>
      <c r="G1446" s="66"/>
      <c r="H1446" s="66"/>
      <c r="I1446" s="66"/>
      <c r="J1446" s="66"/>
      <c r="K1446" s="66"/>
      <c r="L1446" s="66"/>
      <c r="M1446" s="66"/>
      <c r="N1446" s="66"/>
      <c r="O1446" s="67"/>
      <c r="P1446" s="68"/>
      <c r="Q1446" s="69">
        <f t="shared" si="604"/>
        <v>0</v>
      </c>
      <c r="S1446" s="13" t="b">
        <f>S1444</f>
        <v>1</v>
      </c>
      <c r="T1446" s="13" t="b">
        <f t="shared" si="603"/>
        <v>0</v>
      </c>
      <c r="U1446" s="13" t="b">
        <f>U1445</f>
        <v>0</v>
      </c>
      <c r="W1446" s="14" t="b">
        <f t="shared" si="601"/>
        <v>0</v>
      </c>
      <c r="AB1446" s="14"/>
      <c r="AC1446" s="18"/>
      <c r="AD1446" s="14"/>
      <c r="AE1446" s="18"/>
      <c r="AF1446" s="18"/>
      <c r="AG1446" s="18"/>
      <c r="AH1446" s="19"/>
      <c r="AI1446" s="19"/>
      <c r="AJ1446" s="19"/>
    </row>
    <row r="1447" spans="2:36" s="13" customFormat="1" ht="16" hidden="1" thickBot="1">
      <c r="B1447" s="213">
        <f>B1445-1</f>
        <v>2018</v>
      </c>
      <c r="C1447" s="70" t="s">
        <v>24</v>
      </c>
      <c r="D1447" s="71"/>
      <c r="E1447" s="72"/>
      <c r="F1447" s="72"/>
      <c r="G1447" s="72"/>
      <c r="H1447" s="72"/>
      <c r="I1447" s="73"/>
      <c r="J1447" s="72"/>
      <c r="K1447" s="72"/>
      <c r="L1447" s="72"/>
      <c r="M1447" s="72"/>
      <c r="N1447" s="72"/>
      <c r="O1447" s="74"/>
      <c r="P1447" s="62"/>
      <c r="Q1447" s="75">
        <f t="shared" si="604"/>
        <v>0</v>
      </c>
      <c r="T1447" s="13" t="b">
        <f t="shared" si="603"/>
        <v>0</v>
      </c>
      <c r="U1447" s="13" t="b">
        <f>AND(B1447&lt;=ReportingYear,B1447&gt;=BaselineYear)</f>
        <v>0</v>
      </c>
      <c r="W1447" s="14" t="b">
        <f t="shared" si="601"/>
        <v>0</v>
      </c>
      <c r="AB1447" s="14"/>
      <c r="AC1447" s="18"/>
      <c r="AD1447" s="14"/>
      <c r="AE1447" s="18"/>
      <c r="AF1447" s="18"/>
      <c r="AG1447" s="18"/>
      <c r="AH1447" s="19"/>
      <c r="AI1447" s="19"/>
      <c r="AJ1447" s="19"/>
    </row>
    <row r="1448" spans="2:36" s="13" customFormat="1" ht="16" hidden="1" thickBot="1">
      <c r="B1448" s="213"/>
      <c r="C1448" s="76" t="s">
        <v>25</v>
      </c>
      <c r="D1448" s="77"/>
      <c r="E1448" s="78"/>
      <c r="F1448" s="78"/>
      <c r="G1448" s="78"/>
      <c r="H1448" s="78"/>
      <c r="I1448" s="78"/>
      <c r="J1448" s="78"/>
      <c r="K1448" s="78"/>
      <c r="L1448" s="78"/>
      <c r="M1448" s="78"/>
      <c r="N1448" s="78"/>
      <c r="O1448" s="79"/>
      <c r="P1448" s="80"/>
      <c r="Q1448" s="81">
        <f t="shared" si="604"/>
        <v>0</v>
      </c>
      <c r="S1448" s="13" t="b">
        <f>S1446</f>
        <v>1</v>
      </c>
      <c r="T1448" s="13" t="b">
        <f t="shared" si="603"/>
        <v>0</v>
      </c>
      <c r="U1448" s="13" t="b">
        <f>U1447</f>
        <v>0</v>
      </c>
      <c r="W1448" s="14" t="b">
        <f t="shared" si="601"/>
        <v>0</v>
      </c>
      <c r="AB1448" s="14"/>
      <c r="AC1448" s="18"/>
      <c r="AD1448" s="14"/>
      <c r="AE1448" s="18"/>
      <c r="AF1448" s="18"/>
      <c r="AG1448" s="18"/>
      <c r="AH1448" s="19"/>
      <c r="AI1448" s="19"/>
      <c r="AJ1448" s="19"/>
    </row>
    <row r="1449" spans="2:36" s="13" customFormat="1" ht="16" hidden="1" thickBot="1">
      <c r="B1449" s="213">
        <f>B1447-1</f>
        <v>2017</v>
      </c>
      <c r="C1449" s="70" t="s">
        <v>24</v>
      </c>
      <c r="D1449" s="58"/>
      <c r="E1449" s="59"/>
      <c r="F1449" s="59"/>
      <c r="G1449" s="59"/>
      <c r="H1449" s="59"/>
      <c r="I1449" s="60"/>
      <c r="J1449" s="59"/>
      <c r="K1449" s="59"/>
      <c r="L1449" s="59"/>
      <c r="M1449" s="59"/>
      <c r="N1449" s="59"/>
      <c r="O1449" s="61"/>
      <c r="P1449" s="62"/>
      <c r="Q1449" s="63">
        <f t="shared" si="604"/>
        <v>0</v>
      </c>
      <c r="T1449" s="13" t="b">
        <f t="shared" si="603"/>
        <v>0</v>
      </c>
      <c r="U1449" s="13" t="b">
        <f>AND(B1449&lt;=ReportingYear,B1449&gt;=BaselineYear)</f>
        <v>1</v>
      </c>
      <c r="W1449" s="14" t="b">
        <f t="shared" si="601"/>
        <v>0</v>
      </c>
      <c r="AB1449" s="14"/>
      <c r="AC1449" s="18"/>
      <c r="AD1449" s="14"/>
      <c r="AE1449" s="18"/>
      <c r="AF1449" s="18"/>
      <c r="AG1449" s="18"/>
      <c r="AH1449" s="19"/>
      <c r="AI1449" s="19"/>
      <c r="AJ1449" s="19"/>
    </row>
    <row r="1450" spans="2:36" s="13" customFormat="1" ht="16" hidden="1" thickBot="1">
      <c r="B1450" s="213"/>
      <c r="C1450" s="76" t="s">
        <v>25</v>
      </c>
      <c r="D1450" s="65"/>
      <c r="E1450" s="66"/>
      <c r="F1450" s="66"/>
      <c r="G1450" s="66"/>
      <c r="H1450" s="66"/>
      <c r="I1450" s="66"/>
      <c r="J1450" s="66"/>
      <c r="K1450" s="66"/>
      <c r="L1450" s="66"/>
      <c r="M1450" s="66"/>
      <c r="N1450" s="66"/>
      <c r="O1450" s="67"/>
      <c r="P1450" s="68"/>
      <c r="Q1450" s="69">
        <f t="shared" si="604"/>
        <v>0</v>
      </c>
      <c r="S1450" s="13" t="b">
        <f>S1448</f>
        <v>1</v>
      </c>
      <c r="T1450" s="13" t="b">
        <f t="shared" si="603"/>
        <v>0</v>
      </c>
      <c r="U1450" s="13" t="b">
        <f>U1449</f>
        <v>1</v>
      </c>
      <c r="W1450" s="14" t="b">
        <f t="shared" si="601"/>
        <v>0</v>
      </c>
      <c r="AB1450" s="14"/>
      <c r="AC1450" s="18"/>
      <c r="AD1450" s="14"/>
      <c r="AE1450" s="18"/>
      <c r="AF1450" s="18"/>
      <c r="AG1450" s="18"/>
      <c r="AH1450" s="19"/>
      <c r="AI1450" s="19"/>
      <c r="AJ1450" s="19"/>
    </row>
    <row r="1451" spans="2:36" s="13" customFormat="1" ht="16" hidden="1" thickBot="1">
      <c r="B1451" s="213">
        <f>B1449-1</f>
        <v>2016</v>
      </c>
      <c r="C1451" s="70" t="s">
        <v>24</v>
      </c>
      <c r="D1451" s="71"/>
      <c r="E1451" s="72"/>
      <c r="F1451" s="72"/>
      <c r="G1451" s="72"/>
      <c r="H1451" s="72"/>
      <c r="I1451" s="73"/>
      <c r="J1451" s="72"/>
      <c r="K1451" s="72"/>
      <c r="L1451" s="72"/>
      <c r="M1451" s="72"/>
      <c r="N1451" s="72"/>
      <c r="O1451" s="74"/>
      <c r="P1451" s="62"/>
      <c r="Q1451" s="75">
        <f t="shared" si="604"/>
        <v>0</v>
      </c>
      <c r="T1451" s="13" t="b">
        <f t="shared" si="603"/>
        <v>0</v>
      </c>
      <c r="U1451" s="13" t="b">
        <f>AND(B1451&lt;=ReportingYear,B1451&gt;=BaselineYear)</f>
        <v>1</v>
      </c>
      <c r="W1451" s="14" t="b">
        <f t="shared" si="601"/>
        <v>0</v>
      </c>
      <c r="AB1451" s="14"/>
      <c r="AC1451" s="18"/>
      <c r="AD1451" s="14"/>
      <c r="AE1451" s="18"/>
      <c r="AF1451" s="18"/>
      <c r="AG1451" s="18"/>
      <c r="AH1451" s="19"/>
      <c r="AI1451" s="19"/>
      <c r="AJ1451" s="19"/>
    </row>
    <row r="1452" spans="2:36" s="13" customFormat="1" ht="16" hidden="1" thickBot="1">
      <c r="B1452" s="213"/>
      <c r="C1452" s="76" t="s">
        <v>25</v>
      </c>
      <c r="D1452" s="77"/>
      <c r="E1452" s="78"/>
      <c r="F1452" s="78"/>
      <c r="G1452" s="78"/>
      <c r="H1452" s="78"/>
      <c r="I1452" s="78"/>
      <c r="J1452" s="78"/>
      <c r="K1452" s="78"/>
      <c r="L1452" s="78"/>
      <c r="M1452" s="78"/>
      <c r="N1452" s="78"/>
      <c r="O1452" s="79"/>
      <c r="P1452" s="80"/>
      <c r="Q1452" s="81">
        <f t="shared" si="604"/>
        <v>0</v>
      </c>
      <c r="S1452" s="13" t="b">
        <f>S1450</f>
        <v>1</v>
      </c>
      <c r="T1452" s="13" t="b">
        <f t="shared" si="603"/>
        <v>0</v>
      </c>
      <c r="U1452" s="13" t="b">
        <f>U1451</f>
        <v>1</v>
      </c>
      <c r="W1452" s="14" t="b">
        <f t="shared" si="601"/>
        <v>0</v>
      </c>
      <c r="AB1452" s="14"/>
      <c r="AC1452" s="18"/>
      <c r="AD1452" s="14"/>
      <c r="AE1452" s="18"/>
      <c r="AF1452" s="18"/>
      <c r="AG1452" s="18"/>
      <c r="AH1452" s="19"/>
      <c r="AI1452" s="19"/>
      <c r="AJ1452" s="19"/>
    </row>
    <row r="1453" spans="2:36" s="13" customFormat="1" hidden="1">
      <c r="B1453" s="211">
        <f>B1451-1</f>
        <v>2015</v>
      </c>
      <c r="C1453" s="70" t="s">
        <v>24</v>
      </c>
      <c r="D1453" s="58"/>
      <c r="E1453" s="59"/>
      <c r="F1453" s="59"/>
      <c r="G1453" s="59"/>
      <c r="H1453" s="59"/>
      <c r="I1453" s="60"/>
      <c r="J1453" s="59"/>
      <c r="K1453" s="59"/>
      <c r="L1453" s="59"/>
      <c r="M1453" s="59"/>
      <c r="N1453" s="59"/>
      <c r="O1453" s="61"/>
      <c r="P1453" s="62"/>
      <c r="Q1453" s="63">
        <f t="shared" si="604"/>
        <v>0</v>
      </c>
      <c r="T1453" s="13" t="b">
        <f t="shared" si="603"/>
        <v>0</v>
      </c>
      <c r="U1453" s="13" t="b">
        <f>AND(B1453&lt;=ReportingYear,B1453&gt;=BaselineYear)</f>
        <v>1</v>
      </c>
      <c r="W1453" s="14" t="b">
        <f t="shared" si="601"/>
        <v>0</v>
      </c>
      <c r="AB1453" s="14"/>
      <c r="AC1453" s="18"/>
      <c r="AD1453" s="14"/>
      <c r="AE1453" s="18"/>
      <c r="AF1453" s="18"/>
      <c r="AG1453" s="18"/>
      <c r="AH1453" s="19"/>
      <c r="AI1453" s="19"/>
      <c r="AJ1453" s="19"/>
    </row>
    <row r="1454" spans="2:36" s="13" customFormat="1" ht="16" hidden="1" thickBot="1">
      <c r="B1454" s="216"/>
      <c r="C1454" s="76" t="s">
        <v>25</v>
      </c>
      <c r="D1454" s="65"/>
      <c r="E1454" s="66"/>
      <c r="F1454" s="66"/>
      <c r="G1454" s="66"/>
      <c r="H1454" s="66"/>
      <c r="I1454" s="66"/>
      <c r="J1454" s="66"/>
      <c r="K1454" s="66"/>
      <c r="L1454" s="66"/>
      <c r="M1454" s="66"/>
      <c r="N1454" s="66"/>
      <c r="O1454" s="67"/>
      <c r="P1454" s="68"/>
      <c r="Q1454" s="69">
        <f t="shared" si="604"/>
        <v>0</v>
      </c>
      <c r="S1454" s="13" t="b">
        <f>S1452</f>
        <v>1</v>
      </c>
      <c r="T1454" s="13" t="b">
        <f t="shared" si="603"/>
        <v>0</v>
      </c>
      <c r="U1454" s="13" t="b">
        <f>U1453</f>
        <v>1</v>
      </c>
      <c r="W1454" s="14" t="b">
        <f t="shared" si="601"/>
        <v>0</v>
      </c>
      <c r="AB1454" s="14"/>
      <c r="AC1454" s="18"/>
      <c r="AD1454" s="14"/>
      <c r="AE1454" s="18"/>
      <c r="AF1454" s="18"/>
      <c r="AG1454" s="18"/>
      <c r="AH1454" s="19"/>
      <c r="AI1454" s="19"/>
      <c r="AJ1454" s="19"/>
    </row>
    <row r="1455" spans="2:36" s="13" customFormat="1" hidden="1">
      <c r="B1455" s="217">
        <f>B1453-1</f>
        <v>2014</v>
      </c>
      <c r="C1455" s="70" t="s">
        <v>24</v>
      </c>
      <c r="D1455" s="71"/>
      <c r="E1455" s="72"/>
      <c r="F1455" s="72"/>
      <c r="G1455" s="72"/>
      <c r="H1455" s="72"/>
      <c r="I1455" s="73"/>
      <c r="J1455" s="72"/>
      <c r="K1455" s="72"/>
      <c r="L1455" s="72"/>
      <c r="M1455" s="72"/>
      <c r="N1455" s="72"/>
      <c r="O1455" s="74"/>
      <c r="P1455" s="62"/>
      <c r="Q1455" s="75">
        <f t="shared" si="604"/>
        <v>0</v>
      </c>
      <c r="T1455" s="13" t="b">
        <f t="shared" si="603"/>
        <v>0</v>
      </c>
      <c r="U1455" s="13" t="b">
        <f>AND(B1455&lt;=ReportingYear,B1455&gt;=BaselineYear)</f>
        <v>1</v>
      </c>
      <c r="W1455" s="14" t="b">
        <f t="shared" si="601"/>
        <v>0</v>
      </c>
      <c r="AB1455" s="14"/>
      <c r="AC1455" s="18"/>
      <c r="AD1455" s="14"/>
      <c r="AE1455" s="18"/>
      <c r="AF1455" s="18"/>
      <c r="AG1455" s="18"/>
      <c r="AH1455" s="19"/>
      <c r="AI1455" s="19"/>
      <c r="AJ1455" s="19"/>
    </row>
    <row r="1456" spans="2:36" s="13" customFormat="1" ht="16" hidden="1" thickBot="1">
      <c r="B1456" s="218"/>
      <c r="C1456" s="76" t="s">
        <v>25</v>
      </c>
      <c r="D1456" s="77"/>
      <c r="E1456" s="78"/>
      <c r="F1456" s="78"/>
      <c r="G1456" s="78"/>
      <c r="H1456" s="78"/>
      <c r="I1456" s="78"/>
      <c r="J1456" s="78"/>
      <c r="K1456" s="78"/>
      <c r="L1456" s="78"/>
      <c r="M1456" s="78"/>
      <c r="N1456" s="78"/>
      <c r="O1456" s="79"/>
      <c r="P1456" s="80"/>
      <c r="Q1456" s="81">
        <f t="shared" si="604"/>
        <v>0</v>
      </c>
      <c r="S1456" s="13" t="b">
        <f>S1454</f>
        <v>1</v>
      </c>
      <c r="T1456" s="13" t="b">
        <f t="shared" si="603"/>
        <v>0</v>
      </c>
      <c r="U1456" s="13" t="b">
        <f>U1455</f>
        <v>1</v>
      </c>
      <c r="W1456" s="14" t="b">
        <f t="shared" si="601"/>
        <v>0</v>
      </c>
      <c r="AB1456" s="14"/>
      <c r="AC1456" s="18"/>
      <c r="AD1456" s="14"/>
      <c r="AE1456" s="18"/>
      <c r="AF1456" s="18"/>
      <c r="AG1456" s="18"/>
      <c r="AH1456" s="19"/>
      <c r="AI1456" s="19"/>
      <c r="AJ1456" s="19"/>
    </row>
    <row r="1457" spans="2:36" s="13" customFormat="1" hidden="1">
      <c r="B1457" s="211">
        <f>B1455-1</f>
        <v>2013</v>
      </c>
      <c r="C1457" s="70" t="s">
        <v>24</v>
      </c>
      <c r="D1457" s="58"/>
      <c r="E1457" s="59"/>
      <c r="F1457" s="59"/>
      <c r="G1457" s="59"/>
      <c r="H1457" s="59"/>
      <c r="I1457" s="60"/>
      <c r="J1457" s="59"/>
      <c r="K1457" s="59"/>
      <c r="L1457" s="59"/>
      <c r="M1457" s="59"/>
      <c r="N1457" s="59"/>
      <c r="O1457" s="61"/>
      <c r="P1457" s="62"/>
      <c r="Q1457" s="63">
        <f t="shared" si="604"/>
        <v>0</v>
      </c>
      <c r="T1457" s="13" t="b">
        <f t="shared" si="603"/>
        <v>0</v>
      </c>
      <c r="U1457" s="13" t="b">
        <f>AND(B1457&lt;=ReportingYear,B1457&gt;=BaselineYear)</f>
        <v>0</v>
      </c>
      <c r="W1457" s="14" t="b">
        <f t="shared" si="601"/>
        <v>0</v>
      </c>
      <c r="AB1457" s="14"/>
      <c r="AC1457" s="18"/>
      <c r="AD1457" s="14"/>
      <c r="AE1457" s="18"/>
      <c r="AF1457" s="18"/>
      <c r="AG1457" s="18"/>
      <c r="AH1457" s="19"/>
      <c r="AI1457" s="19"/>
      <c r="AJ1457" s="19"/>
    </row>
    <row r="1458" spans="2:36" s="13" customFormat="1" ht="16" hidden="1" thickBot="1">
      <c r="B1458" s="212"/>
      <c r="C1458" s="76" t="s">
        <v>25</v>
      </c>
      <c r="D1458" s="65"/>
      <c r="E1458" s="66"/>
      <c r="F1458" s="66"/>
      <c r="G1458" s="66"/>
      <c r="H1458" s="66"/>
      <c r="I1458" s="66"/>
      <c r="J1458" s="66"/>
      <c r="K1458" s="66"/>
      <c r="L1458" s="66"/>
      <c r="M1458" s="66"/>
      <c r="N1458" s="66"/>
      <c r="O1458" s="67"/>
      <c r="P1458" s="68"/>
      <c r="Q1458" s="69">
        <f t="shared" si="604"/>
        <v>0</v>
      </c>
      <c r="S1458" s="13" t="b">
        <f>S1456</f>
        <v>1</v>
      </c>
      <c r="T1458" s="13" t="b">
        <f t="shared" si="603"/>
        <v>0</v>
      </c>
      <c r="U1458" s="13" t="b">
        <f>U1457</f>
        <v>0</v>
      </c>
      <c r="W1458" s="14" t="b">
        <f t="shared" si="601"/>
        <v>0</v>
      </c>
      <c r="AB1458" s="14"/>
      <c r="AC1458" s="18"/>
      <c r="AD1458" s="14"/>
      <c r="AE1458" s="18"/>
      <c r="AF1458" s="18"/>
      <c r="AG1458" s="18"/>
      <c r="AH1458" s="19"/>
      <c r="AI1458" s="19"/>
      <c r="AJ1458" s="19"/>
    </row>
    <row r="1459" spans="2:36" s="13" customFormat="1" hidden="1">
      <c r="B1459" s="211">
        <f>B1457-1</f>
        <v>2012</v>
      </c>
      <c r="C1459" s="70" t="s">
        <v>24</v>
      </c>
      <c r="D1459" s="71"/>
      <c r="E1459" s="72"/>
      <c r="F1459" s="72"/>
      <c r="G1459" s="72"/>
      <c r="H1459" s="72"/>
      <c r="I1459" s="73"/>
      <c r="J1459" s="72"/>
      <c r="K1459" s="72"/>
      <c r="L1459" s="72"/>
      <c r="M1459" s="72"/>
      <c r="N1459" s="72"/>
      <c r="O1459" s="74"/>
      <c r="P1459" s="62"/>
      <c r="Q1459" s="75">
        <f t="shared" si="604"/>
        <v>0</v>
      </c>
      <c r="T1459" s="13" t="b">
        <f t="shared" si="603"/>
        <v>0</v>
      </c>
      <c r="U1459" s="13" t="b">
        <f>AND(B1459&lt;=ReportingYear,B1459&gt;=BaselineYear)</f>
        <v>0</v>
      </c>
      <c r="W1459" s="14" t="b">
        <f t="shared" si="601"/>
        <v>0</v>
      </c>
      <c r="AB1459" s="14"/>
      <c r="AC1459" s="18"/>
      <c r="AD1459" s="14"/>
      <c r="AE1459" s="18"/>
      <c r="AF1459" s="18"/>
      <c r="AG1459" s="18"/>
      <c r="AH1459" s="19"/>
      <c r="AI1459" s="19"/>
      <c r="AJ1459" s="19"/>
    </row>
    <row r="1460" spans="2:36" s="13" customFormat="1" ht="16" hidden="1" thickBot="1">
      <c r="B1460" s="212"/>
      <c r="C1460" s="76" t="s">
        <v>25</v>
      </c>
      <c r="D1460" s="77"/>
      <c r="E1460" s="78"/>
      <c r="F1460" s="78"/>
      <c r="G1460" s="78"/>
      <c r="H1460" s="78"/>
      <c r="I1460" s="78"/>
      <c r="J1460" s="78"/>
      <c r="K1460" s="78"/>
      <c r="L1460" s="78"/>
      <c r="M1460" s="78"/>
      <c r="N1460" s="78"/>
      <c r="O1460" s="79"/>
      <c r="P1460" s="80"/>
      <c r="Q1460" s="81">
        <f t="shared" si="604"/>
        <v>0</v>
      </c>
      <c r="S1460" s="13" t="b">
        <f>S1458</f>
        <v>1</v>
      </c>
      <c r="T1460" s="13" t="b">
        <f t="shared" si="603"/>
        <v>0</v>
      </c>
      <c r="U1460" s="13" t="b">
        <f>U1459</f>
        <v>0</v>
      </c>
      <c r="W1460" s="14" t="b">
        <f t="shared" si="601"/>
        <v>0</v>
      </c>
      <c r="AB1460" s="14"/>
      <c r="AC1460" s="18"/>
      <c r="AD1460" s="14"/>
      <c r="AE1460" s="18"/>
      <c r="AF1460" s="18"/>
      <c r="AG1460" s="18"/>
      <c r="AH1460" s="19"/>
      <c r="AI1460" s="19"/>
      <c r="AJ1460" s="19"/>
    </row>
    <row r="1461" spans="2:36" s="13" customFormat="1" hidden="1">
      <c r="B1461" s="211">
        <f>B1459-1</f>
        <v>2011</v>
      </c>
      <c r="C1461" s="70" t="s">
        <v>24</v>
      </c>
      <c r="D1461" s="58"/>
      <c r="E1461" s="59"/>
      <c r="F1461" s="59"/>
      <c r="G1461" s="59"/>
      <c r="H1461" s="59"/>
      <c r="I1461" s="60"/>
      <c r="J1461" s="59"/>
      <c r="K1461" s="59"/>
      <c r="L1461" s="59"/>
      <c r="M1461" s="59"/>
      <c r="N1461" s="59"/>
      <c r="O1461" s="61"/>
      <c r="P1461" s="62"/>
      <c r="Q1461" s="63">
        <f t="shared" si="604"/>
        <v>0</v>
      </c>
      <c r="T1461" s="13" t="b">
        <f t="shared" si="603"/>
        <v>0</v>
      </c>
      <c r="U1461" s="13" t="b">
        <f>AND(B1461&lt;=ReportingYear,B1461&gt;=BaselineYear)</f>
        <v>0</v>
      </c>
      <c r="W1461" s="14" t="b">
        <f t="shared" si="601"/>
        <v>0</v>
      </c>
      <c r="AB1461" s="14"/>
      <c r="AC1461" s="18"/>
      <c r="AD1461" s="14"/>
      <c r="AE1461" s="18"/>
      <c r="AF1461" s="18"/>
      <c r="AG1461" s="18"/>
      <c r="AH1461" s="19"/>
      <c r="AI1461" s="19"/>
      <c r="AJ1461" s="19"/>
    </row>
    <row r="1462" spans="2:36" s="13" customFormat="1" ht="16" hidden="1" thickBot="1">
      <c r="B1462" s="212"/>
      <c r="C1462" s="76" t="s">
        <v>25</v>
      </c>
      <c r="D1462" s="65"/>
      <c r="E1462" s="66"/>
      <c r="F1462" s="66"/>
      <c r="G1462" s="66"/>
      <c r="H1462" s="66"/>
      <c r="I1462" s="66"/>
      <c r="J1462" s="66"/>
      <c r="K1462" s="66"/>
      <c r="L1462" s="66"/>
      <c r="M1462" s="66"/>
      <c r="N1462" s="66"/>
      <c r="O1462" s="67"/>
      <c r="P1462" s="68"/>
      <c r="Q1462" s="69">
        <f t="shared" si="604"/>
        <v>0</v>
      </c>
      <c r="S1462" s="13" t="b">
        <f>S1460</f>
        <v>1</v>
      </c>
      <c r="T1462" s="13" t="b">
        <f t="shared" si="603"/>
        <v>0</v>
      </c>
      <c r="U1462" s="13" t="b">
        <f>U1461</f>
        <v>0</v>
      </c>
      <c r="W1462" s="14" t="b">
        <f t="shared" si="601"/>
        <v>0</v>
      </c>
      <c r="AB1462" s="14"/>
      <c r="AC1462" s="18"/>
      <c r="AD1462" s="14"/>
      <c r="AE1462" s="18"/>
      <c r="AF1462" s="18"/>
      <c r="AG1462" s="18"/>
      <c r="AH1462" s="19"/>
      <c r="AI1462" s="19"/>
      <c r="AJ1462" s="19"/>
    </row>
    <row r="1463" spans="2:36" s="13" customFormat="1" hidden="1">
      <c r="B1463" s="211">
        <f>B1461-1</f>
        <v>2010</v>
      </c>
      <c r="C1463" s="70" t="s">
        <v>24</v>
      </c>
      <c r="D1463" s="71"/>
      <c r="E1463" s="72"/>
      <c r="F1463" s="72"/>
      <c r="G1463" s="72"/>
      <c r="H1463" s="72"/>
      <c r="I1463" s="73"/>
      <c r="J1463" s="72"/>
      <c r="K1463" s="72"/>
      <c r="L1463" s="72"/>
      <c r="M1463" s="72"/>
      <c r="N1463" s="72"/>
      <c r="O1463" s="74"/>
      <c r="P1463" s="62"/>
      <c r="Q1463" s="75">
        <f t="shared" si="604"/>
        <v>0</v>
      </c>
      <c r="T1463" s="13" t="b">
        <f t="shared" si="603"/>
        <v>0</v>
      </c>
      <c r="U1463" s="13" t="b">
        <f>AND(B1463&lt;=ReportingYear,B1463&gt;=BaselineYear)</f>
        <v>0</v>
      </c>
      <c r="W1463" s="14" t="b">
        <f t="shared" si="601"/>
        <v>0</v>
      </c>
      <c r="AB1463" s="14"/>
      <c r="AC1463" s="18"/>
      <c r="AD1463" s="14"/>
      <c r="AE1463" s="18"/>
      <c r="AF1463" s="18"/>
      <c r="AG1463" s="18"/>
      <c r="AH1463" s="19"/>
      <c r="AI1463" s="19"/>
      <c r="AJ1463" s="19"/>
    </row>
    <row r="1464" spans="2:36" s="13" customFormat="1" ht="16" hidden="1" thickBot="1">
      <c r="B1464" s="212"/>
      <c r="C1464" s="76" t="s">
        <v>25</v>
      </c>
      <c r="D1464" s="77"/>
      <c r="E1464" s="78"/>
      <c r="F1464" s="78"/>
      <c r="G1464" s="78"/>
      <c r="H1464" s="78"/>
      <c r="I1464" s="78"/>
      <c r="J1464" s="78"/>
      <c r="K1464" s="78"/>
      <c r="L1464" s="78"/>
      <c r="M1464" s="78"/>
      <c r="N1464" s="78"/>
      <c r="O1464" s="79"/>
      <c r="P1464" s="80"/>
      <c r="Q1464" s="81">
        <f t="shared" si="604"/>
        <v>0</v>
      </c>
      <c r="S1464" s="13" t="b">
        <f>S1462</f>
        <v>1</v>
      </c>
      <c r="T1464" s="13" t="b">
        <f t="shared" si="603"/>
        <v>0</v>
      </c>
      <c r="U1464" s="13" t="b">
        <f>U1463</f>
        <v>0</v>
      </c>
      <c r="W1464" s="14" t="b">
        <f t="shared" si="601"/>
        <v>0</v>
      </c>
      <c r="AB1464" s="14"/>
      <c r="AC1464" s="18"/>
      <c r="AD1464" s="14"/>
      <c r="AE1464" s="18"/>
      <c r="AF1464" s="18"/>
      <c r="AG1464" s="18"/>
      <c r="AH1464" s="19"/>
      <c r="AI1464" s="19"/>
      <c r="AJ1464" s="19"/>
    </row>
    <row r="1465" spans="2:36" s="13" customFormat="1" ht="16" hidden="1" thickBot="1">
      <c r="B1465" s="213">
        <f>B1463-1</f>
        <v>2009</v>
      </c>
      <c r="C1465" s="70" t="s">
        <v>24</v>
      </c>
      <c r="D1465" s="58"/>
      <c r="E1465" s="59"/>
      <c r="F1465" s="59"/>
      <c r="G1465" s="59"/>
      <c r="H1465" s="59"/>
      <c r="I1465" s="60"/>
      <c r="J1465" s="59"/>
      <c r="K1465" s="59"/>
      <c r="L1465" s="59"/>
      <c r="M1465" s="59"/>
      <c r="N1465" s="59"/>
      <c r="O1465" s="61"/>
      <c r="P1465" s="62"/>
      <c r="Q1465" s="63">
        <f t="shared" si="604"/>
        <v>0</v>
      </c>
      <c r="T1465" s="13" t="b">
        <f t="shared" si="603"/>
        <v>0</v>
      </c>
      <c r="U1465" s="13" t="b">
        <f>AND(B1465&lt;=ReportingYear,B1465&gt;=BaselineYear)</f>
        <v>0</v>
      </c>
      <c r="W1465" s="14" t="b">
        <f t="shared" si="601"/>
        <v>0</v>
      </c>
      <c r="AB1465" s="14"/>
      <c r="AC1465" s="18"/>
      <c r="AD1465" s="14"/>
      <c r="AE1465" s="18"/>
      <c r="AF1465" s="18"/>
      <c r="AG1465" s="18"/>
      <c r="AH1465" s="19"/>
      <c r="AI1465" s="19"/>
      <c r="AJ1465" s="19"/>
    </row>
    <row r="1466" spans="2:36" s="13" customFormat="1" ht="16" hidden="1" thickBot="1">
      <c r="B1466" s="213"/>
      <c r="C1466" s="76" t="s">
        <v>25</v>
      </c>
      <c r="D1466" s="65"/>
      <c r="E1466" s="66"/>
      <c r="F1466" s="66"/>
      <c r="G1466" s="66"/>
      <c r="H1466" s="66"/>
      <c r="I1466" s="66"/>
      <c r="J1466" s="66"/>
      <c r="K1466" s="66"/>
      <c r="L1466" s="66"/>
      <c r="M1466" s="66"/>
      <c r="N1466" s="66"/>
      <c r="O1466" s="67"/>
      <c r="P1466" s="68"/>
      <c r="Q1466" s="69">
        <f t="shared" si="604"/>
        <v>0</v>
      </c>
      <c r="S1466" s="13" t="b">
        <f>S1464</f>
        <v>1</v>
      </c>
      <c r="T1466" s="13" t="b">
        <f t="shared" si="603"/>
        <v>0</v>
      </c>
      <c r="U1466" s="13" t="b">
        <f>U1465</f>
        <v>0</v>
      </c>
      <c r="W1466" s="14" t="b">
        <f t="shared" si="601"/>
        <v>0</v>
      </c>
      <c r="AB1466" s="14"/>
      <c r="AC1466" s="18"/>
      <c r="AD1466" s="14"/>
      <c r="AE1466" s="18"/>
      <c r="AF1466" s="18"/>
      <c r="AG1466" s="18"/>
      <c r="AH1466" s="19"/>
      <c r="AI1466" s="19"/>
      <c r="AJ1466" s="19"/>
    </row>
    <row r="1467" spans="2:36" s="13" customFormat="1" ht="16" hidden="1" thickBot="1">
      <c r="B1467" s="213">
        <f>B1465-1</f>
        <v>2008</v>
      </c>
      <c r="C1467" s="70" t="s">
        <v>24</v>
      </c>
      <c r="D1467" s="71"/>
      <c r="E1467" s="72"/>
      <c r="F1467" s="72"/>
      <c r="G1467" s="72"/>
      <c r="H1467" s="72"/>
      <c r="I1467" s="73"/>
      <c r="J1467" s="72"/>
      <c r="K1467" s="72"/>
      <c r="L1467" s="72"/>
      <c r="M1467" s="72"/>
      <c r="N1467" s="72"/>
      <c r="O1467" s="74"/>
      <c r="P1467" s="62"/>
      <c r="Q1467" s="75">
        <f t="shared" si="604"/>
        <v>0</v>
      </c>
      <c r="T1467" s="13" t="b">
        <f t="shared" si="603"/>
        <v>0</v>
      </c>
      <c r="U1467" s="13" t="b">
        <f>AND(B1467&lt;=ReportingYear,B1467&gt;=BaselineYear)</f>
        <v>0</v>
      </c>
      <c r="W1467" s="14" t="b">
        <f t="shared" si="601"/>
        <v>0</v>
      </c>
      <c r="AB1467" s="14"/>
      <c r="AC1467" s="18"/>
      <c r="AD1467" s="14"/>
      <c r="AE1467" s="18"/>
      <c r="AF1467" s="18"/>
      <c r="AG1467" s="18"/>
      <c r="AH1467" s="19"/>
      <c r="AI1467" s="19"/>
      <c r="AJ1467" s="19"/>
    </row>
    <row r="1468" spans="2:36" s="13" customFormat="1" ht="16" hidden="1" thickBot="1">
      <c r="B1468" s="213"/>
      <c r="C1468" s="76" t="s">
        <v>25</v>
      </c>
      <c r="D1468" s="77"/>
      <c r="E1468" s="78"/>
      <c r="F1468" s="78"/>
      <c r="G1468" s="78"/>
      <c r="H1468" s="78"/>
      <c r="I1468" s="78"/>
      <c r="J1468" s="78"/>
      <c r="K1468" s="78"/>
      <c r="L1468" s="78"/>
      <c r="M1468" s="78"/>
      <c r="N1468" s="78"/>
      <c r="O1468" s="79"/>
      <c r="P1468" s="80"/>
      <c r="Q1468" s="81">
        <f t="shared" si="604"/>
        <v>0</v>
      </c>
      <c r="S1468" s="13" t="b">
        <f>S1466</f>
        <v>1</v>
      </c>
      <c r="T1468" s="13" t="b">
        <f t="shared" si="603"/>
        <v>0</v>
      </c>
      <c r="U1468" s="13" t="b">
        <f>U1467</f>
        <v>0</v>
      </c>
      <c r="W1468" s="14" t="b">
        <f t="shared" si="601"/>
        <v>0</v>
      </c>
      <c r="AB1468" s="14"/>
      <c r="AC1468" s="18"/>
      <c r="AD1468" s="14"/>
      <c r="AE1468" s="18"/>
      <c r="AF1468" s="18"/>
      <c r="AG1468" s="18"/>
      <c r="AH1468" s="19"/>
      <c r="AI1468" s="19"/>
      <c r="AJ1468" s="19"/>
    </row>
    <row r="1469" spans="2:36" s="13" customFormat="1" ht="16" hidden="1" thickBot="1">
      <c r="B1469" s="213">
        <f>B1467-1</f>
        <v>2007</v>
      </c>
      <c r="C1469" s="70" t="s">
        <v>24</v>
      </c>
      <c r="D1469" s="58"/>
      <c r="E1469" s="59"/>
      <c r="F1469" s="59"/>
      <c r="G1469" s="59"/>
      <c r="H1469" s="59"/>
      <c r="I1469" s="60"/>
      <c r="J1469" s="59"/>
      <c r="K1469" s="59"/>
      <c r="L1469" s="59"/>
      <c r="M1469" s="59"/>
      <c r="N1469" s="59"/>
      <c r="O1469" s="61"/>
      <c r="P1469" s="62"/>
      <c r="Q1469" s="63">
        <f t="shared" si="604"/>
        <v>0</v>
      </c>
      <c r="T1469" s="13" t="b">
        <f t="shared" si="603"/>
        <v>0</v>
      </c>
      <c r="U1469" s="13" t="b">
        <f>AND(B1469&lt;=ReportingYear,B1469&gt;=BaselineYear)</f>
        <v>0</v>
      </c>
      <c r="W1469" s="14" t="b">
        <f t="shared" si="601"/>
        <v>0</v>
      </c>
      <c r="AB1469" s="14"/>
      <c r="AC1469" s="18"/>
      <c r="AD1469" s="14"/>
      <c r="AE1469" s="18"/>
      <c r="AF1469" s="18"/>
      <c r="AG1469" s="18"/>
      <c r="AH1469" s="19"/>
      <c r="AI1469" s="19"/>
      <c r="AJ1469" s="19"/>
    </row>
    <row r="1470" spans="2:36" s="13" customFormat="1" ht="16" hidden="1" thickBot="1">
      <c r="B1470" s="213"/>
      <c r="C1470" s="76" t="s">
        <v>25</v>
      </c>
      <c r="D1470" s="65"/>
      <c r="E1470" s="66"/>
      <c r="F1470" s="66"/>
      <c r="G1470" s="66"/>
      <c r="H1470" s="66"/>
      <c r="I1470" s="66"/>
      <c r="J1470" s="66"/>
      <c r="K1470" s="66"/>
      <c r="L1470" s="66"/>
      <c r="M1470" s="66"/>
      <c r="N1470" s="66"/>
      <c r="O1470" s="67"/>
      <c r="P1470" s="68"/>
      <c r="Q1470" s="69">
        <f t="shared" si="604"/>
        <v>0</v>
      </c>
      <c r="S1470" s="13" t="b">
        <f>S1468</f>
        <v>1</v>
      </c>
      <c r="T1470" s="13" t="b">
        <f t="shared" si="603"/>
        <v>0</v>
      </c>
      <c r="U1470" s="13" t="b">
        <f>U1469</f>
        <v>0</v>
      </c>
      <c r="W1470" s="14" t="b">
        <f t="shared" si="601"/>
        <v>0</v>
      </c>
      <c r="AB1470" s="14"/>
      <c r="AC1470" s="18"/>
      <c r="AD1470" s="14"/>
      <c r="AE1470" s="18"/>
      <c r="AF1470" s="18"/>
      <c r="AG1470" s="18"/>
      <c r="AH1470" s="19"/>
      <c r="AI1470" s="19"/>
      <c r="AJ1470" s="19"/>
    </row>
    <row r="1471" spans="2:36" s="13" customFormat="1" ht="16" hidden="1" thickBot="1">
      <c r="B1471" s="213">
        <f>B1469-1</f>
        <v>2006</v>
      </c>
      <c r="C1471" s="70" t="s">
        <v>24</v>
      </c>
      <c r="D1471" s="71"/>
      <c r="E1471" s="72"/>
      <c r="F1471" s="72"/>
      <c r="G1471" s="72"/>
      <c r="H1471" s="72"/>
      <c r="I1471" s="73"/>
      <c r="J1471" s="72"/>
      <c r="K1471" s="72"/>
      <c r="L1471" s="72"/>
      <c r="M1471" s="72"/>
      <c r="N1471" s="72"/>
      <c r="O1471" s="74"/>
      <c r="P1471" s="62"/>
      <c r="Q1471" s="75">
        <f t="shared" si="604"/>
        <v>0</v>
      </c>
      <c r="T1471" s="13" t="b">
        <f t="shared" si="603"/>
        <v>0</v>
      </c>
      <c r="U1471" s="13" t="b">
        <f>AND(B1471&lt;=ReportingYear,B1471&gt;=BaselineYear)</f>
        <v>0</v>
      </c>
      <c r="W1471" s="14" t="b">
        <f t="shared" si="601"/>
        <v>0</v>
      </c>
      <c r="AB1471" s="14"/>
      <c r="AC1471" s="18"/>
      <c r="AD1471" s="14"/>
      <c r="AE1471" s="18"/>
      <c r="AF1471" s="18"/>
      <c r="AG1471" s="18"/>
      <c r="AH1471" s="19"/>
      <c r="AI1471" s="19"/>
      <c r="AJ1471" s="19"/>
    </row>
    <row r="1472" spans="2:36" s="13" customFormat="1" ht="16" hidden="1" thickBot="1">
      <c r="B1472" s="213"/>
      <c r="C1472" s="76" t="s">
        <v>25</v>
      </c>
      <c r="D1472" s="77"/>
      <c r="E1472" s="78"/>
      <c r="F1472" s="78"/>
      <c r="G1472" s="78"/>
      <c r="H1472" s="78"/>
      <c r="I1472" s="78"/>
      <c r="J1472" s="78"/>
      <c r="K1472" s="78"/>
      <c r="L1472" s="78"/>
      <c r="M1472" s="78"/>
      <c r="N1472" s="78"/>
      <c r="O1472" s="79"/>
      <c r="P1472" s="80"/>
      <c r="Q1472" s="81">
        <f t="shared" si="604"/>
        <v>0</v>
      </c>
      <c r="S1472" s="13" t="b">
        <f>S1470</f>
        <v>1</v>
      </c>
      <c r="T1472" s="13" t="b">
        <f t="shared" si="603"/>
        <v>0</v>
      </c>
      <c r="U1472" s="13" t="b">
        <f>U1471</f>
        <v>0</v>
      </c>
      <c r="W1472" s="14" t="b">
        <f t="shared" si="601"/>
        <v>0</v>
      </c>
      <c r="AB1472" s="14"/>
      <c r="AC1472" s="18"/>
      <c r="AD1472" s="14"/>
      <c r="AE1472" s="18"/>
      <c r="AF1472" s="18"/>
      <c r="AG1472" s="18"/>
      <c r="AH1472" s="19"/>
      <c r="AI1472" s="19"/>
      <c r="AJ1472" s="19"/>
    </row>
    <row r="1473" spans="2:36" s="13" customFormat="1" hidden="1">
      <c r="B1473" s="211">
        <f>B1471-1</f>
        <v>2005</v>
      </c>
      <c r="C1473" s="70" t="s">
        <v>24</v>
      </c>
      <c r="D1473" s="58"/>
      <c r="E1473" s="59"/>
      <c r="F1473" s="59"/>
      <c r="G1473" s="59"/>
      <c r="H1473" s="59"/>
      <c r="I1473" s="60"/>
      <c r="J1473" s="59"/>
      <c r="K1473" s="59"/>
      <c r="L1473" s="59"/>
      <c r="M1473" s="59"/>
      <c r="N1473" s="59"/>
      <c r="O1473" s="61"/>
      <c r="P1473" s="62"/>
      <c r="Q1473" s="63">
        <f t="shared" si="604"/>
        <v>0</v>
      </c>
      <c r="T1473" s="13" t="b">
        <f t="shared" si="603"/>
        <v>0</v>
      </c>
      <c r="U1473" s="13" t="b">
        <f>AND(B1473&lt;=ReportingYear,B1473&gt;=BaselineYear)</f>
        <v>0</v>
      </c>
      <c r="W1473" s="14" t="b">
        <f t="shared" si="601"/>
        <v>0</v>
      </c>
      <c r="AB1473" s="14"/>
      <c r="AC1473" s="18"/>
      <c r="AD1473" s="14"/>
      <c r="AE1473" s="18"/>
      <c r="AF1473" s="18"/>
      <c r="AG1473" s="18"/>
      <c r="AH1473" s="19"/>
      <c r="AI1473" s="19"/>
      <c r="AJ1473" s="19"/>
    </row>
    <row r="1474" spans="2:36" s="13" customFormat="1" ht="16" hidden="1" thickBot="1">
      <c r="B1474" s="216"/>
      <c r="C1474" s="76" t="s">
        <v>25</v>
      </c>
      <c r="D1474" s="65"/>
      <c r="E1474" s="66"/>
      <c r="F1474" s="66"/>
      <c r="G1474" s="66"/>
      <c r="H1474" s="66"/>
      <c r="I1474" s="66"/>
      <c r="J1474" s="66"/>
      <c r="K1474" s="66"/>
      <c r="L1474" s="66"/>
      <c r="M1474" s="66"/>
      <c r="N1474" s="66"/>
      <c r="O1474" s="67"/>
      <c r="P1474" s="68"/>
      <c r="Q1474" s="69">
        <f t="shared" si="604"/>
        <v>0</v>
      </c>
      <c r="S1474" s="13" t="b">
        <f>S1472</f>
        <v>1</v>
      </c>
      <c r="T1474" s="13" t="b">
        <f t="shared" si="603"/>
        <v>0</v>
      </c>
      <c r="U1474" s="13" t="b">
        <f>U1473</f>
        <v>0</v>
      </c>
      <c r="W1474" s="14" t="b">
        <f t="shared" si="601"/>
        <v>0</v>
      </c>
      <c r="AB1474" s="14"/>
      <c r="AC1474" s="18"/>
      <c r="AD1474" s="14"/>
      <c r="AE1474" s="18"/>
      <c r="AF1474" s="18"/>
      <c r="AG1474" s="18"/>
      <c r="AH1474" s="19"/>
      <c r="AI1474" s="19"/>
      <c r="AJ1474" s="19"/>
    </row>
    <row r="1475" spans="2:36" s="13" customFormat="1" ht="16" hidden="1" thickBot="1">
      <c r="B1475" s="82"/>
      <c r="T1475" s="13" t="b">
        <f>T1446</f>
        <v>0</v>
      </c>
      <c r="W1475" s="14" t="b">
        <f t="shared" si="601"/>
        <v>0</v>
      </c>
      <c r="AB1475" s="14"/>
      <c r="AC1475" s="18"/>
      <c r="AD1475" s="14"/>
      <c r="AE1475" s="18"/>
      <c r="AF1475" s="18"/>
      <c r="AG1475" s="18"/>
      <c r="AH1475" s="19"/>
      <c r="AI1475" s="19"/>
      <c r="AJ1475" s="19"/>
    </row>
    <row r="1476" spans="2:36" s="13" customFormat="1" ht="15.75" hidden="1" customHeight="1" thickBot="1">
      <c r="B1476" s="219" t="s">
        <v>26</v>
      </c>
      <c r="C1476" s="83">
        <f>B1425</f>
        <v>2029</v>
      </c>
      <c r="D1476" s="84" t="str">
        <f t="shared" ref="D1476:O1476" si="605">IF(D1426&lt;&gt;0,D1425/D1426,"")</f>
        <v/>
      </c>
      <c r="E1476" s="84" t="str">
        <f t="shared" si="605"/>
        <v/>
      </c>
      <c r="F1476" s="84" t="str">
        <f t="shared" si="605"/>
        <v/>
      </c>
      <c r="G1476" s="84" t="str">
        <f t="shared" si="605"/>
        <v/>
      </c>
      <c r="H1476" s="84" t="str">
        <f t="shared" si="605"/>
        <v/>
      </c>
      <c r="I1476" s="84" t="str">
        <f t="shared" si="605"/>
        <v/>
      </c>
      <c r="J1476" s="84" t="str">
        <f t="shared" si="605"/>
        <v/>
      </c>
      <c r="K1476" s="84" t="str">
        <f t="shared" si="605"/>
        <v/>
      </c>
      <c r="L1476" s="84" t="str">
        <f t="shared" si="605"/>
        <v/>
      </c>
      <c r="M1476" s="84" t="str">
        <f t="shared" si="605"/>
        <v/>
      </c>
      <c r="N1476" s="84" t="str">
        <f t="shared" si="605"/>
        <v/>
      </c>
      <c r="O1476" s="85" t="str">
        <f t="shared" si="605"/>
        <v/>
      </c>
      <c r="Q1476" s="86" t="str">
        <f>IF(Q1426&lt;&gt;0,Q1425/Q1426,"")</f>
        <v/>
      </c>
      <c r="S1476" s="13" t="b">
        <f>S1454</f>
        <v>1</v>
      </c>
      <c r="T1476" s="13" t="b">
        <f>T1475</f>
        <v>0</v>
      </c>
      <c r="U1476" s="13" t="b">
        <f t="shared" ref="U1476:U1500" si="606">AND(C1476&lt;=ReportingYear,C1476&gt;=BaselineYear)</f>
        <v>0</v>
      </c>
      <c r="V1476" s="13" t="b">
        <f>UnitCostStatus</f>
        <v>0</v>
      </c>
      <c r="W1476" s="14" t="b">
        <f t="shared" si="601"/>
        <v>0</v>
      </c>
      <c r="AB1476" s="14"/>
      <c r="AC1476" s="18"/>
      <c r="AD1476" s="14"/>
      <c r="AE1476" s="18"/>
      <c r="AF1476" s="18"/>
      <c r="AG1476" s="18"/>
      <c r="AH1476" s="19"/>
      <c r="AI1476" s="19"/>
      <c r="AJ1476" s="19"/>
    </row>
    <row r="1477" spans="2:36" s="13" customFormat="1" ht="16" hidden="1" thickBot="1">
      <c r="B1477" s="219"/>
      <c r="C1477" s="83">
        <f>C1476-1</f>
        <v>2028</v>
      </c>
      <c r="D1477" s="84" t="str">
        <f t="shared" ref="D1477:O1477" si="607">IF(D1428&lt;&gt;0,D1427/D1428,"")</f>
        <v/>
      </c>
      <c r="E1477" s="84" t="str">
        <f t="shared" si="607"/>
        <v/>
      </c>
      <c r="F1477" s="84" t="str">
        <f t="shared" si="607"/>
        <v/>
      </c>
      <c r="G1477" s="84" t="str">
        <f t="shared" si="607"/>
        <v/>
      </c>
      <c r="H1477" s="84" t="str">
        <f t="shared" si="607"/>
        <v/>
      </c>
      <c r="I1477" s="84" t="str">
        <f t="shared" si="607"/>
        <v/>
      </c>
      <c r="J1477" s="84" t="str">
        <f t="shared" si="607"/>
        <v/>
      </c>
      <c r="K1477" s="84" t="str">
        <f t="shared" si="607"/>
        <v/>
      </c>
      <c r="L1477" s="84" t="str">
        <f t="shared" si="607"/>
        <v/>
      </c>
      <c r="M1477" s="84" t="str">
        <f t="shared" si="607"/>
        <v/>
      </c>
      <c r="N1477" s="84" t="str">
        <f t="shared" si="607"/>
        <v/>
      </c>
      <c r="O1477" s="85" t="str">
        <f t="shared" si="607"/>
        <v/>
      </c>
      <c r="Q1477" s="86" t="str">
        <f>IF(Q1428&lt;&gt;0,Q1427/Q1428,"")</f>
        <v/>
      </c>
      <c r="S1477" s="13" t="b">
        <f t="shared" ref="S1477:T1492" si="608">S1476</f>
        <v>1</v>
      </c>
      <c r="T1477" s="13" t="b">
        <f t="shared" si="603"/>
        <v>0</v>
      </c>
      <c r="U1477" s="13" t="b">
        <f t="shared" si="606"/>
        <v>0</v>
      </c>
      <c r="V1477" s="13" t="b">
        <f>V1476</f>
        <v>0</v>
      </c>
      <c r="W1477" s="14" t="b">
        <f t="shared" si="601"/>
        <v>0</v>
      </c>
      <c r="AB1477" s="14"/>
      <c r="AC1477" s="18"/>
      <c r="AD1477" s="14"/>
      <c r="AE1477" s="18"/>
      <c r="AF1477" s="18"/>
      <c r="AG1477" s="18"/>
      <c r="AH1477" s="19"/>
      <c r="AI1477" s="19"/>
      <c r="AJ1477" s="19"/>
    </row>
    <row r="1478" spans="2:36" s="13" customFormat="1" ht="16" hidden="1" thickBot="1">
      <c r="B1478" s="219"/>
      <c r="C1478" s="83">
        <f t="shared" ref="C1478:C1500" si="609">C1477-1</f>
        <v>2027</v>
      </c>
      <c r="D1478" s="84" t="str">
        <f t="shared" ref="D1478:O1478" si="610">IF(D1430&lt;&gt;0,D1429/D1430,"")</f>
        <v/>
      </c>
      <c r="E1478" s="84" t="str">
        <f t="shared" si="610"/>
        <v/>
      </c>
      <c r="F1478" s="84" t="str">
        <f t="shared" si="610"/>
        <v/>
      </c>
      <c r="G1478" s="84" t="str">
        <f t="shared" si="610"/>
        <v/>
      </c>
      <c r="H1478" s="84" t="str">
        <f t="shared" si="610"/>
        <v/>
      </c>
      <c r="I1478" s="84" t="str">
        <f t="shared" si="610"/>
        <v/>
      </c>
      <c r="J1478" s="84" t="str">
        <f t="shared" si="610"/>
        <v/>
      </c>
      <c r="K1478" s="84" t="str">
        <f t="shared" si="610"/>
        <v/>
      </c>
      <c r="L1478" s="84" t="str">
        <f t="shared" si="610"/>
        <v/>
      </c>
      <c r="M1478" s="84" t="str">
        <f t="shared" si="610"/>
        <v/>
      </c>
      <c r="N1478" s="84" t="str">
        <f t="shared" si="610"/>
        <v/>
      </c>
      <c r="O1478" s="85" t="str">
        <f t="shared" si="610"/>
        <v/>
      </c>
      <c r="Q1478" s="86" t="str">
        <f>IF(Q1430&lt;&gt;0,Q1429/Q1430,"")</f>
        <v/>
      </c>
      <c r="S1478" s="13" t="b">
        <f t="shared" si="608"/>
        <v>1</v>
      </c>
      <c r="T1478" s="13" t="b">
        <f t="shared" si="603"/>
        <v>0</v>
      </c>
      <c r="U1478" s="13" t="b">
        <f t="shared" si="606"/>
        <v>0</v>
      </c>
      <c r="V1478" s="13" t="b">
        <f>V1477</f>
        <v>0</v>
      </c>
      <c r="W1478" s="14" t="b">
        <f t="shared" si="601"/>
        <v>0</v>
      </c>
      <c r="AB1478" s="14"/>
      <c r="AC1478" s="18"/>
      <c r="AD1478" s="14"/>
      <c r="AE1478" s="18"/>
      <c r="AF1478" s="18"/>
      <c r="AG1478" s="18"/>
      <c r="AH1478" s="19"/>
      <c r="AI1478" s="19"/>
      <c r="AJ1478" s="19"/>
    </row>
    <row r="1479" spans="2:36" s="13" customFormat="1" ht="16" hidden="1" thickBot="1">
      <c r="B1479" s="219"/>
      <c r="C1479" s="83">
        <f t="shared" si="609"/>
        <v>2026</v>
      </c>
      <c r="D1479" s="84" t="str">
        <f t="shared" ref="D1479:O1479" si="611">IF(D1432&lt;&gt;0,D1431/D1432,"")</f>
        <v/>
      </c>
      <c r="E1479" s="84" t="str">
        <f t="shared" si="611"/>
        <v/>
      </c>
      <c r="F1479" s="84" t="str">
        <f t="shared" si="611"/>
        <v/>
      </c>
      <c r="G1479" s="84" t="str">
        <f t="shared" si="611"/>
        <v/>
      </c>
      <c r="H1479" s="84" t="str">
        <f t="shared" si="611"/>
        <v/>
      </c>
      <c r="I1479" s="84" t="str">
        <f t="shared" si="611"/>
        <v/>
      </c>
      <c r="J1479" s="84" t="str">
        <f t="shared" si="611"/>
        <v/>
      </c>
      <c r="K1479" s="84" t="str">
        <f t="shared" si="611"/>
        <v/>
      </c>
      <c r="L1479" s="84" t="str">
        <f t="shared" si="611"/>
        <v/>
      </c>
      <c r="M1479" s="84" t="str">
        <f t="shared" si="611"/>
        <v/>
      </c>
      <c r="N1479" s="84" t="str">
        <f t="shared" si="611"/>
        <v/>
      </c>
      <c r="O1479" s="85" t="str">
        <f t="shared" si="611"/>
        <v/>
      </c>
      <c r="Q1479" s="86" t="str">
        <f>IF(Q1432&lt;&gt;0,Q1431/Q1432,"")</f>
        <v/>
      </c>
      <c r="S1479" s="13" t="b">
        <f t="shared" si="608"/>
        <v>1</v>
      </c>
      <c r="T1479" s="13" t="b">
        <f t="shared" si="603"/>
        <v>0</v>
      </c>
      <c r="U1479" s="13" t="b">
        <f t="shared" si="606"/>
        <v>0</v>
      </c>
      <c r="V1479" s="13" t="b">
        <f t="shared" ref="V1479:V1500" si="612">V1478</f>
        <v>0</v>
      </c>
      <c r="W1479" s="14" t="b">
        <f t="shared" si="601"/>
        <v>0</v>
      </c>
      <c r="AB1479" s="14"/>
      <c r="AC1479" s="18"/>
      <c r="AD1479" s="14"/>
      <c r="AE1479" s="18"/>
      <c r="AF1479" s="18"/>
      <c r="AG1479" s="18"/>
      <c r="AH1479" s="19"/>
      <c r="AI1479" s="19"/>
      <c r="AJ1479" s="19"/>
    </row>
    <row r="1480" spans="2:36" s="13" customFormat="1" ht="16" hidden="1" thickBot="1">
      <c r="B1480" s="219"/>
      <c r="C1480" s="83">
        <f t="shared" si="609"/>
        <v>2025</v>
      </c>
      <c r="D1480" s="84" t="str">
        <f t="shared" ref="D1480:O1480" si="613">IF(D1434&lt;&gt;0,D1433/D1434,"")</f>
        <v/>
      </c>
      <c r="E1480" s="84" t="str">
        <f t="shared" si="613"/>
        <v/>
      </c>
      <c r="F1480" s="84" t="str">
        <f t="shared" si="613"/>
        <v/>
      </c>
      <c r="G1480" s="84" t="str">
        <f t="shared" si="613"/>
        <v/>
      </c>
      <c r="H1480" s="84" t="str">
        <f t="shared" si="613"/>
        <v/>
      </c>
      <c r="I1480" s="84" t="str">
        <f t="shared" si="613"/>
        <v/>
      </c>
      <c r="J1480" s="84" t="str">
        <f t="shared" si="613"/>
        <v/>
      </c>
      <c r="K1480" s="84" t="str">
        <f t="shared" si="613"/>
        <v/>
      </c>
      <c r="L1480" s="84" t="str">
        <f t="shared" si="613"/>
        <v/>
      </c>
      <c r="M1480" s="84" t="str">
        <f t="shared" si="613"/>
        <v/>
      </c>
      <c r="N1480" s="84" t="str">
        <f t="shared" si="613"/>
        <v/>
      </c>
      <c r="O1480" s="85" t="str">
        <f t="shared" si="613"/>
        <v/>
      </c>
      <c r="Q1480" s="86" t="str">
        <f>IF(Q1434&lt;&gt;0,Q1433/Q1434,"")</f>
        <v/>
      </c>
      <c r="S1480" s="13" t="b">
        <f t="shared" si="608"/>
        <v>1</v>
      </c>
      <c r="T1480" s="13" t="b">
        <f t="shared" si="603"/>
        <v>0</v>
      </c>
      <c r="U1480" s="13" t="b">
        <f t="shared" si="606"/>
        <v>0</v>
      </c>
      <c r="V1480" s="13" t="b">
        <f t="shared" si="612"/>
        <v>0</v>
      </c>
      <c r="W1480" s="14" t="b">
        <f t="shared" si="601"/>
        <v>0</v>
      </c>
      <c r="AB1480" s="14"/>
      <c r="AC1480" s="18"/>
      <c r="AD1480" s="14"/>
      <c r="AE1480" s="18"/>
      <c r="AF1480" s="18"/>
      <c r="AG1480" s="18"/>
      <c r="AH1480" s="19"/>
      <c r="AI1480" s="19"/>
      <c r="AJ1480" s="19"/>
    </row>
    <row r="1481" spans="2:36" s="13" customFormat="1" ht="16" hidden="1" thickBot="1">
      <c r="B1481" s="219"/>
      <c r="C1481" s="83">
        <f t="shared" si="609"/>
        <v>2024</v>
      </c>
      <c r="D1481" s="84" t="str">
        <f t="shared" ref="D1481:O1481" si="614">IF(D1436&lt;&gt;0,D1435/D1436,"")</f>
        <v/>
      </c>
      <c r="E1481" s="84" t="str">
        <f t="shared" si="614"/>
        <v/>
      </c>
      <c r="F1481" s="84" t="str">
        <f t="shared" si="614"/>
        <v/>
      </c>
      <c r="G1481" s="84" t="str">
        <f t="shared" si="614"/>
        <v/>
      </c>
      <c r="H1481" s="84" t="str">
        <f t="shared" si="614"/>
        <v/>
      </c>
      <c r="I1481" s="84" t="str">
        <f t="shared" si="614"/>
        <v/>
      </c>
      <c r="J1481" s="84" t="str">
        <f t="shared" si="614"/>
        <v/>
      </c>
      <c r="K1481" s="84" t="str">
        <f t="shared" si="614"/>
        <v/>
      </c>
      <c r="L1481" s="84" t="str">
        <f t="shared" si="614"/>
        <v/>
      </c>
      <c r="M1481" s="84" t="str">
        <f t="shared" si="614"/>
        <v/>
      </c>
      <c r="N1481" s="84" t="str">
        <f t="shared" si="614"/>
        <v/>
      </c>
      <c r="O1481" s="85" t="str">
        <f t="shared" si="614"/>
        <v/>
      </c>
      <c r="Q1481" s="86" t="str">
        <f>IF(Q1436&lt;&gt;0,Q1435/Q1436,"")</f>
        <v/>
      </c>
      <c r="S1481" s="13" t="b">
        <f t="shared" si="608"/>
        <v>1</v>
      </c>
      <c r="T1481" s="13" t="b">
        <f t="shared" si="603"/>
        <v>0</v>
      </c>
      <c r="U1481" s="13" t="b">
        <f t="shared" si="606"/>
        <v>0</v>
      </c>
      <c r="V1481" s="13" t="b">
        <f t="shared" si="612"/>
        <v>0</v>
      </c>
      <c r="W1481" s="14" t="b">
        <f t="shared" si="601"/>
        <v>0</v>
      </c>
      <c r="AB1481" s="14"/>
      <c r="AC1481" s="18"/>
      <c r="AD1481" s="14"/>
      <c r="AE1481" s="18"/>
      <c r="AF1481" s="18"/>
      <c r="AG1481" s="18"/>
      <c r="AH1481" s="19"/>
      <c r="AI1481" s="19"/>
      <c r="AJ1481" s="19"/>
    </row>
    <row r="1482" spans="2:36" s="13" customFormat="1" ht="16" hidden="1" thickBot="1">
      <c r="B1482" s="219"/>
      <c r="C1482" s="83">
        <f t="shared" si="609"/>
        <v>2023</v>
      </c>
      <c r="D1482" s="84" t="str">
        <f t="shared" ref="D1482:O1482" si="615">IF(D1438&lt;&gt;0,D1437/D1438,"")</f>
        <v/>
      </c>
      <c r="E1482" s="84" t="str">
        <f t="shared" si="615"/>
        <v/>
      </c>
      <c r="F1482" s="84" t="str">
        <f t="shared" si="615"/>
        <v/>
      </c>
      <c r="G1482" s="84" t="str">
        <f t="shared" si="615"/>
        <v/>
      </c>
      <c r="H1482" s="84" t="str">
        <f t="shared" si="615"/>
        <v/>
      </c>
      <c r="I1482" s="84" t="str">
        <f t="shared" si="615"/>
        <v/>
      </c>
      <c r="J1482" s="84" t="str">
        <f t="shared" si="615"/>
        <v/>
      </c>
      <c r="K1482" s="84" t="str">
        <f t="shared" si="615"/>
        <v/>
      </c>
      <c r="L1482" s="84" t="str">
        <f t="shared" si="615"/>
        <v/>
      </c>
      <c r="M1482" s="84" t="str">
        <f t="shared" si="615"/>
        <v/>
      </c>
      <c r="N1482" s="84" t="str">
        <f t="shared" si="615"/>
        <v/>
      </c>
      <c r="O1482" s="85" t="str">
        <f t="shared" si="615"/>
        <v/>
      </c>
      <c r="Q1482" s="86" t="str">
        <f>IF(Q1438&lt;&gt;0,Q1437/Q1438,"")</f>
        <v/>
      </c>
      <c r="S1482" s="13" t="b">
        <f t="shared" si="608"/>
        <v>1</v>
      </c>
      <c r="T1482" s="13" t="b">
        <f t="shared" si="603"/>
        <v>0</v>
      </c>
      <c r="U1482" s="13" t="b">
        <f t="shared" si="606"/>
        <v>0</v>
      </c>
      <c r="V1482" s="13" t="b">
        <f t="shared" si="612"/>
        <v>0</v>
      </c>
      <c r="W1482" s="14" t="b">
        <f t="shared" si="601"/>
        <v>0</v>
      </c>
      <c r="AB1482" s="14"/>
      <c r="AC1482" s="18"/>
      <c r="AD1482" s="14"/>
      <c r="AE1482" s="18"/>
      <c r="AF1482" s="18"/>
      <c r="AG1482" s="18"/>
      <c r="AH1482" s="19"/>
      <c r="AI1482" s="19"/>
      <c r="AJ1482" s="19"/>
    </row>
    <row r="1483" spans="2:36" s="13" customFormat="1" ht="16" hidden="1" thickBot="1">
      <c r="B1483" s="219"/>
      <c r="C1483" s="83">
        <f t="shared" si="609"/>
        <v>2022</v>
      </c>
      <c r="D1483" s="84" t="str">
        <f t="shared" ref="D1483:O1483" si="616">IF(D1440&lt;&gt;0,D1439/D1440,"")</f>
        <v/>
      </c>
      <c r="E1483" s="84" t="str">
        <f t="shared" si="616"/>
        <v/>
      </c>
      <c r="F1483" s="84" t="str">
        <f t="shared" si="616"/>
        <v/>
      </c>
      <c r="G1483" s="84" t="str">
        <f t="shared" si="616"/>
        <v/>
      </c>
      <c r="H1483" s="84" t="str">
        <f t="shared" si="616"/>
        <v/>
      </c>
      <c r="I1483" s="84" t="str">
        <f t="shared" si="616"/>
        <v/>
      </c>
      <c r="J1483" s="84" t="str">
        <f t="shared" si="616"/>
        <v/>
      </c>
      <c r="K1483" s="84" t="str">
        <f t="shared" si="616"/>
        <v/>
      </c>
      <c r="L1483" s="84" t="str">
        <f t="shared" si="616"/>
        <v/>
      </c>
      <c r="M1483" s="84" t="str">
        <f t="shared" si="616"/>
        <v/>
      </c>
      <c r="N1483" s="84" t="str">
        <f t="shared" si="616"/>
        <v/>
      </c>
      <c r="O1483" s="85" t="str">
        <f t="shared" si="616"/>
        <v/>
      </c>
      <c r="Q1483" s="86" t="str">
        <f>IF(Q1440&lt;&gt;0,Q1439/Q1440,"")</f>
        <v/>
      </c>
      <c r="S1483" s="13" t="b">
        <f t="shared" si="608"/>
        <v>1</v>
      </c>
      <c r="T1483" s="13" t="b">
        <f t="shared" si="603"/>
        <v>0</v>
      </c>
      <c r="U1483" s="13" t="b">
        <f t="shared" si="606"/>
        <v>0</v>
      </c>
      <c r="V1483" s="13" t="b">
        <f t="shared" si="612"/>
        <v>0</v>
      </c>
      <c r="W1483" s="14" t="b">
        <f t="shared" si="601"/>
        <v>0</v>
      </c>
      <c r="AB1483" s="14"/>
      <c r="AC1483" s="18"/>
      <c r="AD1483" s="14"/>
      <c r="AE1483" s="18"/>
      <c r="AF1483" s="18"/>
      <c r="AG1483" s="18"/>
      <c r="AH1483" s="19"/>
      <c r="AI1483" s="19"/>
      <c r="AJ1483" s="19"/>
    </row>
    <row r="1484" spans="2:36" s="13" customFormat="1" ht="16" hidden="1" thickBot="1">
      <c r="B1484" s="219"/>
      <c r="C1484" s="83">
        <f t="shared" si="609"/>
        <v>2021</v>
      </c>
      <c r="D1484" s="84" t="str">
        <f t="shared" ref="D1484:O1484" si="617">IF(D1442&lt;&gt;0,D1441/D1442,"")</f>
        <v/>
      </c>
      <c r="E1484" s="84" t="str">
        <f t="shared" si="617"/>
        <v/>
      </c>
      <c r="F1484" s="84" t="str">
        <f t="shared" si="617"/>
        <v/>
      </c>
      <c r="G1484" s="84" t="str">
        <f t="shared" si="617"/>
        <v/>
      </c>
      <c r="H1484" s="84" t="str">
        <f t="shared" si="617"/>
        <v/>
      </c>
      <c r="I1484" s="84" t="str">
        <f t="shared" si="617"/>
        <v/>
      </c>
      <c r="J1484" s="84" t="str">
        <f t="shared" si="617"/>
        <v/>
      </c>
      <c r="K1484" s="84" t="str">
        <f t="shared" si="617"/>
        <v/>
      </c>
      <c r="L1484" s="84" t="str">
        <f t="shared" si="617"/>
        <v/>
      </c>
      <c r="M1484" s="84" t="str">
        <f t="shared" si="617"/>
        <v/>
      </c>
      <c r="N1484" s="84" t="str">
        <f t="shared" si="617"/>
        <v/>
      </c>
      <c r="O1484" s="85" t="str">
        <f t="shared" si="617"/>
        <v/>
      </c>
      <c r="Q1484" s="86" t="str">
        <f>IF(Q1442&lt;&gt;0,Q1441/Q1442,"")</f>
        <v/>
      </c>
      <c r="S1484" s="13" t="b">
        <f t="shared" si="608"/>
        <v>1</v>
      </c>
      <c r="T1484" s="13" t="b">
        <f t="shared" si="603"/>
        <v>0</v>
      </c>
      <c r="U1484" s="13" t="b">
        <f t="shared" si="606"/>
        <v>0</v>
      </c>
      <c r="V1484" s="13" t="b">
        <f t="shared" si="612"/>
        <v>0</v>
      </c>
      <c r="W1484" s="14" t="b">
        <f t="shared" si="601"/>
        <v>0</v>
      </c>
      <c r="AB1484" s="14"/>
      <c r="AC1484" s="18"/>
      <c r="AD1484" s="14"/>
      <c r="AE1484" s="18"/>
      <c r="AF1484" s="18"/>
      <c r="AG1484" s="18"/>
      <c r="AH1484" s="19"/>
      <c r="AI1484" s="19"/>
      <c r="AJ1484" s="19"/>
    </row>
    <row r="1485" spans="2:36" s="13" customFormat="1" ht="16" hidden="1" thickBot="1">
      <c r="B1485" s="219"/>
      <c r="C1485" s="83">
        <f t="shared" si="609"/>
        <v>2020</v>
      </c>
      <c r="D1485" s="84" t="str">
        <f t="shared" ref="D1485:O1485" si="618">IF(D1444&lt;&gt;0,D1443/D1444,"")</f>
        <v/>
      </c>
      <c r="E1485" s="84" t="str">
        <f t="shared" si="618"/>
        <v/>
      </c>
      <c r="F1485" s="84" t="str">
        <f t="shared" si="618"/>
        <v/>
      </c>
      <c r="G1485" s="84" t="str">
        <f t="shared" si="618"/>
        <v/>
      </c>
      <c r="H1485" s="84" t="str">
        <f t="shared" si="618"/>
        <v/>
      </c>
      <c r="I1485" s="84" t="str">
        <f t="shared" si="618"/>
        <v/>
      </c>
      <c r="J1485" s="84" t="str">
        <f t="shared" si="618"/>
        <v/>
      </c>
      <c r="K1485" s="84" t="str">
        <f t="shared" si="618"/>
        <v/>
      </c>
      <c r="L1485" s="84" t="str">
        <f t="shared" si="618"/>
        <v/>
      </c>
      <c r="M1485" s="84" t="str">
        <f t="shared" si="618"/>
        <v/>
      </c>
      <c r="N1485" s="84" t="str">
        <f t="shared" si="618"/>
        <v/>
      </c>
      <c r="O1485" s="85" t="str">
        <f t="shared" si="618"/>
        <v/>
      </c>
      <c r="P1485" s="87"/>
      <c r="Q1485" s="86" t="str">
        <f>IF(Q1444&lt;&gt;0,Q1443/Q1444,"")</f>
        <v/>
      </c>
      <c r="S1485" s="13" t="b">
        <f t="shared" si="608"/>
        <v>1</v>
      </c>
      <c r="T1485" s="13" t="b">
        <f t="shared" si="603"/>
        <v>0</v>
      </c>
      <c r="U1485" s="13" t="b">
        <f t="shared" si="606"/>
        <v>0</v>
      </c>
      <c r="V1485" s="13" t="b">
        <f t="shared" si="612"/>
        <v>0</v>
      </c>
      <c r="W1485" s="14" t="b">
        <f t="shared" si="601"/>
        <v>0</v>
      </c>
      <c r="AB1485" s="14"/>
      <c r="AC1485" s="18"/>
      <c r="AD1485" s="14"/>
      <c r="AE1485" s="18"/>
      <c r="AF1485" s="18"/>
      <c r="AG1485" s="18"/>
      <c r="AH1485" s="19"/>
      <c r="AI1485" s="19"/>
      <c r="AJ1485" s="19"/>
    </row>
    <row r="1486" spans="2:36" s="13" customFormat="1" ht="16" hidden="1" thickBot="1">
      <c r="B1486" s="219"/>
      <c r="C1486" s="83">
        <f t="shared" si="609"/>
        <v>2019</v>
      </c>
      <c r="D1486" s="84" t="str">
        <f t="shared" ref="D1486:O1486" si="619">IF(D1446&lt;&gt;0,D1445/D1446,"")</f>
        <v/>
      </c>
      <c r="E1486" s="84" t="str">
        <f t="shared" si="619"/>
        <v/>
      </c>
      <c r="F1486" s="84" t="str">
        <f t="shared" si="619"/>
        <v/>
      </c>
      <c r="G1486" s="84" t="str">
        <f t="shared" si="619"/>
        <v/>
      </c>
      <c r="H1486" s="84" t="str">
        <f t="shared" si="619"/>
        <v/>
      </c>
      <c r="I1486" s="84" t="str">
        <f t="shared" si="619"/>
        <v/>
      </c>
      <c r="J1486" s="84" t="str">
        <f t="shared" si="619"/>
        <v/>
      </c>
      <c r="K1486" s="84" t="str">
        <f t="shared" si="619"/>
        <v/>
      </c>
      <c r="L1486" s="84" t="str">
        <f t="shared" si="619"/>
        <v/>
      </c>
      <c r="M1486" s="84" t="str">
        <f t="shared" si="619"/>
        <v/>
      </c>
      <c r="N1486" s="84" t="str">
        <f t="shared" si="619"/>
        <v/>
      </c>
      <c r="O1486" s="85" t="str">
        <f t="shared" si="619"/>
        <v/>
      </c>
      <c r="Q1486" s="86" t="str">
        <f>IF(Q1446&lt;&gt;0,Q1445/Q1446,"")</f>
        <v/>
      </c>
      <c r="S1486" s="13" t="b">
        <f t="shared" si="608"/>
        <v>1</v>
      </c>
      <c r="T1486" s="13" t="b">
        <f t="shared" si="603"/>
        <v>0</v>
      </c>
      <c r="U1486" s="13" t="b">
        <f t="shared" si="606"/>
        <v>0</v>
      </c>
      <c r="V1486" s="13" t="b">
        <f t="shared" si="612"/>
        <v>0</v>
      </c>
      <c r="W1486" s="14" t="b">
        <f t="shared" si="601"/>
        <v>0</v>
      </c>
      <c r="AB1486" s="14"/>
      <c r="AC1486" s="18"/>
      <c r="AD1486" s="14"/>
      <c r="AE1486" s="18"/>
      <c r="AF1486" s="18"/>
      <c r="AG1486" s="18"/>
      <c r="AH1486" s="19"/>
      <c r="AI1486" s="19"/>
      <c r="AJ1486" s="19"/>
    </row>
    <row r="1487" spans="2:36" s="13" customFormat="1" ht="16" hidden="1" thickBot="1">
      <c r="B1487" s="219"/>
      <c r="C1487" s="83">
        <f t="shared" si="609"/>
        <v>2018</v>
      </c>
      <c r="D1487" s="84" t="str">
        <f t="shared" ref="D1487:O1487" si="620">IF(D1448&lt;&gt;0,D1447/D1448,"")</f>
        <v/>
      </c>
      <c r="E1487" s="84" t="str">
        <f t="shared" si="620"/>
        <v/>
      </c>
      <c r="F1487" s="84" t="str">
        <f t="shared" si="620"/>
        <v/>
      </c>
      <c r="G1487" s="84" t="str">
        <f t="shared" si="620"/>
        <v/>
      </c>
      <c r="H1487" s="84" t="str">
        <f t="shared" si="620"/>
        <v/>
      </c>
      <c r="I1487" s="84" t="str">
        <f t="shared" si="620"/>
        <v/>
      </c>
      <c r="J1487" s="84" t="str">
        <f t="shared" si="620"/>
        <v/>
      </c>
      <c r="K1487" s="84" t="str">
        <f t="shared" si="620"/>
        <v/>
      </c>
      <c r="L1487" s="84" t="str">
        <f t="shared" si="620"/>
        <v/>
      </c>
      <c r="M1487" s="84" t="str">
        <f t="shared" si="620"/>
        <v/>
      </c>
      <c r="N1487" s="84" t="str">
        <f t="shared" si="620"/>
        <v/>
      </c>
      <c r="O1487" s="85" t="str">
        <f t="shared" si="620"/>
        <v/>
      </c>
      <c r="Q1487" s="86" t="str">
        <f>IF(Q1448&lt;&gt;0,Q1447/Q1448,"")</f>
        <v/>
      </c>
      <c r="S1487" s="13" t="b">
        <f t="shared" si="608"/>
        <v>1</v>
      </c>
      <c r="T1487" s="13" t="b">
        <f t="shared" si="603"/>
        <v>0</v>
      </c>
      <c r="U1487" s="13" t="b">
        <f t="shared" si="606"/>
        <v>0</v>
      </c>
      <c r="V1487" s="13" t="b">
        <f t="shared" si="612"/>
        <v>0</v>
      </c>
      <c r="W1487" s="14" t="b">
        <f t="shared" si="601"/>
        <v>0</v>
      </c>
      <c r="AB1487" s="14"/>
      <c r="AC1487" s="18"/>
      <c r="AD1487" s="14"/>
      <c r="AE1487" s="18"/>
      <c r="AF1487" s="18"/>
      <c r="AG1487" s="18"/>
      <c r="AH1487" s="19"/>
      <c r="AI1487" s="19"/>
      <c r="AJ1487" s="19"/>
    </row>
    <row r="1488" spans="2:36" s="13" customFormat="1" ht="16" hidden="1" thickBot="1">
      <c r="B1488" s="219"/>
      <c r="C1488" s="83">
        <f t="shared" si="609"/>
        <v>2017</v>
      </c>
      <c r="D1488" s="84" t="str">
        <f t="shared" ref="D1488:O1488" si="621">IF(D1450&lt;&gt;0,D1449/D1450,"")</f>
        <v/>
      </c>
      <c r="E1488" s="84" t="str">
        <f t="shared" si="621"/>
        <v/>
      </c>
      <c r="F1488" s="84" t="str">
        <f t="shared" si="621"/>
        <v/>
      </c>
      <c r="G1488" s="84" t="str">
        <f t="shared" si="621"/>
        <v/>
      </c>
      <c r="H1488" s="84" t="str">
        <f t="shared" si="621"/>
        <v/>
      </c>
      <c r="I1488" s="84" t="str">
        <f t="shared" si="621"/>
        <v/>
      </c>
      <c r="J1488" s="84" t="str">
        <f t="shared" si="621"/>
        <v/>
      </c>
      <c r="K1488" s="84" t="str">
        <f t="shared" si="621"/>
        <v/>
      </c>
      <c r="L1488" s="84" t="str">
        <f t="shared" si="621"/>
        <v/>
      </c>
      <c r="M1488" s="84" t="str">
        <f t="shared" si="621"/>
        <v/>
      </c>
      <c r="N1488" s="84" t="str">
        <f t="shared" si="621"/>
        <v/>
      </c>
      <c r="O1488" s="85" t="str">
        <f t="shared" si="621"/>
        <v/>
      </c>
      <c r="Q1488" s="86" t="str">
        <f>IF(Q1450&lt;&gt;0,Q1449/Q1450,"")</f>
        <v/>
      </c>
      <c r="S1488" s="13" t="b">
        <f t="shared" si="608"/>
        <v>1</v>
      </c>
      <c r="T1488" s="13" t="b">
        <f t="shared" si="608"/>
        <v>0</v>
      </c>
      <c r="U1488" s="13" t="b">
        <f t="shared" si="606"/>
        <v>1</v>
      </c>
      <c r="V1488" s="13" t="b">
        <f t="shared" si="612"/>
        <v>0</v>
      </c>
      <c r="W1488" s="14" t="b">
        <f t="shared" si="601"/>
        <v>0</v>
      </c>
      <c r="AB1488" s="14"/>
      <c r="AC1488" s="18"/>
      <c r="AD1488" s="14"/>
      <c r="AE1488" s="18"/>
      <c r="AF1488" s="18"/>
      <c r="AG1488" s="18"/>
      <c r="AH1488" s="19"/>
      <c r="AI1488" s="19"/>
      <c r="AJ1488" s="19"/>
    </row>
    <row r="1489" spans="1:36" s="13" customFormat="1" ht="16" hidden="1" thickBot="1">
      <c r="B1489" s="219"/>
      <c r="C1489" s="83">
        <f t="shared" si="609"/>
        <v>2016</v>
      </c>
      <c r="D1489" s="84" t="str">
        <f t="shared" ref="D1489:O1489" si="622">IF(D1452&lt;&gt;0,D1451/D1452,"")</f>
        <v/>
      </c>
      <c r="E1489" s="84" t="str">
        <f t="shared" si="622"/>
        <v/>
      </c>
      <c r="F1489" s="84" t="str">
        <f t="shared" si="622"/>
        <v/>
      </c>
      <c r="G1489" s="84" t="str">
        <f t="shared" si="622"/>
        <v/>
      </c>
      <c r="H1489" s="84" t="str">
        <f t="shared" si="622"/>
        <v/>
      </c>
      <c r="I1489" s="84" t="str">
        <f t="shared" si="622"/>
        <v/>
      </c>
      <c r="J1489" s="84" t="str">
        <f t="shared" si="622"/>
        <v/>
      </c>
      <c r="K1489" s="84" t="str">
        <f t="shared" si="622"/>
        <v/>
      </c>
      <c r="L1489" s="84" t="str">
        <f t="shared" si="622"/>
        <v/>
      </c>
      <c r="M1489" s="84" t="str">
        <f t="shared" si="622"/>
        <v/>
      </c>
      <c r="N1489" s="84" t="str">
        <f t="shared" si="622"/>
        <v/>
      </c>
      <c r="O1489" s="85" t="str">
        <f t="shared" si="622"/>
        <v/>
      </c>
      <c r="P1489" s="87"/>
      <c r="Q1489" s="86" t="str">
        <f>IF(Q1452&lt;&gt;0,Q1451/Q1452,"")</f>
        <v/>
      </c>
      <c r="S1489" s="13" t="b">
        <f t="shared" si="608"/>
        <v>1</v>
      </c>
      <c r="T1489" s="13" t="b">
        <f t="shared" si="608"/>
        <v>0</v>
      </c>
      <c r="U1489" s="13" t="b">
        <f t="shared" si="606"/>
        <v>1</v>
      </c>
      <c r="V1489" s="13" t="b">
        <f t="shared" si="612"/>
        <v>0</v>
      </c>
      <c r="W1489" s="14" t="b">
        <f t="shared" si="601"/>
        <v>0</v>
      </c>
      <c r="AB1489" s="14"/>
      <c r="AC1489" s="18"/>
      <c r="AD1489" s="14"/>
      <c r="AE1489" s="18"/>
      <c r="AF1489" s="18"/>
      <c r="AG1489" s="18"/>
      <c r="AH1489" s="19"/>
      <c r="AI1489" s="19"/>
      <c r="AJ1489" s="19"/>
    </row>
    <row r="1490" spans="1:36" s="13" customFormat="1" ht="16" hidden="1" thickBot="1">
      <c r="B1490" s="219"/>
      <c r="C1490" s="83">
        <f t="shared" si="609"/>
        <v>2015</v>
      </c>
      <c r="D1490" s="84" t="str">
        <f t="shared" ref="D1490:O1490" si="623">IF(D1454&lt;&gt;0,D1453/D1454,"")</f>
        <v/>
      </c>
      <c r="E1490" s="84" t="str">
        <f t="shared" si="623"/>
        <v/>
      </c>
      <c r="F1490" s="84" t="str">
        <f t="shared" si="623"/>
        <v/>
      </c>
      <c r="G1490" s="84" t="str">
        <f t="shared" si="623"/>
        <v/>
      </c>
      <c r="H1490" s="84" t="str">
        <f t="shared" si="623"/>
        <v/>
      </c>
      <c r="I1490" s="84" t="str">
        <f t="shared" si="623"/>
        <v/>
      </c>
      <c r="J1490" s="84" t="str">
        <f t="shared" si="623"/>
        <v/>
      </c>
      <c r="K1490" s="84" t="str">
        <f t="shared" si="623"/>
        <v/>
      </c>
      <c r="L1490" s="84" t="str">
        <f t="shared" si="623"/>
        <v/>
      </c>
      <c r="M1490" s="84" t="str">
        <f t="shared" si="623"/>
        <v/>
      </c>
      <c r="N1490" s="84" t="str">
        <f t="shared" si="623"/>
        <v/>
      </c>
      <c r="O1490" s="84" t="str">
        <f t="shared" si="623"/>
        <v/>
      </c>
      <c r="Q1490" s="84" t="str">
        <f>IF(Q1454&lt;&gt;0,Q1453/Q1454,"")</f>
        <v/>
      </c>
      <c r="S1490" s="13" t="b">
        <f t="shared" si="608"/>
        <v>1</v>
      </c>
      <c r="T1490" s="13" t="b">
        <f t="shared" si="608"/>
        <v>0</v>
      </c>
      <c r="U1490" s="13" t="b">
        <f t="shared" si="606"/>
        <v>1</v>
      </c>
      <c r="V1490" s="13" t="b">
        <f t="shared" si="612"/>
        <v>0</v>
      </c>
      <c r="W1490" s="14" t="b">
        <f t="shared" si="601"/>
        <v>0</v>
      </c>
      <c r="AB1490" s="14"/>
      <c r="AC1490" s="18"/>
      <c r="AD1490" s="14"/>
      <c r="AE1490" s="18"/>
      <c r="AF1490" s="18"/>
      <c r="AG1490" s="18"/>
      <c r="AH1490" s="19"/>
      <c r="AI1490" s="19"/>
      <c r="AJ1490" s="19"/>
    </row>
    <row r="1491" spans="1:36" s="13" customFormat="1" ht="16" hidden="1" thickBot="1">
      <c r="B1491" s="219"/>
      <c r="C1491" s="83">
        <f t="shared" si="609"/>
        <v>2014</v>
      </c>
      <c r="D1491" s="84" t="str">
        <f>IF(D1456&lt;&gt;0,D1455/D1456,"")</f>
        <v/>
      </c>
      <c r="E1491" s="84" t="str">
        <f t="shared" ref="E1491:O1491" si="624">IF(E1456&lt;&gt;0,E1455/E1456,"")</f>
        <v/>
      </c>
      <c r="F1491" s="84" t="str">
        <f t="shared" si="624"/>
        <v/>
      </c>
      <c r="G1491" s="84" t="str">
        <f t="shared" si="624"/>
        <v/>
      </c>
      <c r="H1491" s="84" t="str">
        <f t="shared" si="624"/>
        <v/>
      </c>
      <c r="I1491" s="84" t="str">
        <f t="shared" si="624"/>
        <v/>
      </c>
      <c r="J1491" s="84" t="str">
        <f t="shared" si="624"/>
        <v/>
      </c>
      <c r="K1491" s="84" t="str">
        <f t="shared" si="624"/>
        <v/>
      </c>
      <c r="L1491" s="84" t="str">
        <f t="shared" si="624"/>
        <v/>
      </c>
      <c r="M1491" s="84" t="str">
        <f t="shared" si="624"/>
        <v/>
      </c>
      <c r="N1491" s="84" t="str">
        <f t="shared" si="624"/>
        <v/>
      </c>
      <c r="O1491" s="84" t="str">
        <f t="shared" si="624"/>
        <v/>
      </c>
      <c r="Q1491" s="84" t="str">
        <f>IF(Q1456&lt;&gt;0,Q1455/Q1456,"")</f>
        <v/>
      </c>
      <c r="S1491" s="13" t="b">
        <f t="shared" si="608"/>
        <v>1</v>
      </c>
      <c r="T1491" s="13" t="b">
        <f t="shared" si="608"/>
        <v>0</v>
      </c>
      <c r="U1491" s="13" t="b">
        <f t="shared" si="606"/>
        <v>1</v>
      </c>
      <c r="V1491" s="13" t="b">
        <f t="shared" si="612"/>
        <v>0</v>
      </c>
      <c r="W1491" s="14" t="b">
        <f t="shared" si="601"/>
        <v>0</v>
      </c>
      <c r="AB1491" s="14"/>
      <c r="AC1491" s="18"/>
      <c r="AD1491" s="14"/>
      <c r="AE1491" s="18"/>
      <c r="AF1491" s="18"/>
      <c r="AG1491" s="18"/>
      <c r="AH1491" s="19"/>
      <c r="AI1491" s="19"/>
      <c r="AJ1491" s="19"/>
    </row>
    <row r="1492" spans="1:36" s="13" customFormat="1" ht="16" hidden="1" thickBot="1">
      <c r="B1492" s="219"/>
      <c r="C1492" s="83">
        <f t="shared" si="609"/>
        <v>2013</v>
      </c>
      <c r="D1492" s="84" t="str">
        <f>IF(D1458&lt;&gt;0,D1457/D1458,"")</f>
        <v/>
      </c>
      <c r="E1492" s="84" t="str">
        <f t="shared" ref="E1492:O1492" si="625">IF(E1458&lt;&gt;0,E1457/E1458,"")</f>
        <v/>
      </c>
      <c r="F1492" s="84" t="str">
        <f t="shared" si="625"/>
        <v/>
      </c>
      <c r="G1492" s="84" t="str">
        <f t="shared" si="625"/>
        <v/>
      </c>
      <c r="H1492" s="84" t="str">
        <f t="shared" si="625"/>
        <v/>
      </c>
      <c r="I1492" s="84" t="str">
        <f t="shared" si="625"/>
        <v/>
      </c>
      <c r="J1492" s="84" t="str">
        <f t="shared" si="625"/>
        <v/>
      </c>
      <c r="K1492" s="84" t="str">
        <f t="shared" si="625"/>
        <v/>
      </c>
      <c r="L1492" s="84" t="str">
        <f t="shared" si="625"/>
        <v/>
      </c>
      <c r="M1492" s="84" t="str">
        <f t="shared" si="625"/>
        <v/>
      </c>
      <c r="N1492" s="84" t="str">
        <f t="shared" si="625"/>
        <v/>
      </c>
      <c r="O1492" s="84" t="str">
        <f t="shared" si="625"/>
        <v/>
      </c>
      <c r="Q1492" s="84" t="str">
        <f>IF(Q1458&lt;&gt;0,Q1457/Q1458,"")</f>
        <v/>
      </c>
      <c r="S1492" s="13" t="b">
        <f t="shared" si="608"/>
        <v>1</v>
      </c>
      <c r="T1492" s="13" t="b">
        <f t="shared" si="608"/>
        <v>0</v>
      </c>
      <c r="U1492" s="13" t="b">
        <f t="shared" si="606"/>
        <v>0</v>
      </c>
      <c r="V1492" s="13" t="b">
        <f t="shared" si="612"/>
        <v>0</v>
      </c>
      <c r="W1492" s="14" t="b">
        <f t="shared" si="601"/>
        <v>0</v>
      </c>
      <c r="AB1492" s="14"/>
      <c r="AC1492" s="18"/>
      <c r="AD1492" s="14"/>
      <c r="AE1492" s="18"/>
      <c r="AF1492" s="18"/>
      <c r="AG1492" s="18"/>
      <c r="AH1492" s="19"/>
      <c r="AI1492" s="19"/>
      <c r="AJ1492" s="19"/>
    </row>
    <row r="1493" spans="1:36" s="13" customFormat="1" ht="16" hidden="1" thickBot="1">
      <c r="B1493" s="219"/>
      <c r="C1493" s="83">
        <f t="shared" si="609"/>
        <v>2012</v>
      </c>
      <c r="D1493" s="84" t="str">
        <f>IF(D1460&lt;&gt;0,D1459/D1460,"")</f>
        <v/>
      </c>
      <c r="E1493" s="84" t="str">
        <f t="shared" ref="E1493:O1493" si="626">IF(E1460&lt;&gt;0,E1459/E1460,"")</f>
        <v/>
      </c>
      <c r="F1493" s="84" t="str">
        <f t="shared" si="626"/>
        <v/>
      </c>
      <c r="G1493" s="84" t="str">
        <f t="shared" si="626"/>
        <v/>
      </c>
      <c r="H1493" s="84" t="str">
        <f t="shared" si="626"/>
        <v/>
      </c>
      <c r="I1493" s="84" t="str">
        <f t="shared" si="626"/>
        <v/>
      </c>
      <c r="J1493" s="84" t="str">
        <f t="shared" si="626"/>
        <v/>
      </c>
      <c r="K1493" s="84" t="str">
        <f t="shared" si="626"/>
        <v/>
      </c>
      <c r="L1493" s="84" t="str">
        <f t="shared" si="626"/>
        <v/>
      </c>
      <c r="M1493" s="84" t="str">
        <f t="shared" si="626"/>
        <v/>
      </c>
      <c r="N1493" s="84" t="str">
        <f t="shared" si="626"/>
        <v/>
      </c>
      <c r="O1493" s="84" t="str">
        <f t="shared" si="626"/>
        <v/>
      </c>
      <c r="Q1493" s="84" t="str">
        <f>IF(Q1460&lt;&gt;0,Q1459/Q1460,"")</f>
        <v/>
      </c>
      <c r="S1493" s="13" t="b">
        <f t="shared" ref="S1493:T1500" si="627">S1492</f>
        <v>1</v>
      </c>
      <c r="T1493" s="13" t="b">
        <f t="shared" si="627"/>
        <v>0</v>
      </c>
      <c r="U1493" s="13" t="b">
        <f t="shared" si="606"/>
        <v>0</v>
      </c>
      <c r="V1493" s="13" t="b">
        <f t="shared" si="612"/>
        <v>0</v>
      </c>
      <c r="W1493" s="14" t="b">
        <f t="shared" si="601"/>
        <v>0</v>
      </c>
      <c r="AB1493" s="14"/>
      <c r="AC1493" s="18"/>
      <c r="AD1493" s="14"/>
      <c r="AE1493" s="18"/>
      <c r="AF1493" s="18"/>
      <c r="AG1493" s="18"/>
      <c r="AH1493" s="19"/>
      <c r="AI1493" s="19"/>
      <c r="AJ1493" s="19"/>
    </row>
    <row r="1494" spans="1:36" s="13" customFormat="1" ht="16" hidden="1" thickBot="1">
      <c r="B1494" s="219"/>
      <c r="C1494" s="83">
        <f t="shared" si="609"/>
        <v>2011</v>
      </c>
      <c r="D1494" s="84" t="str">
        <f>IF(D1462&lt;&gt;0,D1461/D1462,"")</f>
        <v/>
      </c>
      <c r="E1494" s="84" t="str">
        <f t="shared" ref="E1494:O1494" si="628">IF(E1462&lt;&gt;0,E1461/E1462,"")</f>
        <v/>
      </c>
      <c r="F1494" s="84" t="str">
        <f t="shared" si="628"/>
        <v/>
      </c>
      <c r="G1494" s="84" t="str">
        <f t="shared" si="628"/>
        <v/>
      </c>
      <c r="H1494" s="84" t="str">
        <f t="shared" si="628"/>
        <v/>
      </c>
      <c r="I1494" s="84" t="str">
        <f t="shared" si="628"/>
        <v/>
      </c>
      <c r="J1494" s="84" t="str">
        <f t="shared" si="628"/>
        <v/>
      </c>
      <c r="K1494" s="84" t="str">
        <f t="shared" si="628"/>
        <v/>
      </c>
      <c r="L1494" s="84" t="str">
        <f t="shared" si="628"/>
        <v/>
      </c>
      <c r="M1494" s="84" t="str">
        <f t="shared" si="628"/>
        <v/>
      </c>
      <c r="N1494" s="84" t="str">
        <f t="shared" si="628"/>
        <v/>
      </c>
      <c r="O1494" s="84" t="str">
        <f t="shared" si="628"/>
        <v/>
      </c>
      <c r="Q1494" s="84" t="str">
        <f>IF(Q1462&lt;&gt;0,Q1461/Q1462,"")</f>
        <v/>
      </c>
      <c r="S1494" s="13" t="b">
        <f t="shared" si="627"/>
        <v>1</v>
      </c>
      <c r="T1494" s="13" t="b">
        <f t="shared" si="627"/>
        <v>0</v>
      </c>
      <c r="U1494" s="13" t="b">
        <f t="shared" si="606"/>
        <v>0</v>
      </c>
      <c r="V1494" s="13" t="b">
        <f t="shared" si="612"/>
        <v>0</v>
      </c>
      <c r="W1494" s="14" t="b">
        <f t="shared" si="601"/>
        <v>0</v>
      </c>
      <c r="AB1494" s="14"/>
      <c r="AC1494" s="18"/>
      <c r="AD1494" s="14"/>
      <c r="AE1494" s="18"/>
      <c r="AF1494" s="18"/>
      <c r="AG1494" s="18"/>
      <c r="AH1494" s="19"/>
      <c r="AI1494" s="19"/>
      <c r="AJ1494" s="19"/>
    </row>
    <row r="1495" spans="1:36" s="13" customFormat="1" ht="16" hidden="1" thickBot="1">
      <c r="B1495" s="219"/>
      <c r="C1495" s="83">
        <f t="shared" si="609"/>
        <v>2010</v>
      </c>
      <c r="D1495" s="84" t="str">
        <f>IF(D1464&lt;&gt;0,D1463/D1464,"")</f>
        <v/>
      </c>
      <c r="E1495" s="84" t="str">
        <f t="shared" ref="E1495:O1495" si="629">IF(E1464&lt;&gt;0,E1463/E1464,"")</f>
        <v/>
      </c>
      <c r="F1495" s="84" t="str">
        <f t="shared" si="629"/>
        <v/>
      </c>
      <c r="G1495" s="84" t="str">
        <f t="shared" si="629"/>
        <v/>
      </c>
      <c r="H1495" s="84" t="str">
        <f t="shared" si="629"/>
        <v/>
      </c>
      <c r="I1495" s="84" t="str">
        <f t="shared" si="629"/>
        <v/>
      </c>
      <c r="J1495" s="84" t="str">
        <f t="shared" si="629"/>
        <v/>
      </c>
      <c r="K1495" s="84" t="str">
        <f t="shared" si="629"/>
        <v/>
      </c>
      <c r="L1495" s="84" t="str">
        <f t="shared" si="629"/>
        <v/>
      </c>
      <c r="M1495" s="84" t="str">
        <f t="shared" si="629"/>
        <v/>
      </c>
      <c r="N1495" s="84" t="str">
        <f t="shared" si="629"/>
        <v/>
      </c>
      <c r="O1495" s="84" t="str">
        <f t="shared" si="629"/>
        <v/>
      </c>
      <c r="P1495" s="87"/>
      <c r="Q1495" s="84" t="str">
        <f>IF(Q1464&lt;&gt;0,Q1463/Q1464,"")</f>
        <v/>
      </c>
      <c r="S1495" s="13" t="b">
        <f t="shared" si="627"/>
        <v>1</v>
      </c>
      <c r="T1495" s="13" t="b">
        <f t="shared" si="627"/>
        <v>0</v>
      </c>
      <c r="U1495" s="13" t="b">
        <f t="shared" si="606"/>
        <v>0</v>
      </c>
      <c r="V1495" s="13" t="b">
        <f t="shared" si="612"/>
        <v>0</v>
      </c>
      <c r="W1495" s="14" t="b">
        <f t="shared" si="601"/>
        <v>0</v>
      </c>
      <c r="AB1495" s="14"/>
      <c r="AC1495" s="18"/>
      <c r="AD1495" s="14"/>
      <c r="AE1495" s="18"/>
      <c r="AF1495" s="18"/>
      <c r="AG1495" s="18"/>
      <c r="AH1495" s="19"/>
      <c r="AI1495" s="19"/>
      <c r="AJ1495" s="19"/>
    </row>
    <row r="1496" spans="1:36" s="13" customFormat="1" ht="16" hidden="1" thickBot="1">
      <c r="B1496" s="219"/>
      <c r="C1496" s="83">
        <f t="shared" si="609"/>
        <v>2009</v>
      </c>
      <c r="D1496" s="84" t="str">
        <f>IF(D1466&lt;&gt;0,D1465/D1466,"")</f>
        <v/>
      </c>
      <c r="E1496" s="84" t="str">
        <f t="shared" ref="E1496:O1496" si="630">IF(E1466&lt;&gt;0,E1465/E1466,"")</f>
        <v/>
      </c>
      <c r="F1496" s="84" t="str">
        <f t="shared" si="630"/>
        <v/>
      </c>
      <c r="G1496" s="84" t="str">
        <f t="shared" si="630"/>
        <v/>
      </c>
      <c r="H1496" s="84" t="str">
        <f t="shared" si="630"/>
        <v/>
      </c>
      <c r="I1496" s="84" t="str">
        <f t="shared" si="630"/>
        <v/>
      </c>
      <c r="J1496" s="84" t="str">
        <f t="shared" si="630"/>
        <v/>
      </c>
      <c r="K1496" s="84" t="str">
        <f t="shared" si="630"/>
        <v/>
      </c>
      <c r="L1496" s="84" t="str">
        <f t="shared" si="630"/>
        <v/>
      </c>
      <c r="M1496" s="84" t="str">
        <f t="shared" si="630"/>
        <v/>
      </c>
      <c r="N1496" s="84" t="str">
        <f t="shared" si="630"/>
        <v/>
      </c>
      <c r="O1496" s="84" t="str">
        <f t="shared" si="630"/>
        <v/>
      </c>
      <c r="Q1496" s="84" t="str">
        <f>IF(Q1466&lt;&gt;0,Q1465/Q1466,"")</f>
        <v/>
      </c>
      <c r="S1496" s="13" t="b">
        <f t="shared" si="627"/>
        <v>1</v>
      </c>
      <c r="T1496" s="13" t="b">
        <f t="shared" si="627"/>
        <v>0</v>
      </c>
      <c r="U1496" s="13" t="b">
        <f t="shared" si="606"/>
        <v>0</v>
      </c>
      <c r="V1496" s="13" t="b">
        <f t="shared" si="612"/>
        <v>0</v>
      </c>
      <c r="W1496" s="14" t="b">
        <f t="shared" si="601"/>
        <v>0</v>
      </c>
      <c r="AB1496" s="14"/>
      <c r="AC1496" s="18"/>
      <c r="AD1496" s="14"/>
      <c r="AE1496" s="18"/>
      <c r="AF1496" s="18"/>
      <c r="AG1496" s="18"/>
      <c r="AH1496" s="19"/>
      <c r="AI1496" s="19"/>
      <c r="AJ1496" s="19"/>
    </row>
    <row r="1497" spans="1:36" s="13" customFormat="1" ht="16" hidden="1" thickBot="1">
      <c r="B1497" s="219"/>
      <c r="C1497" s="83">
        <f t="shared" si="609"/>
        <v>2008</v>
      </c>
      <c r="D1497" s="84" t="str">
        <f>IF(D1468&lt;&gt;0,D1467/D1468,"")</f>
        <v/>
      </c>
      <c r="E1497" s="84" t="str">
        <f t="shared" ref="E1497:O1497" si="631">IF(E1468&lt;&gt;0,E1467/E1468,"")</f>
        <v/>
      </c>
      <c r="F1497" s="84" t="str">
        <f t="shared" si="631"/>
        <v/>
      </c>
      <c r="G1497" s="84" t="str">
        <f t="shared" si="631"/>
        <v/>
      </c>
      <c r="H1497" s="84" t="str">
        <f t="shared" si="631"/>
        <v/>
      </c>
      <c r="I1497" s="84" t="str">
        <f t="shared" si="631"/>
        <v/>
      </c>
      <c r="J1497" s="84" t="str">
        <f t="shared" si="631"/>
        <v/>
      </c>
      <c r="K1497" s="84" t="str">
        <f t="shared" si="631"/>
        <v/>
      </c>
      <c r="L1497" s="84" t="str">
        <f t="shared" si="631"/>
        <v/>
      </c>
      <c r="M1497" s="84" t="str">
        <f t="shared" si="631"/>
        <v/>
      </c>
      <c r="N1497" s="84" t="str">
        <f t="shared" si="631"/>
        <v/>
      </c>
      <c r="O1497" s="84" t="str">
        <f t="shared" si="631"/>
        <v/>
      </c>
      <c r="Q1497" s="84" t="str">
        <f>IF(Q1468&lt;&gt;0,Q1467/Q1468,"")</f>
        <v/>
      </c>
      <c r="S1497" s="13" t="b">
        <f t="shared" si="627"/>
        <v>1</v>
      </c>
      <c r="T1497" s="13" t="b">
        <f t="shared" si="627"/>
        <v>0</v>
      </c>
      <c r="U1497" s="13" t="b">
        <f t="shared" si="606"/>
        <v>0</v>
      </c>
      <c r="V1497" s="13" t="b">
        <f t="shared" si="612"/>
        <v>0</v>
      </c>
      <c r="W1497" s="14" t="b">
        <f t="shared" si="601"/>
        <v>0</v>
      </c>
      <c r="AB1497" s="14"/>
      <c r="AC1497" s="18"/>
      <c r="AD1497" s="14"/>
      <c r="AE1497" s="18"/>
      <c r="AF1497" s="18"/>
      <c r="AG1497" s="18"/>
      <c r="AH1497" s="19"/>
      <c r="AI1497" s="19"/>
      <c r="AJ1497" s="19"/>
    </row>
    <row r="1498" spans="1:36" s="13" customFormat="1" ht="16" hidden="1" thickBot="1">
      <c r="B1498" s="219"/>
      <c r="C1498" s="83">
        <f t="shared" si="609"/>
        <v>2007</v>
      </c>
      <c r="D1498" s="84" t="str">
        <f>IF(D1470&lt;&gt;0,D1469/D1470,"")</f>
        <v/>
      </c>
      <c r="E1498" s="84" t="str">
        <f t="shared" ref="E1498:O1498" si="632">IF(E1470&lt;&gt;0,E1469/E1470,"")</f>
        <v/>
      </c>
      <c r="F1498" s="84" t="str">
        <f t="shared" si="632"/>
        <v/>
      </c>
      <c r="G1498" s="84" t="str">
        <f t="shared" si="632"/>
        <v/>
      </c>
      <c r="H1498" s="84" t="str">
        <f t="shared" si="632"/>
        <v/>
      </c>
      <c r="I1498" s="84" t="str">
        <f t="shared" si="632"/>
        <v/>
      </c>
      <c r="J1498" s="84" t="str">
        <f t="shared" si="632"/>
        <v/>
      </c>
      <c r="K1498" s="84" t="str">
        <f t="shared" si="632"/>
        <v/>
      </c>
      <c r="L1498" s="84" t="str">
        <f t="shared" si="632"/>
        <v/>
      </c>
      <c r="M1498" s="84" t="str">
        <f t="shared" si="632"/>
        <v/>
      </c>
      <c r="N1498" s="84" t="str">
        <f t="shared" si="632"/>
        <v/>
      </c>
      <c r="O1498" s="84" t="str">
        <f t="shared" si="632"/>
        <v/>
      </c>
      <c r="Q1498" s="84" t="str">
        <f>IF(Q1470&lt;&gt;0,Q1469/Q1470,"")</f>
        <v/>
      </c>
      <c r="S1498" s="13" t="b">
        <f t="shared" si="627"/>
        <v>1</v>
      </c>
      <c r="T1498" s="13" t="b">
        <f t="shared" si="627"/>
        <v>0</v>
      </c>
      <c r="U1498" s="13" t="b">
        <f t="shared" si="606"/>
        <v>0</v>
      </c>
      <c r="V1498" s="13" t="b">
        <f t="shared" si="612"/>
        <v>0</v>
      </c>
      <c r="W1498" s="14" t="b">
        <f t="shared" si="601"/>
        <v>0</v>
      </c>
      <c r="AB1498" s="14"/>
      <c r="AC1498" s="18"/>
      <c r="AD1498" s="14"/>
      <c r="AE1498" s="18"/>
      <c r="AF1498" s="18"/>
      <c r="AG1498" s="18"/>
      <c r="AH1498" s="19"/>
      <c r="AI1498" s="19"/>
      <c r="AJ1498" s="19"/>
    </row>
    <row r="1499" spans="1:36" s="13" customFormat="1" ht="16" hidden="1" thickBot="1">
      <c r="B1499" s="219"/>
      <c r="C1499" s="83">
        <f t="shared" si="609"/>
        <v>2006</v>
      </c>
      <c r="D1499" s="84" t="str">
        <f>IF(D1472&lt;&gt;0,D1471/D1472,"")</f>
        <v/>
      </c>
      <c r="E1499" s="84" t="str">
        <f t="shared" ref="E1499:O1499" si="633">IF(E1472&lt;&gt;0,E1471/E1472,"")</f>
        <v/>
      </c>
      <c r="F1499" s="84" t="str">
        <f t="shared" si="633"/>
        <v/>
      </c>
      <c r="G1499" s="84" t="str">
        <f t="shared" si="633"/>
        <v/>
      </c>
      <c r="H1499" s="84" t="str">
        <f t="shared" si="633"/>
        <v/>
      </c>
      <c r="I1499" s="84" t="str">
        <f t="shared" si="633"/>
        <v/>
      </c>
      <c r="J1499" s="84" t="str">
        <f t="shared" si="633"/>
        <v/>
      </c>
      <c r="K1499" s="84" t="str">
        <f t="shared" si="633"/>
        <v/>
      </c>
      <c r="L1499" s="84" t="str">
        <f t="shared" si="633"/>
        <v/>
      </c>
      <c r="M1499" s="84" t="str">
        <f t="shared" si="633"/>
        <v/>
      </c>
      <c r="N1499" s="84" t="str">
        <f t="shared" si="633"/>
        <v/>
      </c>
      <c r="O1499" s="84" t="str">
        <f t="shared" si="633"/>
        <v/>
      </c>
      <c r="P1499" s="87"/>
      <c r="Q1499" s="84" t="str">
        <f>IF(Q1472&lt;&gt;0,Q1471/Q1472,"")</f>
        <v/>
      </c>
      <c r="S1499" s="13" t="b">
        <f t="shared" si="627"/>
        <v>1</v>
      </c>
      <c r="T1499" s="13" t="b">
        <f t="shared" si="627"/>
        <v>0</v>
      </c>
      <c r="U1499" s="13" t="b">
        <f t="shared" si="606"/>
        <v>0</v>
      </c>
      <c r="V1499" s="13" t="b">
        <f t="shared" si="612"/>
        <v>0</v>
      </c>
      <c r="W1499" s="14" t="b">
        <f t="shared" si="601"/>
        <v>0</v>
      </c>
      <c r="AB1499" s="14"/>
      <c r="AC1499" s="18"/>
      <c r="AD1499" s="14"/>
      <c r="AE1499" s="18"/>
      <c r="AF1499" s="18"/>
      <c r="AG1499" s="18"/>
      <c r="AH1499" s="19"/>
      <c r="AI1499" s="19"/>
      <c r="AJ1499" s="19"/>
    </row>
    <row r="1500" spans="1:36" s="13" customFormat="1" ht="16" hidden="1" thickBot="1">
      <c r="B1500" s="219"/>
      <c r="C1500" s="83">
        <f t="shared" si="609"/>
        <v>2005</v>
      </c>
      <c r="D1500" s="84" t="str">
        <f>IF(D1474&lt;&gt;0,D1473/D1474,"")</f>
        <v/>
      </c>
      <c r="E1500" s="84" t="str">
        <f t="shared" ref="E1500:O1500" si="634">IF(E1474&lt;&gt;0,E1473/E1474,"")</f>
        <v/>
      </c>
      <c r="F1500" s="84" t="str">
        <f t="shared" si="634"/>
        <v/>
      </c>
      <c r="G1500" s="84" t="str">
        <f t="shared" si="634"/>
        <v/>
      </c>
      <c r="H1500" s="84" t="str">
        <f t="shared" si="634"/>
        <v/>
      </c>
      <c r="I1500" s="84" t="str">
        <f t="shared" si="634"/>
        <v/>
      </c>
      <c r="J1500" s="84" t="str">
        <f t="shared" si="634"/>
        <v/>
      </c>
      <c r="K1500" s="84" t="str">
        <f t="shared" si="634"/>
        <v/>
      </c>
      <c r="L1500" s="84" t="str">
        <f t="shared" si="634"/>
        <v/>
      </c>
      <c r="M1500" s="84" t="str">
        <f t="shared" si="634"/>
        <v/>
      </c>
      <c r="N1500" s="84" t="str">
        <f t="shared" si="634"/>
        <v/>
      </c>
      <c r="O1500" s="84" t="str">
        <f t="shared" si="634"/>
        <v/>
      </c>
      <c r="Q1500" s="84" t="str">
        <f>IF(Q1474&lt;&gt;0,Q1473/Q1474,"")</f>
        <v/>
      </c>
      <c r="S1500" s="13" t="b">
        <f t="shared" si="627"/>
        <v>1</v>
      </c>
      <c r="T1500" s="13" t="b">
        <f t="shared" si="627"/>
        <v>0</v>
      </c>
      <c r="U1500" s="13" t="b">
        <f t="shared" si="606"/>
        <v>0</v>
      </c>
      <c r="V1500" s="13" t="b">
        <f t="shared" si="612"/>
        <v>0</v>
      </c>
      <c r="W1500" s="14" t="b">
        <f t="shared" si="601"/>
        <v>0</v>
      </c>
      <c r="AB1500" s="14"/>
      <c r="AC1500" s="18"/>
      <c r="AD1500" s="14"/>
      <c r="AE1500" s="18"/>
      <c r="AF1500" s="18"/>
      <c r="AG1500" s="18"/>
      <c r="AH1500" s="19"/>
      <c r="AI1500" s="19"/>
      <c r="AJ1500" s="19"/>
    </row>
    <row r="1501" spans="1:36" s="13" customFormat="1" hidden="1">
      <c r="S1501" s="13" t="b">
        <f>S1486</f>
        <v>1</v>
      </c>
      <c r="T1501" s="13" t="b">
        <f>T1486</f>
        <v>0</v>
      </c>
      <c r="V1501" s="13" t="b">
        <f>V1486</f>
        <v>0</v>
      </c>
      <c r="W1501" s="14" t="b">
        <f t="shared" si="601"/>
        <v>0</v>
      </c>
      <c r="AB1501" s="14"/>
      <c r="AC1501" s="18"/>
      <c r="AD1501" s="14"/>
      <c r="AE1501" s="18"/>
      <c r="AF1501" s="18"/>
      <c r="AG1501" s="18"/>
      <c r="AH1501" s="19"/>
      <c r="AI1501" s="19"/>
      <c r="AJ1501" s="19"/>
    </row>
    <row r="1502" spans="1:36" s="13" customFormat="1" ht="15.75" hidden="1" customHeight="1">
      <c r="T1502" s="13" t="b">
        <f>T1501</f>
        <v>0</v>
      </c>
      <c r="W1502" s="14" t="b">
        <f t="shared" si="601"/>
        <v>0</v>
      </c>
      <c r="AB1502" s="14"/>
      <c r="AC1502" s="18"/>
      <c r="AD1502" s="14"/>
      <c r="AE1502" s="18"/>
      <c r="AF1502" s="18"/>
      <c r="AG1502" s="18"/>
      <c r="AH1502" s="19"/>
      <c r="AI1502" s="19"/>
      <c r="AJ1502" s="19"/>
    </row>
    <row r="1503" spans="1:36" s="13" customFormat="1" ht="16" hidden="1" thickBot="1">
      <c r="B1503" s="206" t="s">
        <v>19</v>
      </c>
      <c r="C1503" s="206"/>
      <c r="D1503" s="206"/>
      <c r="E1503" s="206"/>
      <c r="F1503" s="41" t="s">
        <v>20</v>
      </c>
      <c r="G1503" s="42" t="s">
        <v>21</v>
      </c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T1503" s="13" t="b">
        <f>VLOOKUP(B1504,$T$5:$U$24,2,)</f>
        <v>0</v>
      </c>
      <c r="W1503" s="14" t="b">
        <f>AND(S1503:V1503)</f>
        <v>0</v>
      </c>
      <c r="AB1503" s="14"/>
      <c r="AC1503" s="18"/>
      <c r="AD1503" s="14"/>
      <c r="AE1503" s="18"/>
      <c r="AF1503" s="18"/>
      <c r="AG1503" s="18"/>
      <c r="AH1503" s="19"/>
      <c r="AI1503" s="19"/>
      <c r="AJ1503" s="19"/>
    </row>
    <row r="1504" spans="1:36" s="13" customFormat="1" ht="32.25" hidden="1" customHeight="1" thickTop="1" thickBot="1">
      <c r="A1504" s="44" t="s">
        <v>22</v>
      </c>
      <c r="B1504" s="45">
        <f>B1422+1</f>
        <v>19</v>
      </c>
      <c r="C1504" s="207" t="str">
        <f>VLOOKUP(B1504,$B$5:$F$24,2,)</f>
        <v/>
      </c>
      <c r="D1504" s="208"/>
      <c r="E1504" s="209"/>
      <c r="F1504" s="46" t="str">
        <f>VLOOKUP(B1504,$B$5:$G$24,5,)</f>
        <v/>
      </c>
      <c r="G1504" s="223" t="str">
        <f>VLOOKUP(B1504,$B$5:$G$24,6,)</f>
        <v/>
      </c>
      <c r="H1504" s="223"/>
      <c r="I1504" s="223"/>
      <c r="J1504" s="223"/>
      <c r="K1504" s="223"/>
      <c r="L1504" s="223"/>
      <c r="M1504" s="223"/>
      <c r="N1504" s="223"/>
      <c r="O1504" s="223"/>
      <c r="P1504" s="223"/>
      <c r="Q1504" s="223"/>
      <c r="T1504" s="13" t="b">
        <f>T1503</f>
        <v>0</v>
      </c>
      <c r="W1504" s="14" t="b">
        <f t="shared" ref="W1504:W1584" si="635">AND(S1504:V1504)</f>
        <v>0</v>
      </c>
      <c r="AB1504" s="14"/>
      <c r="AC1504" s="18"/>
      <c r="AD1504" s="14"/>
      <c r="AE1504" s="18"/>
      <c r="AF1504" s="18"/>
      <c r="AG1504" s="18"/>
      <c r="AH1504" s="19"/>
      <c r="AI1504" s="19"/>
      <c r="AJ1504" s="19"/>
    </row>
    <row r="1505" spans="2:36" s="13" customFormat="1" hidden="1">
      <c r="T1505" s="13" t="b">
        <f>T1504</f>
        <v>0</v>
      </c>
      <c r="W1505" s="14" t="b">
        <f t="shared" si="635"/>
        <v>0</v>
      </c>
      <c r="AB1505" s="14"/>
      <c r="AC1505" s="18"/>
      <c r="AD1505" s="14"/>
      <c r="AE1505" s="18"/>
      <c r="AF1505" s="18"/>
      <c r="AG1505" s="18"/>
      <c r="AH1505" s="19"/>
      <c r="AI1505" s="19"/>
      <c r="AJ1505" s="19"/>
    </row>
    <row r="1506" spans="2:36" s="13" customFormat="1" ht="16" hidden="1" thickBot="1">
      <c r="B1506" s="53"/>
      <c r="C1506" s="53"/>
      <c r="D1506" s="54" t="str">
        <f>D1424</f>
        <v>Jan</v>
      </c>
      <c r="E1506" s="54" t="str">
        <f t="shared" ref="E1506:O1506" si="636">E1424</f>
        <v>Feb</v>
      </c>
      <c r="F1506" s="54" t="str">
        <f t="shared" si="636"/>
        <v>Mar</v>
      </c>
      <c r="G1506" s="54" t="str">
        <f t="shared" si="636"/>
        <v>Apr</v>
      </c>
      <c r="H1506" s="54" t="str">
        <f t="shared" si="636"/>
        <v>May</v>
      </c>
      <c r="I1506" s="54" t="str">
        <f t="shared" si="636"/>
        <v>Jun</v>
      </c>
      <c r="J1506" s="54" t="str">
        <f t="shared" si="636"/>
        <v>Jul</v>
      </c>
      <c r="K1506" s="54" t="str">
        <f t="shared" si="636"/>
        <v>Aug</v>
      </c>
      <c r="L1506" s="54" t="str">
        <f t="shared" si="636"/>
        <v>Sep</v>
      </c>
      <c r="M1506" s="54" t="str">
        <f t="shared" si="636"/>
        <v>Oct</v>
      </c>
      <c r="N1506" s="54" t="str">
        <f t="shared" si="636"/>
        <v>Nov</v>
      </c>
      <c r="O1506" s="54" t="str">
        <f t="shared" si="636"/>
        <v>Dec</v>
      </c>
      <c r="P1506" s="55"/>
      <c r="Q1506" s="56" t="s">
        <v>23</v>
      </c>
      <c r="T1506" s="13" t="b">
        <f t="shared" ref="T1506:T1569" si="637">T1505</f>
        <v>0</v>
      </c>
      <c r="W1506" s="14" t="b">
        <f t="shared" si="635"/>
        <v>0</v>
      </c>
      <c r="AB1506" s="14"/>
      <c r="AC1506" s="18"/>
      <c r="AD1506" s="14"/>
      <c r="AE1506" s="18"/>
      <c r="AF1506" s="18"/>
      <c r="AG1506" s="18"/>
      <c r="AH1506" s="19"/>
      <c r="AI1506" s="19"/>
      <c r="AJ1506" s="19"/>
    </row>
    <row r="1507" spans="2:36" s="13" customFormat="1" hidden="1">
      <c r="B1507" s="214">
        <f>FinalYear</f>
        <v>2029</v>
      </c>
      <c r="C1507" s="57" t="s">
        <v>24</v>
      </c>
      <c r="D1507" s="58"/>
      <c r="E1507" s="59"/>
      <c r="F1507" s="59"/>
      <c r="G1507" s="59"/>
      <c r="H1507" s="59"/>
      <c r="I1507" s="60"/>
      <c r="J1507" s="59"/>
      <c r="K1507" s="59"/>
      <c r="L1507" s="59"/>
      <c r="M1507" s="59"/>
      <c r="N1507" s="59"/>
      <c r="O1507" s="61"/>
      <c r="P1507" s="62"/>
      <c r="Q1507" s="63">
        <f t="shared" ref="Q1507:Q1556" si="638">SUM(D1507:O1507)</f>
        <v>0</v>
      </c>
      <c r="T1507" s="13" t="b">
        <f t="shared" si="637"/>
        <v>0</v>
      </c>
      <c r="U1507" s="13" t="b">
        <f>AND(B1507&lt;=ReportingYear,B1507&gt;=BaselineYear)</f>
        <v>0</v>
      </c>
      <c r="W1507" s="14" t="b">
        <f t="shared" si="635"/>
        <v>0</v>
      </c>
      <c r="AB1507" s="14"/>
      <c r="AC1507" s="18"/>
      <c r="AD1507" s="14"/>
      <c r="AE1507" s="18"/>
      <c r="AF1507" s="18"/>
      <c r="AG1507" s="18"/>
      <c r="AH1507" s="19"/>
      <c r="AI1507" s="19"/>
      <c r="AJ1507" s="19"/>
    </row>
    <row r="1508" spans="2:36" s="13" customFormat="1" ht="16" hidden="1" thickBot="1">
      <c r="B1508" s="215"/>
      <c r="C1508" s="64" t="s">
        <v>25</v>
      </c>
      <c r="D1508" s="65"/>
      <c r="E1508" s="66"/>
      <c r="F1508" s="66"/>
      <c r="G1508" s="66"/>
      <c r="H1508" s="66"/>
      <c r="I1508" s="66"/>
      <c r="J1508" s="66"/>
      <c r="K1508" s="66"/>
      <c r="L1508" s="66"/>
      <c r="M1508" s="66"/>
      <c r="N1508" s="66"/>
      <c r="O1508" s="67"/>
      <c r="P1508" s="68"/>
      <c r="Q1508" s="69">
        <f t="shared" si="638"/>
        <v>0</v>
      </c>
      <c r="S1508" s="13" t="b">
        <f>IF(F1504="none",FALSE,TRUE)</f>
        <v>1</v>
      </c>
      <c r="T1508" s="13" t="b">
        <f t="shared" si="637"/>
        <v>0</v>
      </c>
      <c r="U1508" s="13" t="b">
        <f>U1507</f>
        <v>0</v>
      </c>
      <c r="W1508" s="14" t="b">
        <f t="shared" si="635"/>
        <v>0</v>
      </c>
      <c r="AB1508" s="14"/>
      <c r="AC1508" s="18"/>
      <c r="AD1508" s="14"/>
      <c r="AE1508" s="18"/>
      <c r="AF1508" s="18"/>
      <c r="AG1508" s="18"/>
      <c r="AH1508" s="19"/>
      <c r="AI1508" s="19"/>
      <c r="AJ1508" s="19"/>
    </row>
    <row r="1509" spans="2:36" s="13" customFormat="1" hidden="1">
      <c r="B1509" s="211">
        <f>B1507-1</f>
        <v>2028</v>
      </c>
      <c r="C1509" s="70" t="s">
        <v>24</v>
      </c>
      <c r="D1509" s="71"/>
      <c r="E1509" s="72"/>
      <c r="F1509" s="72"/>
      <c r="G1509" s="72"/>
      <c r="H1509" s="72"/>
      <c r="I1509" s="73"/>
      <c r="J1509" s="72"/>
      <c r="K1509" s="72"/>
      <c r="L1509" s="72"/>
      <c r="M1509" s="72"/>
      <c r="N1509" s="72"/>
      <c r="O1509" s="74"/>
      <c r="P1509" s="62"/>
      <c r="Q1509" s="75">
        <f t="shared" si="638"/>
        <v>0</v>
      </c>
      <c r="T1509" s="13" t="b">
        <f t="shared" si="637"/>
        <v>0</v>
      </c>
      <c r="U1509" s="13" t="b">
        <f>AND(B1509&lt;=ReportingYear,B1509&gt;=BaselineYear)</f>
        <v>0</v>
      </c>
      <c r="W1509" s="14" t="b">
        <f t="shared" si="635"/>
        <v>0</v>
      </c>
      <c r="AB1509" s="14"/>
      <c r="AC1509" s="18"/>
      <c r="AD1509" s="14"/>
      <c r="AE1509" s="18"/>
      <c r="AF1509" s="18"/>
      <c r="AG1509" s="18"/>
      <c r="AH1509" s="19"/>
      <c r="AI1509" s="19"/>
      <c r="AJ1509" s="19"/>
    </row>
    <row r="1510" spans="2:36" s="13" customFormat="1" ht="16" hidden="1" thickBot="1">
      <c r="B1510" s="212"/>
      <c r="C1510" s="76" t="s">
        <v>25</v>
      </c>
      <c r="D1510" s="77"/>
      <c r="E1510" s="78"/>
      <c r="F1510" s="78"/>
      <c r="G1510" s="78"/>
      <c r="H1510" s="78"/>
      <c r="I1510" s="78"/>
      <c r="J1510" s="78"/>
      <c r="K1510" s="78"/>
      <c r="L1510" s="78"/>
      <c r="M1510" s="78"/>
      <c r="N1510" s="78"/>
      <c r="O1510" s="79"/>
      <c r="P1510" s="80"/>
      <c r="Q1510" s="81">
        <f t="shared" si="638"/>
        <v>0</v>
      </c>
      <c r="S1510" s="13" t="b">
        <f>S1508</f>
        <v>1</v>
      </c>
      <c r="T1510" s="13" t="b">
        <f t="shared" si="637"/>
        <v>0</v>
      </c>
      <c r="U1510" s="13" t="b">
        <f>U1509</f>
        <v>0</v>
      </c>
      <c r="W1510" s="14" t="b">
        <f t="shared" si="635"/>
        <v>0</v>
      </c>
      <c r="AB1510" s="14"/>
      <c r="AC1510" s="18"/>
      <c r="AD1510" s="14"/>
      <c r="AE1510" s="18"/>
      <c r="AF1510" s="18"/>
      <c r="AG1510" s="18"/>
      <c r="AH1510" s="19"/>
      <c r="AI1510" s="19"/>
      <c r="AJ1510" s="19"/>
    </row>
    <row r="1511" spans="2:36" s="13" customFormat="1" hidden="1">
      <c r="B1511" s="211">
        <f>B1509-1</f>
        <v>2027</v>
      </c>
      <c r="C1511" s="70" t="s">
        <v>24</v>
      </c>
      <c r="D1511" s="58"/>
      <c r="E1511" s="59"/>
      <c r="F1511" s="59"/>
      <c r="G1511" s="59"/>
      <c r="H1511" s="59"/>
      <c r="I1511" s="60"/>
      <c r="J1511" s="59"/>
      <c r="K1511" s="59"/>
      <c r="L1511" s="59"/>
      <c r="M1511" s="59"/>
      <c r="N1511" s="59"/>
      <c r="O1511" s="61"/>
      <c r="P1511" s="62"/>
      <c r="Q1511" s="63">
        <f t="shared" si="638"/>
        <v>0</v>
      </c>
      <c r="T1511" s="13" t="b">
        <f t="shared" si="637"/>
        <v>0</v>
      </c>
      <c r="U1511" s="13" t="b">
        <f>AND(B1511&lt;=ReportingYear,B1511&gt;=BaselineYear)</f>
        <v>0</v>
      </c>
      <c r="W1511" s="14" t="b">
        <f t="shared" si="635"/>
        <v>0</v>
      </c>
      <c r="AB1511" s="14"/>
      <c r="AC1511" s="18"/>
      <c r="AD1511" s="14"/>
      <c r="AE1511" s="18"/>
      <c r="AF1511" s="18"/>
      <c r="AG1511" s="18"/>
      <c r="AH1511" s="19"/>
      <c r="AI1511" s="19"/>
      <c r="AJ1511" s="19"/>
    </row>
    <row r="1512" spans="2:36" s="13" customFormat="1" ht="16" hidden="1" thickBot="1">
      <c r="B1512" s="212"/>
      <c r="C1512" s="76" t="s">
        <v>25</v>
      </c>
      <c r="D1512" s="65"/>
      <c r="E1512" s="66"/>
      <c r="F1512" s="66"/>
      <c r="G1512" s="66"/>
      <c r="H1512" s="66"/>
      <c r="I1512" s="66"/>
      <c r="J1512" s="66"/>
      <c r="K1512" s="66"/>
      <c r="L1512" s="66"/>
      <c r="M1512" s="66"/>
      <c r="N1512" s="66"/>
      <c r="O1512" s="67"/>
      <c r="P1512" s="68"/>
      <c r="Q1512" s="69">
        <f t="shared" si="638"/>
        <v>0</v>
      </c>
      <c r="S1512" s="13" t="b">
        <f>S1510</f>
        <v>1</v>
      </c>
      <c r="T1512" s="13" t="b">
        <f t="shared" si="637"/>
        <v>0</v>
      </c>
      <c r="U1512" s="13" t="b">
        <f>U1511</f>
        <v>0</v>
      </c>
      <c r="W1512" s="14" t="b">
        <f t="shared" si="635"/>
        <v>0</v>
      </c>
      <c r="AB1512" s="14"/>
      <c r="AC1512" s="18"/>
      <c r="AD1512" s="14"/>
      <c r="AE1512" s="18"/>
      <c r="AF1512" s="18"/>
      <c r="AG1512" s="18"/>
      <c r="AH1512" s="19"/>
      <c r="AI1512" s="19"/>
      <c r="AJ1512" s="19"/>
    </row>
    <row r="1513" spans="2:36" s="13" customFormat="1" hidden="1">
      <c r="B1513" s="211">
        <f>B1511-1</f>
        <v>2026</v>
      </c>
      <c r="C1513" s="70" t="s">
        <v>24</v>
      </c>
      <c r="D1513" s="71"/>
      <c r="E1513" s="72"/>
      <c r="F1513" s="72"/>
      <c r="G1513" s="72"/>
      <c r="H1513" s="72"/>
      <c r="I1513" s="73"/>
      <c r="J1513" s="72"/>
      <c r="K1513" s="72"/>
      <c r="L1513" s="72"/>
      <c r="M1513" s="72"/>
      <c r="N1513" s="72"/>
      <c r="O1513" s="74"/>
      <c r="P1513" s="62"/>
      <c r="Q1513" s="75">
        <f t="shared" si="638"/>
        <v>0</v>
      </c>
      <c r="T1513" s="13" t="b">
        <f t="shared" si="637"/>
        <v>0</v>
      </c>
      <c r="U1513" s="13" t="b">
        <f>AND(B1513&lt;=ReportingYear,B1513&gt;=BaselineYear)</f>
        <v>0</v>
      </c>
      <c r="W1513" s="14" t="b">
        <f t="shared" si="635"/>
        <v>0</v>
      </c>
      <c r="AB1513" s="14"/>
      <c r="AC1513" s="18"/>
      <c r="AD1513" s="14"/>
      <c r="AE1513" s="18"/>
      <c r="AF1513" s="18"/>
      <c r="AG1513" s="18"/>
      <c r="AH1513" s="19"/>
      <c r="AI1513" s="19"/>
      <c r="AJ1513" s="19"/>
    </row>
    <row r="1514" spans="2:36" s="13" customFormat="1" ht="16" hidden="1" thickBot="1">
      <c r="B1514" s="212"/>
      <c r="C1514" s="76" t="s">
        <v>25</v>
      </c>
      <c r="D1514" s="77"/>
      <c r="E1514" s="78"/>
      <c r="F1514" s="78"/>
      <c r="G1514" s="78"/>
      <c r="H1514" s="78"/>
      <c r="I1514" s="78"/>
      <c r="J1514" s="78"/>
      <c r="K1514" s="78"/>
      <c r="L1514" s="78"/>
      <c r="M1514" s="78"/>
      <c r="N1514" s="78"/>
      <c r="O1514" s="79"/>
      <c r="P1514" s="80"/>
      <c r="Q1514" s="81">
        <f t="shared" si="638"/>
        <v>0</v>
      </c>
      <c r="S1514" s="13" t="b">
        <f>S1512</f>
        <v>1</v>
      </c>
      <c r="T1514" s="13" t="b">
        <f t="shared" si="637"/>
        <v>0</v>
      </c>
      <c r="U1514" s="13" t="b">
        <f>U1513</f>
        <v>0</v>
      </c>
      <c r="W1514" s="14" t="b">
        <f t="shared" si="635"/>
        <v>0</v>
      </c>
      <c r="AB1514" s="14"/>
      <c r="AC1514" s="18"/>
      <c r="AD1514" s="14"/>
      <c r="AE1514" s="18"/>
      <c r="AF1514" s="18"/>
      <c r="AG1514" s="18"/>
      <c r="AH1514" s="19"/>
      <c r="AI1514" s="19"/>
      <c r="AJ1514" s="19"/>
    </row>
    <row r="1515" spans="2:36" s="13" customFormat="1" hidden="1">
      <c r="B1515" s="211">
        <f>B1513-1</f>
        <v>2025</v>
      </c>
      <c r="C1515" s="70" t="s">
        <v>24</v>
      </c>
      <c r="D1515" s="58"/>
      <c r="E1515" s="59"/>
      <c r="F1515" s="59"/>
      <c r="G1515" s="59"/>
      <c r="H1515" s="59"/>
      <c r="I1515" s="60"/>
      <c r="J1515" s="59"/>
      <c r="K1515" s="59"/>
      <c r="L1515" s="59"/>
      <c r="M1515" s="59"/>
      <c r="N1515" s="59"/>
      <c r="O1515" s="61"/>
      <c r="P1515" s="62"/>
      <c r="Q1515" s="63">
        <f t="shared" si="638"/>
        <v>0</v>
      </c>
      <c r="T1515" s="13" t="b">
        <f t="shared" si="637"/>
        <v>0</v>
      </c>
      <c r="U1515" s="13" t="b">
        <f>AND(B1515&lt;=ReportingYear,B1515&gt;=BaselineYear)</f>
        <v>0</v>
      </c>
      <c r="W1515" s="14" t="b">
        <f t="shared" si="635"/>
        <v>0</v>
      </c>
      <c r="AB1515" s="14"/>
      <c r="AC1515" s="18"/>
      <c r="AD1515" s="14"/>
      <c r="AE1515" s="18"/>
      <c r="AF1515" s="18"/>
      <c r="AG1515" s="18"/>
      <c r="AH1515" s="19"/>
      <c r="AI1515" s="19"/>
      <c r="AJ1515" s="19"/>
    </row>
    <row r="1516" spans="2:36" s="13" customFormat="1" ht="16" hidden="1" thickBot="1">
      <c r="B1516" s="212"/>
      <c r="C1516" s="76" t="s">
        <v>25</v>
      </c>
      <c r="D1516" s="65"/>
      <c r="E1516" s="66"/>
      <c r="F1516" s="66"/>
      <c r="G1516" s="66"/>
      <c r="H1516" s="66"/>
      <c r="I1516" s="66"/>
      <c r="J1516" s="66"/>
      <c r="K1516" s="66"/>
      <c r="L1516" s="66"/>
      <c r="M1516" s="66"/>
      <c r="N1516" s="66"/>
      <c r="O1516" s="67"/>
      <c r="P1516" s="68"/>
      <c r="Q1516" s="69">
        <f t="shared" si="638"/>
        <v>0</v>
      </c>
      <c r="S1516" s="13" t="b">
        <f>S1514</f>
        <v>1</v>
      </c>
      <c r="T1516" s="13" t="b">
        <f t="shared" si="637"/>
        <v>0</v>
      </c>
      <c r="U1516" s="13" t="b">
        <f>U1515</f>
        <v>0</v>
      </c>
      <c r="W1516" s="14" t="b">
        <f t="shared" si="635"/>
        <v>0</v>
      </c>
      <c r="AB1516" s="14"/>
      <c r="AC1516" s="18"/>
      <c r="AD1516" s="14"/>
      <c r="AE1516" s="18"/>
      <c r="AF1516" s="18"/>
      <c r="AG1516" s="18"/>
      <c r="AH1516" s="19"/>
      <c r="AI1516" s="19"/>
      <c r="AJ1516" s="19"/>
    </row>
    <row r="1517" spans="2:36" s="13" customFormat="1" hidden="1">
      <c r="B1517" s="211">
        <f>B1515-1</f>
        <v>2024</v>
      </c>
      <c r="C1517" s="70" t="s">
        <v>24</v>
      </c>
      <c r="D1517" s="71"/>
      <c r="E1517" s="72"/>
      <c r="F1517" s="72"/>
      <c r="G1517" s="72"/>
      <c r="H1517" s="72"/>
      <c r="I1517" s="73"/>
      <c r="J1517" s="72"/>
      <c r="K1517" s="72"/>
      <c r="L1517" s="72"/>
      <c r="M1517" s="72"/>
      <c r="N1517" s="72"/>
      <c r="O1517" s="74"/>
      <c r="P1517" s="62"/>
      <c r="Q1517" s="75">
        <f t="shared" si="638"/>
        <v>0</v>
      </c>
      <c r="T1517" s="13" t="b">
        <f t="shared" si="637"/>
        <v>0</v>
      </c>
      <c r="U1517" s="13" t="b">
        <f>AND(B1517&lt;=ReportingYear,B1517&gt;=BaselineYear)</f>
        <v>0</v>
      </c>
      <c r="W1517" s="14" t="b">
        <f t="shared" si="635"/>
        <v>0</v>
      </c>
      <c r="AB1517" s="14"/>
      <c r="AC1517" s="18"/>
      <c r="AD1517" s="14"/>
      <c r="AE1517" s="18"/>
      <c r="AF1517" s="18"/>
      <c r="AG1517" s="18"/>
      <c r="AH1517" s="19"/>
      <c r="AI1517" s="19"/>
      <c r="AJ1517" s="19"/>
    </row>
    <row r="1518" spans="2:36" s="13" customFormat="1" ht="16" hidden="1" thickBot="1">
      <c r="B1518" s="212"/>
      <c r="C1518" s="76" t="s">
        <v>25</v>
      </c>
      <c r="D1518" s="77"/>
      <c r="E1518" s="78"/>
      <c r="F1518" s="78"/>
      <c r="G1518" s="78"/>
      <c r="H1518" s="78"/>
      <c r="I1518" s="78"/>
      <c r="J1518" s="78"/>
      <c r="K1518" s="78"/>
      <c r="L1518" s="78"/>
      <c r="M1518" s="78"/>
      <c r="N1518" s="78"/>
      <c r="O1518" s="79"/>
      <c r="P1518" s="80"/>
      <c r="Q1518" s="81">
        <f t="shared" si="638"/>
        <v>0</v>
      </c>
      <c r="S1518" s="13" t="b">
        <f>S1516</f>
        <v>1</v>
      </c>
      <c r="T1518" s="13" t="b">
        <f t="shared" si="637"/>
        <v>0</v>
      </c>
      <c r="U1518" s="13" t="b">
        <f>U1517</f>
        <v>0</v>
      </c>
      <c r="W1518" s="14" t="b">
        <f t="shared" si="635"/>
        <v>0</v>
      </c>
      <c r="AB1518" s="14"/>
      <c r="AC1518" s="18"/>
      <c r="AD1518" s="14"/>
      <c r="AE1518" s="18"/>
      <c r="AF1518" s="18"/>
      <c r="AG1518" s="18"/>
      <c r="AH1518" s="19"/>
      <c r="AI1518" s="19"/>
      <c r="AJ1518" s="19"/>
    </row>
    <row r="1519" spans="2:36" s="13" customFormat="1" hidden="1">
      <c r="B1519" s="211">
        <f>B1517-1</f>
        <v>2023</v>
      </c>
      <c r="C1519" s="70" t="s">
        <v>24</v>
      </c>
      <c r="D1519" s="58"/>
      <c r="E1519" s="59"/>
      <c r="F1519" s="59"/>
      <c r="G1519" s="59"/>
      <c r="H1519" s="59"/>
      <c r="I1519" s="60"/>
      <c r="J1519" s="59"/>
      <c r="K1519" s="59"/>
      <c r="L1519" s="59"/>
      <c r="M1519" s="59"/>
      <c r="N1519" s="59"/>
      <c r="O1519" s="61"/>
      <c r="P1519" s="62"/>
      <c r="Q1519" s="63">
        <f t="shared" si="638"/>
        <v>0</v>
      </c>
      <c r="T1519" s="13" t="b">
        <f t="shared" si="637"/>
        <v>0</v>
      </c>
      <c r="U1519" s="13" t="b">
        <f>AND(B1519&lt;=ReportingYear,B1519&gt;=BaselineYear)</f>
        <v>0</v>
      </c>
      <c r="W1519" s="14" t="b">
        <f t="shared" si="635"/>
        <v>0</v>
      </c>
      <c r="AB1519" s="14"/>
      <c r="AC1519" s="18"/>
      <c r="AD1519" s="14"/>
      <c r="AE1519" s="18"/>
      <c r="AF1519" s="18"/>
      <c r="AG1519" s="18"/>
      <c r="AH1519" s="19"/>
      <c r="AI1519" s="19"/>
      <c r="AJ1519" s="19"/>
    </row>
    <row r="1520" spans="2:36" s="13" customFormat="1" ht="16" hidden="1" thickBot="1">
      <c r="B1520" s="212"/>
      <c r="C1520" s="76" t="s">
        <v>25</v>
      </c>
      <c r="D1520" s="65"/>
      <c r="E1520" s="66"/>
      <c r="F1520" s="66"/>
      <c r="G1520" s="66"/>
      <c r="H1520" s="66"/>
      <c r="I1520" s="66"/>
      <c r="J1520" s="66"/>
      <c r="K1520" s="66"/>
      <c r="L1520" s="66"/>
      <c r="M1520" s="66"/>
      <c r="N1520" s="66"/>
      <c r="O1520" s="67"/>
      <c r="P1520" s="68"/>
      <c r="Q1520" s="69">
        <f t="shared" si="638"/>
        <v>0</v>
      </c>
      <c r="S1520" s="13" t="b">
        <f>S1518</f>
        <v>1</v>
      </c>
      <c r="T1520" s="13" t="b">
        <f t="shared" si="637"/>
        <v>0</v>
      </c>
      <c r="U1520" s="13" t="b">
        <f>U1519</f>
        <v>0</v>
      </c>
      <c r="W1520" s="14" t="b">
        <f t="shared" si="635"/>
        <v>0</v>
      </c>
      <c r="AB1520" s="14"/>
      <c r="AC1520" s="18"/>
      <c r="AD1520" s="14"/>
      <c r="AE1520" s="18"/>
      <c r="AF1520" s="18"/>
      <c r="AG1520" s="18"/>
      <c r="AH1520" s="19"/>
      <c r="AI1520" s="19"/>
      <c r="AJ1520" s="19"/>
    </row>
    <row r="1521" spans="2:36" s="13" customFormat="1" hidden="1">
      <c r="B1521" s="211">
        <f>B1519-1</f>
        <v>2022</v>
      </c>
      <c r="C1521" s="70" t="s">
        <v>24</v>
      </c>
      <c r="D1521" s="71"/>
      <c r="E1521" s="72"/>
      <c r="F1521" s="72"/>
      <c r="G1521" s="72"/>
      <c r="H1521" s="72"/>
      <c r="I1521" s="73"/>
      <c r="J1521" s="72"/>
      <c r="K1521" s="72"/>
      <c r="L1521" s="72"/>
      <c r="M1521" s="72"/>
      <c r="N1521" s="72"/>
      <c r="O1521" s="74"/>
      <c r="P1521" s="62"/>
      <c r="Q1521" s="75">
        <f t="shared" si="638"/>
        <v>0</v>
      </c>
      <c r="T1521" s="13" t="b">
        <f t="shared" si="637"/>
        <v>0</v>
      </c>
      <c r="U1521" s="13" t="b">
        <f>AND(B1521&lt;=ReportingYear,B1521&gt;=BaselineYear)</f>
        <v>0</v>
      </c>
      <c r="W1521" s="14" t="b">
        <f t="shared" si="635"/>
        <v>0</v>
      </c>
      <c r="AB1521" s="14"/>
      <c r="AC1521" s="18"/>
      <c r="AD1521" s="14"/>
      <c r="AE1521" s="18"/>
      <c r="AF1521" s="18"/>
      <c r="AG1521" s="18"/>
      <c r="AH1521" s="19"/>
      <c r="AI1521" s="19"/>
      <c r="AJ1521" s="19"/>
    </row>
    <row r="1522" spans="2:36" s="13" customFormat="1" ht="16" hidden="1" thickBot="1">
      <c r="B1522" s="212"/>
      <c r="C1522" s="76" t="s">
        <v>25</v>
      </c>
      <c r="D1522" s="77"/>
      <c r="E1522" s="78"/>
      <c r="F1522" s="78"/>
      <c r="G1522" s="78"/>
      <c r="H1522" s="78"/>
      <c r="I1522" s="78"/>
      <c r="J1522" s="78"/>
      <c r="K1522" s="78"/>
      <c r="L1522" s="78"/>
      <c r="M1522" s="78"/>
      <c r="N1522" s="78"/>
      <c r="O1522" s="79"/>
      <c r="P1522" s="80"/>
      <c r="Q1522" s="81">
        <f t="shared" si="638"/>
        <v>0</v>
      </c>
      <c r="S1522" s="13" t="b">
        <f>S1520</f>
        <v>1</v>
      </c>
      <c r="T1522" s="13" t="b">
        <f t="shared" si="637"/>
        <v>0</v>
      </c>
      <c r="U1522" s="13" t="b">
        <f>U1521</f>
        <v>0</v>
      </c>
      <c r="W1522" s="14" t="b">
        <f t="shared" si="635"/>
        <v>0</v>
      </c>
      <c r="AB1522" s="14"/>
      <c r="AC1522" s="18"/>
      <c r="AD1522" s="14"/>
      <c r="AE1522" s="18"/>
      <c r="AF1522" s="18"/>
      <c r="AG1522" s="18"/>
      <c r="AH1522" s="19"/>
      <c r="AI1522" s="19"/>
      <c r="AJ1522" s="19"/>
    </row>
    <row r="1523" spans="2:36" s="13" customFormat="1" hidden="1">
      <c r="B1523" s="211">
        <f>B1521-1</f>
        <v>2021</v>
      </c>
      <c r="C1523" s="70" t="s">
        <v>24</v>
      </c>
      <c r="D1523" s="58"/>
      <c r="E1523" s="59"/>
      <c r="F1523" s="59"/>
      <c r="G1523" s="59"/>
      <c r="H1523" s="59"/>
      <c r="I1523" s="60"/>
      <c r="J1523" s="59"/>
      <c r="K1523" s="59"/>
      <c r="L1523" s="59"/>
      <c r="M1523" s="59"/>
      <c r="N1523" s="59"/>
      <c r="O1523" s="61"/>
      <c r="P1523" s="62"/>
      <c r="Q1523" s="63">
        <f t="shared" si="638"/>
        <v>0</v>
      </c>
      <c r="T1523" s="13" t="b">
        <f t="shared" si="637"/>
        <v>0</v>
      </c>
      <c r="U1523" s="13" t="b">
        <f>AND(B1523&lt;=ReportingYear,B1523&gt;=BaselineYear)</f>
        <v>0</v>
      </c>
      <c r="W1523" s="14" t="b">
        <f t="shared" si="635"/>
        <v>0</v>
      </c>
      <c r="AB1523" s="14"/>
      <c r="AC1523" s="18"/>
      <c r="AD1523" s="14"/>
      <c r="AE1523" s="18"/>
      <c r="AF1523" s="18"/>
      <c r="AG1523" s="18"/>
      <c r="AH1523" s="19"/>
      <c r="AI1523" s="19"/>
      <c r="AJ1523" s="19"/>
    </row>
    <row r="1524" spans="2:36" s="13" customFormat="1" ht="16" hidden="1" thickBot="1">
      <c r="B1524" s="212"/>
      <c r="C1524" s="76" t="s">
        <v>25</v>
      </c>
      <c r="D1524" s="65"/>
      <c r="E1524" s="66"/>
      <c r="F1524" s="66"/>
      <c r="G1524" s="66"/>
      <c r="H1524" s="66"/>
      <c r="I1524" s="66"/>
      <c r="J1524" s="66"/>
      <c r="K1524" s="66"/>
      <c r="L1524" s="66"/>
      <c r="M1524" s="66"/>
      <c r="N1524" s="66"/>
      <c r="O1524" s="67"/>
      <c r="P1524" s="68"/>
      <c r="Q1524" s="69">
        <f t="shared" si="638"/>
        <v>0</v>
      </c>
      <c r="S1524" s="13" t="b">
        <f>S1522</f>
        <v>1</v>
      </c>
      <c r="T1524" s="13" t="b">
        <f t="shared" si="637"/>
        <v>0</v>
      </c>
      <c r="U1524" s="13" t="b">
        <f>U1523</f>
        <v>0</v>
      </c>
      <c r="W1524" s="14" t="b">
        <f t="shared" si="635"/>
        <v>0</v>
      </c>
      <c r="AB1524" s="14"/>
      <c r="AC1524" s="18"/>
      <c r="AD1524" s="14"/>
      <c r="AE1524" s="18"/>
      <c r="AF1524" s="18"/>
      <c r="AG1524" s="18"/>
      <c r="AH1524" s="19"/>
      <c r="AI1524" s="19"/>
      <c r="AJ1524" s="19"/>
    </row>
    <row r="1525" spans="2:36" s="13" customFormat="1" hidden="1">
      <c r="B1525" s="211">
        <f>B1523-1</f>
        <v>2020</v>
      </c>
      <c r="C1525" s="70" t="s">
        <v>24</v>
      </c>
      <c r="D1525" s="71"/>
      <c r="E1525" s="72"/>
      <c r="F1525" s="72"/>
      <c r="G1525" s="72"/>
      <c r="H1525" s="72"/>
      <c r="I1525" s="73"/>
      <c r="J1525" s="72"/>
      <c r="K1525" s="72"/>
      <c r="L1525" s="72"/>
      <c r="M1525" s="72"/>
      <c r="N1525" s="72"/>
      <c r="O1525" s="74"/>
      <c r="P1525" s="62"/>
      <c r="Q1525" s="75">
        <f t="shared" si="638"/>
        <v>0</v>
      </c>
      <c r="T1525" s="13" t="b">
        <f t="shared" si="637"/>
        <v>0</v>
      </c>
      <c r="U1525" s="13" t="b">
        <f>AND(B1525&lt;=ReportingYear,B1525&gt;=BaselineYear)</f>
        <v>0</v>
      </c>
      <c r="W1525" s="14" t="b">
        <f t="shared" si="635"/>
        <v>0</v>
      </c>
      <c r="AB1525" s="14"/>
      <c r="AC1525" s="18"/>
      <c r="AD1525" s="14"/>
      <c r="AE1525" s="18"/>
      <c r="AF1525" s="18"/>
      <c r="AG1525" s="18"/>
      <c r="AH1525" s="19"/>
      <c r="AI1525" s="19"/>
      <c r="AJ1525" s="19"/>
    </row>
    <row r="1526" spans="2:36" s="13" customFormat="1" ht="16" hidden="1" thickBot="1">
      <c r="B1526" s="212"/>
      <c r="C1526" s="76" t="s">
        <v>25</v>
      </c>
      <c r="D1526" s="77"/>
      <c r="E1526" s="78"/>
      <c r="F1526" s="78"/>
      <c r="G1526" s="78"/>
      <c r="H1526" s="78"/>
      <c r="I1526" s="78"/>
      <c r="J1526" s="78"/>
      <c r="K1526" s="78"/>
      <c r="L1526" s="78"/>
      <c r="M1526" s="78"/>
      <c r="N1526" s="78"/>
      <c r="O1526" s="79"/>
      <c r="P1526" s="80"/>
      <c r="Q1526" s="81">
        <f t="shared" si="638"/>
        <v>0</v>
      </c>
      <c r="S1526" s="13" t="b">
        <f>S1524</f>
        <v>1</v>
      </c>
      <c r="T1526" s="13" t="b">
        <f t="shared" si="637"/>
        <v>0</v>
      </c>
      <c r="U1526" s="13" t="b">
        <f>U1525</f>
        <v>0</v>
      </c>
      <c r="W1526" s="14" t="b">
        <f t="shared" si="635"/>
        <v>0</v>
      </c>
      <c r="AB1526" s="14"/>
      <c r="AC1526" s="18"/>
      <c r="AD1526" s="14"/>
      <c r="AE1526" s="18"/>
      <c r="AF1526" s="18"/>
      <c r="AG1526" s="18"/>
      <c r="AH1526" s="19"/>
      <c r="AI1526" s="19"/>
      <c r="AJ1526" s="19"/>
    </row>
    <row r="1527" spans="2:36" s="13" customFormat="1" ht="16" hidden="1" thickBot="1">
      <c r="B1527" s="213">
        <f>B1525-1</f>
        <v>2019</v>
      </c>
      <c r="C1527" s="70" t="s">
        <v>24</v>
      </c>
      <c r="D1527" s="58"/>
      <c r="E1527" s="59"/>
      <c r="F1527" s="59"/>
      <c r="G1527" s="59"/>
      <c r="H1527" s="59"/>
      <c r="I1527" s="60"/>
      <c r="J1527" s="59"/>
      <c r="K1527" s="59"/>
      <c r="L1527" s="59"/>
      <c r="M1527" s="59"/>
      <c r="N1527" s="59"/>
      <c r="O1527" s="61"/>
      <c r="P1527" s="62"/>
      <c r="Q1527" s="63">
        <f t="shared" si="638"/>
        <v>0</v>
      </c>
      <c r="T1527" s="13" t="b">
        <f t="shared" si="637"/>
        <v>0</v>
      </c>
      <c r="U1527" s="13" t="b">
        <f>AND(B1527&lt;=ReportingYear,B1527&gt;=BaselineYear)</f>
        <v>0</v>
      </c>
      <c r="W1527" s="14" t="b">
        <f t="shared" si="635"/>
        <v>0</v>
      </c>
      <c r="AB1527" s="14"/>
      <c r="AC1527" s="18"/>
      <c r="AD1527" s="14"/>
      <c r="AE1527" s="18"/>
      <c r="AF1527" s="18"/>
      <c r="AG1527" s="18"/>
      <c r="AH1527" s="19"/>
      <c r="AI1527" s="19"/>
      <c r="AJ1527" s="19"/>
    </row>
    <row r="1528" spans="2:36" s="13" customFormat="1" ht="16" hidden="1" thickBot="1">
      <c r="B1528" s="213"/>
      <c r="C1528" s="76" t="s">
        <v>25</v>
      </c>
      <c r="D1528" s="65"/>
      <c r="E1528" s="66"/>
      <c r="F1528" s="66"/>
      <c r="G1528" s="66"/>
      <c r="H1528" s="66"/>
      <c r="I1528" s="66"/>
      <c r="J1528" s="66"/>
      <c r="K1528" s="66"/>
      <c r="L1528" s="66"/>
      <c r="M1528" s="66"/>
      <c r="N1528" s="66"/>
      <c r="O1528" s="67"/>
      <c r="P1528" s="68"/>
      <c r="Q1528" s="69">
        <f t="shared" si="638"/>
        <v>0</v>
      </c>
      <c r="S1528" s="13" t="b">
        <f>S1526</f>
        <v>1</v>
      </c>
      <c r="T1528" s="13" t="b">
        <f t="shared" si="637"/>
        <v>0</v>
      </c>
      <c r="U1528" s="13" t="b">
        <f>U1527</f>
        <v>0</v>
      </c>
      <c r="W1528" s="14" t="b">
        <f t="shared" si="635"/>
        <v>0</v>
      </c>
      <c r="AB1528" s="14"/>
      <c r="AC1528" s="18"/>
      <c r="AD1528" s="14"/>
      <c r="AE1528" s="18"/>
      <c r="AF1528" s="18"/>
      <c r="AG1528" s="18"/>
      <c r="AH1528" s="19"/>
      <c r="AI1528" s="19"/>
      <c r="AJ1528" s="19"/>
    </row>
    <row r="1529" spans="2:36" s="13" customFormat="1" ht="16" hidden="1" thickBot="1">
      <c r="B1529" s="213">
        <f>B1527-1</f>
        <v>2018</v>
      </c>
      <c r="C1529" s="70" t="s">
        <v>24</v>
      </c>
      <c r="D1529" s="71"/>
      <c r="E1529" s="72"/>
      <c r="F1529" s="72"/>
      <c r="G1529" s="72"/>
      <c r="H1529" s="72"/>
      <c r="I1529" s="73"/>
      <c r="J1529" s="72"/>
      <c r="K1529" s="72"/>
      <c r="L1529" s="72"/>
      <c r="M1529" s="72"/>
      <c r="N1529" s="72"/>
      <c r="O1529" s="74"/>
      <c r="P1529" s="62"/>
      <c r="Q1529" s="75">
        <f t="shared" si="638"/>
        <v>0</v>
      </c>
      <c r="T1529" s="13" t="b">
        <f t="shared" si="637"/>
        <v>0</v>
      </c>
      <c r="U1529" s="13" t="b">
        <f>AND(B1529&lt;=ReportingYear,B1529&gt;=BaselineYear)</f>
        <v>0</v>
      </c>
      <c r="W1529" s="14" t="b">
        <f t="shared" si="635"/>
        <v>0</v>
      </c>
      <c r="AB1529" s="14"/>
      <c r="AC1529" s="18"/>
      <c r="AD1529" s="14"/>
      <c r="AE1529" s="18"/>
      <c r="AF1529" s="18"/>
      <c r="AG1529" s="18"/>
      <c r="AH1529" s="19"/>
      <c r="AI1529" s="19"/>
      <c r="AJ1529" s="19"/>
    </row>
    <row r="1530" spans="2:36" s="13" customFormat="1" ht="16" hidden="1" thickBot="1">
      <c r="B1530" s="213"/>
      <c r="C1530" s="76" t="s">
        <v>25</v>
      </c>
      <c r="D1530" s="77"/>
      <c r="E1530" s="78"/>
      <c r="F1530" s="78"/>
      <c r="G1530" s="78"/>
      <c r="H1530" s="78"/>
      <c r="I1530" s="78"/>
      <c r="J1530" s="78"/>
      <c r="K1530" s="78"/>
      <c r="L1530" s="78"/>
      <c r="M1530" s="78"/>
      <c r="N1530" s="78"/>
      <c r="O1530" s="79"/>
      <c r="P1530" s="80"/>
      <c r="Q1530" s="81">
        <f t="shared" si="638"/>
        <v>0</v>
      </c>
      <c r="S1530" s="13" t="b">
        <f>S1528</f>
        <v>1</v>
      </c>
      <c r="T1530" s="13" t="b">
        <f t="shared" si="637"/>
        <v>0</v>
      </c>
      <c r="U1530" s="13" t="b">
        <f>U1529</f>
        <v>0</v>
      </c>
      <c r="W1530" s="14" t="b">
        <f t="shared" si="635"/>
        <v>0</v>
      </c>
      <c r="AB1530" s="14"/>
      <c r="AC1530" s="18"/>
      <c r="AD1530" s="14"/>
      <c r="AE1530" s="18"/>
      <c r="AF1530" s="18"/>
      <c r="AG1530" s="18"/>
      <c r="AH1530" s="19"/>
      <c r="AI1530" s="19"/>
      <c r="AJ1530" s="19"/>
    </row>
    <row r="1531" spans="2:36" s="13" customFormat="1" ht="16" hidden="1" thickBot="1">
      <c r="B1531" s="213">
        <f>B1529-1</f>
        <v>2017</v>
      </c>
      <c r="C1531" s="70" t="s">
        <v>24</v>
      </c>
      <c r="D1531" s="58"/>
      <c r="E1531" s="59"/>
      <c r="F1531" s="59"/>
      <c r="G1531" s="59"/>
      <c r="H1531" s="59"/>
      <c r="I1531" s="60"/>
      <c r="J1531" s="59"/>
      <c r="K1531" s="59"/>
      <c r="L1531" s="59"/>
      <c r="M1531" s="59"/>
      <c r="N1531" s="59"/>
      <c r="O1531" s="61"/>
      <c r="P1531" s="62"/>
      <c r="Q1531" s="63">
        <f t="shared" si="638"/>
        <v>0</v>
      </c>
      <c r="T1531" s="13" t="b">
        <f t="shared" si="637"/>
        <v>0</v>
      </c>
      <c r="U1531" s="13" t="b">
        <f>AND(B1531&lt;=ReportingYear,B1531&gt;=BaselineYear)</f>
        <v>1</v>
      </c>
      <c r="W1531" s="14" t="b">
        <f t="shared" si="635"/>
        <v>0</v>
      </c>
      <c r="AB1531" s="14"/>
      <c r="AC1531" s="18"/>
      <c r="AD1531" s="14"/>
      <c r="AE1531" s="18"/>
      <c r="AF1531" s="18"/>
      <c r="AG1531" s="18"/>
      <c r="AH1531" s="19"/>
      <c r="AI1531" s="19"/>
      <c r="AJ1531" s="19"/>
    </row>
    <row r="1532" spans="2:36" s="13" customFormat="1" ht="16" hidden="1" thickBot="1">
      <c r="B1532" s="213"/>
      <c r="C1532" s="76" t="s">
        <v>25</v>
      </c>
      <c r="D1532" s="65"/>
      <c r="E1532" s="66"/>
      <c r="F1532" s="66"/>
      <c r="G1532" s="66"/>
      <c r="H1532" s="66"/>
      <c r="I1532" s="66"/>
      <c r="J1532" s="66"/>
      <c r="K1532" s="66"/>
      <c r="L1532" s="66"/>
      <c r="M1532" s="66"/>
      <c r="N1532" s="66"/>
      <c r="O1532" s="67"/>
      <c r="P1532" s="68"/>
      <c r="Q1532" s="69">
        <f t="shared" si="638"/>
        <v>0</v>
      </c>
      <c r="S1532" s="13" t="b">
        <f>S1530</f>
        <v>1</v>
      </c>
      <c r="T1532" s="13" t="b">
        <f t="shared" si="637"/>
        <v>0</v>
      </c>
      <c r="U1532" s="13" t="b">
        <f>U1531</f>
        <v>1</v>
      </c>
      <c r="W1532" s="14" t="b">
        <f t="shared" si="635"/>
        <v>0</v>
      </c>
      <c r="AB1532" s="14"/>
      <c r="AC1532" s="18"/>
      <c r="AD1532" s="14"/>
      <c r="AE1532" s="18"/>
      <c r="AF1532" s="18"/>
      <c r="AG1532" s="18"/>
      <c r="AH1532" s="19"/>
      <c r="AI1532" s="19"/>
      <c r="AJ1532" s="19"/>
    </row>
    <row r="1533" spans="2:36" s="13" customFormat="1" ht="16" hidden="1" thickBot="1">
      <c r="B1533" s="213">
        <f>B1531-1</f>
        <v>2016</v>
      </c>
      <c r="C1533" s="70" t="s">
        <v>24</v>
      </c>
      <c r="D1533" s="71"/>
      <c r="E1533" s="72"/>
      <c r="F1533" s="72"/>
      <c r="G1533" s="72"/>
      <c r="H1533" s="72"/>
      <c r="I1533" s="73"/>
      <c r="J1533" s="72"/>
      <c r="K1533" s="72"/>
      <c r="L1533" s="72"/>
      <c r="M1533" s="72"/>
      <c r="N1533" s="72"/>
      <c r="O1533" s="74"/>
      <c r="P1533" s="62"/>
      <c r="Q1533" s="75">
        <f t="shared" si="638"/>
        <v>0</v>
      </c>
      <c r="T1533" s="13" t="b">
        <f t="shared" si="637"/>
        <v>0</v>
      </c>
      <c r="U1533" s="13" t="b">
        <f>AND(B1533&lt;=ReportingYear,B1533&gt;=BaselineYear)</f>
        <v>1</v>
      </c>
      <c r="W1533" s="14" t="b">
        <f t="shared" si="635"/>
        <v>0</v>
      </c>
      <c r="AB1533" s="14"/>
      <c r="AC1533" s="18"/>
      <c r="AD1533" s="14"/>
      <c r="AE1533" s="18"/>
      <c r="AF1533" s="18"/>
      <c r="AG1533" s="18"/>
      <c r="AH1533" s="19"/>
      <c r="AI1533" s="19"/>
      <c r="AJ1533" s="19"/>
    </row>
    <row r="1534" spans="2:36" s="13" customFormat="1" ht="16" hidden="1" thickBot="1">
      <c r="B1534" s="213"/>
      <c r="C1534" s="76" t="s">
        <v>25</v>
      </c>
      <c r="D1534" s="77"/>
      <c r="E1534" s="78"/>
      <c r="F1534" s="78"/>
      <c r="G1534" s="78"/>
      <c r="H1534" s="78"/>
      <c r="I1534" s="78"/>
      <c r="J1534" s="78"/>
      <c r="K1534" s="78"/>
      <c r="L1534" s="78"/>
      <c r="M1534" s="78"/>
      <c r="N1534" s="78"/>
      <c r="O1534" s="79"/>
      <c r="P1534" s="80"/>
      <c r="Q1534" s="81">
        <f t="shared" si="638"/>
        <v>0</v>
      </c>
      <c r="S1534" s="13" t="b">
        <f>S1532</f>
        <v>1</v>
      </c>
      <c r="T1534" s="13" t="b">
        <f t="shared" si="637"/>
        <v>0</v>
      </c>
      <c r="U1534" s="13" t="b">
        <f>U1533</f>
        <v>1</v>
      </c>
      <c r="W1534" s="14" t="b">
        <f t="shared" si="635"/>
        <v>0</v>
      </c>
      <c r="AB1534" s="14"/>
      <c r="AC1534" s="18"/>
      <c r="AD1534" s="14"/>
      <c r="AE1534" s="18"/>
      <c r="AF1534" s="18"/>
      <c r="AG1534" s="18"/>
      <c r="AH1534" s="19"/>
      <c r="AI1534" s="19"/>
      <c r="AJ1534" s="19"/>
    </row>
    <row r="1535" spans="2:36" s="13" customFormat="1" hidden="1">
      <c r="B1535" s="211">
        <f>B1533-1</f>
        <v>2015</v>
      </c>
      <c r="C1535" s="70" t="s">
        <v>24</v>
      </c>
      <c r="D1535" s="58"/>
      <c r="E1535" s="59"/>
      <c r="F1535" s="59"/>
      <c r="G1535" s="59"/>
      <c r="H1535" s="59"/>
      <c r="I1535" s="60"/>
      <c r="J1535" s="59"/>
      <c r="K1535" s="59"/>
      <c r="L1535" s="59"/>
      <c r="M1535" s="59"/>
      <c r="N1535" s="59"/>
      <c r="O1535" s="61"/>
      <c r="P1535" s="62"/>
      <c r="Q1535" s="63">
        <f t="shared" si="638"/>
        <v>0</v>
      </c>
      <c r="T1535" s="13" t="b">
        <f t="shared" si="637"/>
        <v>0</v>
      </c>
      <c r="U1535" s="13" t="b">
        <f>AND(B1535&lt;=ReportingYear,B1535&gt;=BaselineYear)</f>
        <v>1</v>
      </c>
      <c r="W1535" s="14" t="b">
        <f t="shared" si="635"/>
        <v>0</v>
      </c>
      <c r="AB1535" s="14"/>
      <c r="AC1535" s="18"/>
      <c r="AD1535" s="14"/>
      <c r="AE1535" s="18"/>
      <c r="AF1535" s="18"/>
      <c r="AG1535" s="18"/>
      <c r="AH1535" s="19"/>
      <c r="AI1535" s="19"/>
      <c r="AJ1535" s="19"/>
    </row>
    <row r="1536" spans="2:36" s="13" customFormat="1" ht="16" hidden="1" thickBot="1">
      <c r="B1536" s="216"/>
      <c r="C1536" s="76" t="s">
        <v>25</v>
      </c>
      <c r="D1536" s="65"/>
      <c r="E1536" s="66"/>
      <c r="F1536" s="66"/>
      <c r="G1536" s="66"/>
      <c r="H1536" s="66"/>
      <c r="I1536" s="66"/>
      <c r="J1536" s="66"/>
      <c r="K1536" s="66"/>
      <c r="L1536" s="66"/>
      <c r="M1536" s="66"/>
      <c r="N1536" s="66"/>
      <c r="O1536" s="67"/>
      <c r="P1536" s="68"/>
      <c r="Q1536" s="69">
        <f t="shared" si="638"/>
        <v>0</v>
      </c>
      <c r="S1536" s="13" t="b">
        <f>S1534</f>
        <v>1</v>
      </c>
      <c r="T1536" s="13" t="b">
        <f t="shared" si="637"/>
        <v>0</v>
      </c>
      <c r="U1536" s="13" t="b">
        <f>U1535</f>
        <v>1</v>
      </c>
      <c r="W1536" s="14" t="b">
        <f t="shared" si="635"/>
        <v>0</v>
      </c>
      <c r="AB1536" s="14"/>
      <c r="AC1536" s="18"/>
      <c r="AD1536" s="14"/>
      <c r="AE1536" s="18"/>
      <c r="AF1536" s="18"/>
      <c r="AG1536" s="18"/>
      <c r="AH1536" s="19"/>
      <c r="AI1536" s="19"/>
      <c r="AJ1536" s="19"/>
    </row>
    <row r="1537" spans="2:36" s="13" customFormat="1" hidden="1">
      <c r="B1537" s="217">
        <f>B1535-1</f>
        <v>2014</v>
      </c>
      <c r="C1537" s="70" t="s">
        <v>24</v>
      </c>
      <c r="D1537" s="71"/>
      <c r="E1537" s="72"/>
      <c r="F1537" s="72"/>
      <c r="G1537" s="72"/>
      <c r="H1537" s="72"/>
      <c r="I1537" s="73"/>
      <c r="J1537" s="72"/>
      <c r="K1537" s="72"/>
      <c r="L1537" s="72"/>
      <c r="M1537" s="72"/>
      <c r="N1537" s="72"/>
      <c r="O1537" s="74"/>
      <c r="P1537" s="62"/>
      <c r="Q1537" s="75">
        <f t="shared" si="638"/>
        <v>0</v>
      </c>
      <c r="T1537" s="13" t="b">
        <f t="shared" si="637"/>
        <v>0</v>
      </c>
      <c r="U1537" s="13" t="b">
        <f>AND(B1537&lt;=ReportingYear,B1537&gt;=BaselineYear)</f>
        <v>1</v>
      </c>
      <c r="W1537" s="14" t="b">
        <f t="shared" si="635"/>
        <v>0</v>
      </c>
      <c r="AB1537" s="14"/>
      <c r="AC1537" s="18"/>
      <c r="AD1537" s="14"/>
      <c r="AE1537" s="18"/>
      <c r="AF1537" s="18"/>
      <c r="AG1537" s="18"/>
      <c r="AH1537" s="19"/>
      <c r="AI1537" s="19"/>
      <c r="AJ1537" s="19"/>
    </row>
    <row r="1538" spans="2:36" s="13" customFormat="1" ht="16" hidden="1" thickBot="1">
      <c r="B1538" s="218"/>
      <c r="C1538" s="76" t="s">
        <v>25</v>
      </c>
      <c r="D1538" s="77"/>
      <c r="E1538" s="78"/>
      <c r="F1538" s="78"/>
      <c r="G1538" s="78"/>
      <c r="H1538" s="78"/>
      <c r="I1538" s="78"/>
      <c r="J1538" s="78"/>
      <c r="K1538" s="78"/>
      <c r="L1538" s="78"/>
      <c r="M1538" s="78"/>
      <c r="N1538" s="78"/>
      <c r="O1538" s="79"/>
      <c r="P1538" s="80"/>
      <c r="Q1538" s="81">
        <f t="shared" si="638"/>
        <v>0</v>
      </c>
      <c r="S1538" s="13" t="b">
        <f>S1536</f>
        <v>1</v>
      </c>
      <c r="T1538" s="13" t="b">
        <f t="shared" si="637"/>
        <v>0</v>
      </c>
      <c r="U1538" s="13" t="b">
        <f>U1537</f>
        <v>1</v>
      </c>
      <c r="W1538" s="14" t="b">
        <f t="shared" si="635"/>
        <v>0</v>
      </c>
      <c r="AB1538" s="14"/>
      <c r="AC1538" s="18"/>
      <c r="AD1538" s="14"/>
      <c r="AE1538" s="18"/>
      <c r="AF1538" s="18"/>
      <c r="AG1538" s="18"/>
      <c r="AH1538" s="19"/>
      <c r="AI1538" s="19"/>
      <c r="AJ1538" s="19"/>
    </row>
    <row r="1539" spans="2:36" s="13" customFormat="1" hidden="1">
      <c r="B1539" s="211">
        <f>B1537-1</f>
        <v>2013</v>
      </c>
      <c r="C1539" s="70" t="s">
        <v>24</v>
      </c>
      <c r="D1539" s="58"/>
      <c r="E1539" s="59"/>
      <c r="F1539" s="59"/>
      <c r="G1539" s="59"/>
      <c r="H1539" s="59"/>
      <c r="I1539" s="60"/>
      <c r="J1539" s="59"/>
      <c r="K1539" s="59"/>
      <c r="L1539" s="59"/>
      <c r="M1539" s="59"/>
      <c r="N1539" s="59"/>
      <c r="O1539" s="61"/>
      <c r="P1539" s="62"/>
      <c r="Q1539" s="63">
        <f t="shared" si="638"/>
        <v>0</v>
      </c>
      <c r="T1539" s="13" t="b">
        <f t="shared" si="637"/>
        <v>0</v>
      </c>
      <c r="U1539" s="13" t="b">
        <f>AND(B1539&lt;=ReportingYear,B1539&gt;=BaselineYear)</f>
        <v>0</v>
      </c>
      <c r="W1539" s="14" t="b">
        <f t="shared" si="635"/>
        <v>0</v>
      </c>
      <c r="AB1539" s="14"/>
      <c r="AC1539" s="18"/>
      <c r="AD1539" s="14"/>
      <c r="AE1539" s="18"/>
      <c r="AF1539" s="18"/>
      <c r="AG1539" s="18"/>
      <c r="AH1539" s="19"/>
      <c r="AI1539" s="19"/>
      <c r="AJ1539" s="19"/>
    </row>
    <row r="1540" spans="2:36" s="13" customFormat="1" ht="16" hidden="1" thickBot="1">
      <c r="B1540" s="212"/>
      <c r="C1540" s="76" t="s">
        <v>25</v>
      </c>
      <c r="D1540" s="65"/>
      <c r="E1540" s="66"/>
      <c r="F1540" s="66"/>
      <c r="G1540" s="66"/>
      <c r="H1540" s="66"/>
      <c r="I1540" s="66"/>
      <c r="J1540" s="66"/>
      <c r="K1540" s="66"/>
      <c r="L1540" s="66"/>
      <c r="M1540" s="66"/>
      <c r="N1540" s="66"/>
      <c r="O1540" s="67"/>
      <c r="P1540" s="68"/>
      <c r="Q1540" s="69">
        <f t="shared" si="638"/>
        <v>0</v>
      </c>
      <c r="S1540" s="13" t="b">
        <f>S1538</f>
        <v>1</v>
      </c>
      <c r="T1540" s="13" t="b">
        <f t="shared" si="637"/>
        <v>0</v>
      </c>
      <c r="U1540" s="13" t="b">
        <f>U1539</f>
        <v>0</v>
      </c>
      <c r="W1540" s="14" t="b">
        <f t="shared" si="635"/>
        <v>0</v>
      </c>
      <c r="AB1540" s="14"/>
      <c r="AC1540" s="18"/>
      <c r="AD1540" s="14"/>
      <c r="AE1540" s="18"/>
      <c r="AF1540" s="18"/>
      <c r="AG1540" s="18"/>
      <c r="AH1540" s="19"/>
      <c r="AI1540" s="19"/>
      <c r="AJ1540" s="19"/>
    </row>
    <row r="1541" spans="2:36" s="13" customFormat="1" hidden="1">
      <c r="B1541" s="211">
        <f>B1539-1</f>
        <v>2012</v>
      </c>
      <c r="C1541" s="70" t="s">
        <v>24</v>
      </c>
      <c r="D1541" s="71"/>
      <c r="E1541" s="72"/>
      <c r="F1541" s="72"/>
      <c r="G1541" s="72"/>
      <c r="H1541" s="72"/>
      <c r="I1541" s="73"/>
      <c r="J1541" s="72"/>
      <c r="K1541" s="72"/>
      <c r="L1541" s="72"/>
      <c r="M1541" s="72"/>
      <c r="N1541" s="72"/>
      <c r="O1541" s="74"/>
      <c r="P1541" s="62"/>
      <c r="Q1541" s="75">
        <f t="shared" si="638"/>
        <v>0</v>
      </c>
      <c r="T1541" s="13" t="b">
        <f t="shared" si="637"/>
        <v>0</v>
      </c>
      <c r="U1541" s="13" t="b">
        <f>AND(B1541&lt;=ReportingYear,B1541&gt;=BaselineYear)</f>
        <v>0</v>
      </c>
      <c r="W1541" s="14" t="b">
        <f t="shared" si="635"/>
        <v>0</v>
      </c>
      <c r="AB1541" s="14"/>
      <c r="AC1541" s="18"/>
      <c r="AD1541" s="14"/>
      <c r="AE1541" s="18"/>
      <c r="AF1541" s="18"/>
      <c r="AG1541" s="18"/>
      <c r="AH1541" s="19"/>
      <c r="AI1541" s="19"/>
      <c r="AJ1541" s="19"/>
    </row>
    <row r="1542" spans="2:36" s="13" customFormat="1" ht="16" hidden="1" thickBot="1">
      <c r="B1542" s="212"/>
      <c r="C1542" s="76" t="s">
        <v>25</v>
      </c>
      <c r="D1542" s="77"/>
      <c r="E1542" s="78"/>
      <c r="F1542" s="78"/>
      <c r="G1542" s="78"/>
      <c r="H1542" s="78"/>
      <c r="I1542" s="78"/>
      <c r="J1542" s="78"/>
      <c r="K1542" s="78"/>
      <c r="L1542" s="78"/>
      <c r="M1542" s="78"/>
      <c r="N1542" s="78"/>
      <c r="O1542" s="79"/>
      <c r="P1542" s="80"/>
      <c r="Q1542" s="81">
        <f t="shared" si="638"/>
        <v>0</v>
      </c>
      <c r="S1542" s="13" t="b">
        <f>S1540</f>
        <v>1</v>
      </c>
      <c r="T1542" s="13" t="b">
        <f t="shared" si="637"/>
        <v>0</v>
      </c>
      <c r="U1542" s="13" t="b">
        <f>U1541</f>
        <v>0</v>
      </c>
      <c r="W1542" s="14" t="b">
        <f t="shared" si="635"/>
        <v>0</v>
      </c>
      <c r="AB1542" s="14"/>
      <c r="AC1542" s="18"/>
      <c r="AD1542" s="14"/>
      <c r="AE1542" s="18"/>
      <c r="AF1542" s="18"/>
      <c r="AG1542" s="18"/>
      <c r="AH1542" s="19"/>
      <c r="AI1542" s="19"/>
      <c r="AJ1542" s="19"/>
    </row>
    <row r="1543" spans="2:36" s="13" customFormat="1" hidden="1">
      <c r="B1543" s="211">
        <f>B1541-1</f>
        <v>2011</v>
      </c>
      <c r="C1543" s="70" t="s">
        <v>24</v>
      </c>
      <c r="D1543" s="58"/>
      <c r="E1543" s="59"/>
      <c r="F1543" s="59"/>
      <c r="G1543" s="59"/>
      <c r="H1543" s="59"/>
      <c r="I1543" s="60"/>
      <c r="J1543" s="59"/>
      <c r="K1543" s="59"/>
      <c r="L1543" s="59"/>
      <c r="M1543" s="59"/>
      <c r="N1543" s="59"/>
      <c r="O1543" s="61"/>
      <c r="P1543" s="62"/>
      <c r="Q1543" s="63">
        <f t="shared" si="638"/>
        <v>0</v>
      </c>
      <c r="T1543" s="13" t="b">
        <f t="shared" si="637"/>
        <v>0</v>
      </c>
      <c r="U1543" s="13" t="b">
        <f>AND(B1543&lt;=ReportingYear,B1543&gt;=BaselineYear)</f>
        <v>0</v>
      </c>
      <c r="W1543" s="14" t="b">
        <f t="shared" si="635"/>
        <v>0</v>
      </c>
      <c r="AB1543" s="14"/>
      <c r="AC1543" s="18"/>
      <c r="AD1543" s="14"/>
      <c r="AE1543" s="18"/>
      <c r="AF1543" s="18"/>
      <c r="AG1543" s="18"/>
      <c r="AH1543" s="19"/>
      <c r="AI1543" s="19"/>
      <c r="AJ1543" s="19"/>
    </row>
    <row r="1544" spans="2:36" s="13" customFormat="1" ht="16" hidden="1" thickBot="1">
      <c r="B1544" s="212"/>
      <c r="C1544" s="76" t="s">
        <v>25</v>
      </c>
      <c r="D1544" s="65"/>
      <c r="E1544" s="66"/>
      <c r="F1544" s="66"/>
      <c r="G1544" s="66"/>
      <c r="H1544" s="66"/>
      <c r="I1544" s="66"/>
      <c r="J1544" s="66"/>
      <c r="K1544" s="66"/>
      <c r="L1544" s="66"/>
      <c r="M1544" s="66"/>
      <c r="N1544" s="66"/>
      <c r="O1544" s="67"/>
      <c r="P1544" s="68"/>
      <c r="Q1544" s="69">
        <f t="shared" si="638"/>
        <v>0</v>
      </c>
      <c r="S1544" s="13" t="b">
        <f>S1542</f>
        <v>1</v>
      </c>
      <c r="T1544" s="13" t="b">
        <f t="shared" si="637"/>
        <v>0</v>
      </c>
      <c r="U1544" s="13" t="b">
        <f>U1543</f>
        <v>0</v>
      </c>
      <c r="W1544" s="14" t="b">
        <f t="shared" si="635"/>
        <v>0</v>
      </c>
      <c r="AB1544" s="14"/>
      <c r="AC1544" s="18"/>
      <c r="AD1544" s="14"/>
      <c r="AE1544" s="18"/>
      <c r="AF1544" s="18"/>
      <c r="AG1544" s="18"/>
      <c r="AH1544" s="19"/>
      <c r="AI1544" s="19"/>
      <c r="AJ1544" s="19"/>
    </row>
    <row r="1545" spans="2:36" s="13" customFormat="1" hidden="1">
      <c r="B1545" s="211">
        <f>B1543-1</f>
        <v>2010</v>
      </c>
      <c r="C1545" s="70" t="s">
        <v>24</v>
      </c>
      <c r="D1545" s="71"/>
      <c r="E1545" s="72"/>
      <c r="F1545" s="72"/>
      <c r="G1545" s="72"/>
      <c r="H1545" s="72"/>
      <c r="I1545" s="73"/>
      <c r="J1545" s="72"/>
      <c r="K1545" s="72"/>
      <c r="L1545" s="72"/>
      <c r="M1545" s="72"/>
      <c r="N1545" s="72"/>
      <c r="O1545" s="74"/>
      <c r="P1545" s="62"/>
      <c r="Q1545" s="75">
        <f t="shared" si="638"/>
        <v>0</v>
      </c>
      <c r="T1545" s="13" t="b">
        <f t="shared" si="637"/>
        <v>0</v>
      </c>
      <c r="U1545" s="13" t="b">
        <f>AND(B1545&lt;=ReportingYear,B1545&gt;=BaselineYear)</f>
        <v>0</v>
      </c>
      <c r="W1545" s="14" t="b">
        <f t="shared" si="635"/>
        <v>0</v>
      </c>
      <c r="AB1545" s="14"/>
      <c r="AC1545" s="18"/>
      <c r="AD1545" s="14"/>
      <c r="AE1545" s="18"/>
      <c r="AF1545" s="18"/>
      <c r="AG1545" s="18"/>
      <c r="AH1545" s="19"/>
      <c r="AI1545" s="19"/>
      <c r="AJ1545" s="19"/>
    </row>
    <row r="1546" spans="2:36" s="13" customFormat="1" ht="16" hidden="1" thickBot="1">
      <c r="B1546" s="212"/>
      <c r="C1546" s="76" t="s">
        <v>25</v>
      </c>
      <c r="D1546" s="77"/>
      <c r="E1546" s="78"/>
      <c r="F1546" s="78"/>
      <c r="G1546" s="78"/>
      <c r="H1546" s="78"/>
      <c r="I1546" s="78"/>
      <c r="J1546" s="78"/>
      <c r="K1546" s="78"/>
      <c r="L1546" s="78"/>
      <c r="M1546" s="78"/>
      <c r="N1546" s="78"/>
      <c r="O1546" s="79"/>
      <c r="P1546" s="80"/>
      <c r="Q1546" s="81">
        <f t="shared" si="638"/>
        <v>0</v>
      </c>
      <c r="S1546" s="13" t="b">
        <f>S1544</f>
        <v>1</v>
      </c>
      <c r="T1546" s="13" t="b">
        <f t="shared" si="637"/>
        <v>0</v>
      </c>
      <c r="U1546" s="13" t="b">
        <f>U1545</f>
        <v>0</v>
      </c>
      <c r="W1546" s="14" t="b">
        <f t="shared" si="635"/>
        <v>0</v>
      </c>
      <c r="AB1546" s="14"/>
      <c r="AC1546" s="18"/>
      <c r="AD1546" s="14"/>
      <c r="AE1546" s="18"/>
      <c r="AF1546" s="18"/>
      <c r="AG1546" s="18"/>
      <c r="AH1546" s="19"/>
      <c r="AI1546" s="19"/>
      <c r="AJ1546" s="19"/>
    </row>
    <row r="1547" spans="2:36" s="13" customFormat="1" ht="16" hidden="1" thickBot="1">
      <c r="B1547" s="213">
        <f>B1545-1</f>
        <v>2009</v>
      </c>
      <c r="C1547" s="70" t="s">
        <v>24</v>
      </c>
      <c r="D1547" s="58"/>
      <c r="E1547" s="59"/>
      <c r="F1547" s="59"/>
      <c r="G1547" s="59"/>
      <c r="H1547" s="59"/>
      <c r="I1547" s="60"/>
      <c r="J1547" s="59"/>
      <c r="K1547" s="59"/>
      <c r="L1547" s="59"/>
      <c r="M1547" s="59"/>
      <c r="N1547" s="59"/>
      <c r="O1547" s="61"/>
      <c r="P1547" s="62"/>
      <c r="Q1547" s="63">
        <f t="shared" si="638"/>
        <v>0</v>
      </c>
      <c r="T1547" s="13" t="b">
        <f t="shared" si="637"/>
        <v>0</v>
      </c>
      <c r="U1547" s="13" t="b">
        <f>AND(B1547&lt;=ReportingYear,B1547&gt;=BaselineYear)</f>
        <v>0</v>
      </c>
      <c r="W1547" s="14" t="b">
        <f t="shared" si="635"/>
        <v>0</v>
      </c>
      <c r="AB1547" s="14"/>
      <c r="AC1547" s="18"/>
      <c r="AD1547" s="14"/>
      <c r="AE1547" s="18"/>
      <c r="AF1547" s="18"/>
      <c r="AG1547" s="18"/>
      <c r="AH1547" s="19"/>
      <c r="AI1547" s="19"/>
      <c r="AJ1547" s="19"/>
    </row>
    <row r="1548" spans="2:36" s="13" customFormat="1" ht="16" hidden="1" thickBot="1">
      <c r="B1548" s="213"/>
      <c r="C1548" s="76" t="s">
        <v>25</v>
      </c>
      <c r="D1548" s="65"/>
      <c r="E1548" s="66"/>
      <c r="F1548" s="66"/>
      <c r="G1548" s="66"/>
      <c r="H1548" s="66"/>
      <c r="I1548" s="66"/>
      <c r="J1548" s="66"/>
      <c r="K1548" s="66"/>
      <c r="L1548" s="66"/>
      <c r="M1548" s="66"/>
      <c r="N1548" s="66"/>
      <c r="O1548" s="67"/>
      <c r="P1548" s="68"/>
      <c r="Q1548" s="69">
        <f t="shared" si="638"/>
        <v>0</v>
      </c>
      <c r="S1548" s="13" t="b">
        <f>S1546</f>
        <v>1</v>
      </c>
      <c r="T1548" s="13" t="b">
        <f t="shared" si="637"/>
        <v>0</v>
      </c>
      <c r="U1548" s="13" t="b">
        <f>U1547</f>
        <v>0</v>
      </c>
      <c r="W1548" s="14" t="b">
        <f t="shared" si="635"/>
        <v>0</v>
      </c>
      <c r="AB1548" s="14"/>
      <c r="AC1548" s="18"/>
      <c r="AD1548" s="14"/>
      <c r="AE1548" s="18"/>
      <c r="AF1548" s="18"/>
      <c r="AG1548" s="18"/>
      <c r="AH1548" s="19"/>
      <c r="AI1548" s="19"/>
      <c r="AJ1548" s="19"/>
    </row>
    <row r="1549" spans="2:36" s="13" customFormat="1" ht="16" hidden="1" thickBot="1">
      <c r="B1549" s="213">
        <f>B1547-1</f>
        <v>2008</v>
      </c>
      <c r="C1549" s="70" t="s">
        <v>24</v>
      </c>
      <c r="D1549" s="71"/>
      <c r="E1549" s="72"/>
      <c r="F1549" s="72"/>
      <c r="G1549" s="72"/>
      <c r="H1549" s="72"/>
      <c r="I1549" s="73"/>
      <c r="J1549" s="72"/>
      <c r="K1549" s="72"/>
      <c r="L1549" s="72"/>
      <c r="M1549" s="72"/>
      <c r="N1549" s="72"/>
      <c r="O1549" s="74"/>
      <c r="P1549" s="62"/>
      <c r="Q1549" s="75">
        <f t="shared" si="638"/>
        <v>0</v>
      </c>
      <c r="T1549" s="13" t="b">
        <f t="shared" si="637"/>
        <v>0</v>
      </c>
      <c r="U1549" s="13" t="b">
        <f>AND(B1549&lt;=ReportingYear,B1549&gt;=BaselineYear)</f>
        <v>0</v>
      </c>
      <c r="W1549" s="14" t="b">
        <f t="shared" si="635"/>
        <v>0</v>
      </c>
      <c r="AB1549" s="14"/>
      <c r="AC1549" s="18"/>
      <c r="AD1549" s="14"/>
      <c r="AE1549" s="18"/>
      <c r="AF1549" s="18"/>
      <c r="AG1549" s="18"/>
      <c r="AH1549" s="19"/>
      <c r="AI1549" s="19"/>
      <c r="AJ1549" s="19"/>
    </row>
    <row r="1550" spans="2:36" s="13" customFormat="1" ht="16" hidden="1" thickBot="1">
      <c r="B1550" s="213"/>
      <c r="C1550" s="76" t="s">
        <v>25</v>
      </c>
      <c r="D1550" s="77"/>
      <c r="E1550" s="78"/>
      <c r="F1550" s="78"/>
      <c r="G1550" s="78"/>
      <c r="H1550" s="78"/>
      <c r="I1550" s="78"/>
      <c r="J1550" s="78"/>
      <c r="K1550" s="78"/>
      <c r="L1550" s="78"/>
      <c r="M1550" s="78"/>
      <c r="N1550" s="78"/>
      <c r="O1550" s="79"/>
      <c r="P1550" s="80"/>
      <c r="Q1550" s="81">
        <f t="shared" si="638"/>
        <v>0</v>
      </c>
      <c r="S1550" s="13" t="b">
        <f>S1548</f>
        <v>1</v>
      </c>
      <c r="T1550" s="13" t="b">
        <f t="shared" si="637"/>
        <v>0</v>
      </c>
      <c r="U1550" s="13" t="b">
        <f>U1549</f>
        <v>0</v>
      </c>
      <c r="W1550" s="14" t="b">
        <f t="shared" si="635"/>
        <v>0</v>
      </c>
      <c r="AB1550" s="14"/>
      <c r="AC1550" s="18"/>
      <c r="AD1550" s="14"/>
      <c r="AE1550" s="18"/>
      <c r="AF1550" s="18"/>
      <c r="AG1550" s="18"/>
      <c r="AH1550" s="19"/>
      <c r="AI1550" s="19"/>
      <c r="AJ1550" s="19"/>
    </row>
    <row r="1551" spans="2:36" s="13" customFormat="1" ht="16" hidden="1" thickBot="1">
      <c r="B1551" s="213">
        <f>B1549-1</f>
        <v>2007</v>
      </c>
      <c r="C1551" s="70" t="s">
        <v>24</v>
      </c>
      <c r="D1551" s="58"/>
      <c r="E1551" s="59"/>
      <c r="F1551" s="59"/>
      <c r="G1551" s="59"/>
      <c r="H1551" s="59"/>
      <c r="I1551" s="60"/>
      <c r="J1551" s="59"/>
      <c r="K1551" s="59"/>
      <c r="L1551" s="59"/>
      <c r="M1551" s="59"/>
      <c r="N1551" s="59"/>
      <c r="O1551" s="61"/>
      <c r="P1551" s="62"/>
      <c r="Q1551" s="63">
        <f t="shared" si="638"/>
        <v>0</v>
      </c>
      <c r="T1551" s="13" t="b">
        <f t="shared" si="637"/>
        <v>0</v>
      </c>
      <c r="U1551" s="13" t="b">
        <f>AND(B1551&lt;=ReportingYear,B1551&gt;=BaselineYear)</f>
        <v>0</v>
      </c>
      <c r="W1551" s="14" t="b">
        <f t="shared" si="635"/>
        <v>0</v>
      </c>
      <c r="AB1551" s="14"/>
      <c r="AC1551" s="18"/>
      <c r="AD1551" s="14"/>
      <c r="AE1551" s="18"/>
      <c r="AF1551" s="18"/>
      <c r="AG1551" s="18"/>
      <c r="AH1551" s="19"/>
      <c r="AI1551" s="19"/>
      <c r="AJ1551" s="19"/>
    </row>
    <row r="1552" spans="2:36" s="13" customFormat="1" ht="16" hidden="1" thickBot="1">
      <c r="B1552" s="213"/>
      <c r="C1552" s="76" t="s">
        <v>25</v>
      </c>
      <c r="D1552" s="65"/>
      <c r="E1552" s="66"/>
      <c r="F1552" s="66"/>
      <c r="G1552" s="66"/>
      <c r="H1552" s="66"/>
      <c r="I1552" s="66"/>
      <c r="J1552" s="66"/>
      <c r="K1552" s="66"/>
      <c r="L1552" s="66"/>
      <c r="M1552" s="66"/>
      <c r="N1552" s="66"/>
      <c r="O1552" s="67"/>
      <c r="P1552" s="68"/>
      <c r="Q1552" s="69">
        <f t="shared" si="638"/>
        <v>0</v>
      </c>
      <c r="S1552" s="13" t="b">
        <f>S1550</f>
        <v>1</v>
      </c>
      <c r="T1552" s="13" t="b">
        <f t="shared" si="637"/>
        <v>0</v>
      </c>
      <c r="U1552" s="13" t="b">
        <f>U1551</f>
        <v>0</v>
      </c>
      <c r="W1552" s="14" t="b">
        <f t="shared" si="635"/>
        <v>0</v>
      </c>
      <c r="AB1552" s="14"/>
      <c r="AC1552" s="18"/>
      <c r="AD1552" s="14"/>
      <c r="AE1552" s="18"/>
      <c r="AF1552" s="18"/>
      <c r="AG1552" s="18"/>
      <c r="AH1552" s="19"/>
      <c r="AI1552" s="19"/>
      <c r="AJ1552" s="19"/>
    </row>
    <row r="1553" spans="2:36" s="13" customFormat="1" ht="16" hidden="1" thickBot="1">
      <c r="B1553" s="213">
        <f>B1551-1</f>
        <v>2006</v>
      </c>
      <c r="C1553" s="70" t="s">
        <v>24</v>
      </c>
      <c r="D1553" s="71"/>
      <c r="E1553" s="72"/>
      <c r="F1553" s="72"/>
      <c r="G1553" s="72"/>
      <c r="H1553" s="72"/>
      <c r="I1553" s="73"/>
      <c r="J1553" s="72"/>
      <c r="K1553" s="72"/>
      <c r="L1553" s="72"/>
      <c r="M1553" s="72"/>
      <c r="N1553" s="72"/>
      <c r="O1553" s="74"/>
      <c r="P1553" s="62"/>
      <c r="Q1553" s="75">
        <f t="shared" si="638"/>
        <v>0</v>
      </c>
      <c r="T1553" s="13" t="b">
        <f t="shared" si="637"/>
        <v>0</v>
      </c>
      <c r="U1553" s="13" t="b">
        <f>AND(B1553&lt;=ReportingYear,B1553&gt;=BaselineYear)</f>
        <v>0</v>
      </c>
      <c r="W1553" s="14" t="b">
        <f t="shared" si="635"/>
        <v>0</v>
      </c>
      <c r="AB1553" s="14"/>
      <c r="AC1553" s="18"/>
      <c r="AD1553" s="14"/>
      <c r="AE1553" s="18"/>
      <c r="AF1553" s="18"/>
      <c r="AG1553" s="18"/>
      <c r="AH1553" s="19"/>
      <c r="AI1553" s="19"/>
      <c r="AJ1553" s="19"/>
    </row>
    <row r="1554" spans="2:36" s="13" customFormat="1" ht="16" hidden="1" thickBot="1">
      <c r="B1554" s="213"/>
      <c r="C1554" s="76" t="s">
        <v>25</v>
      </c>
      <c r="D1554" s="77"/>
      <c r="E1554" s="78"/>
      <c r="F1554" s="78"/>
      <c r="G1554" s="78"/>
      <c r="H1554" s="78"/>
      <c r="I1554" s="78"/>
      <c r="J1554" s="78"/>
      <c r="K1554" s="78"/>
      <c r="L1554" s="78"/>
      <c r="M1554" s="78"/>
      <c r="N1554" s="78"/>
      <c r="O1554" s="79"/>
      <c r="P1554" s="80"/>
      <c r="Q1554" s="81">
        <f t="shared" si="638"/>
        <v>0</v>
      </c>
      <c r="S1554" s="13" t="b">
        <f>S1552</f>
        <v>1</v>
      </c>
      <c r="T1554" s="13" t="b">
        <f t="shared" si="637"/>
        <v>0</v>
      </c>
      <c r="U1554" s="13" t="b">
        <f>U1553</f>
        <v>0</v>
      </c>
      <c r="W1554" s="14" t="b">
        <f t="shared" si="635"/>
        <v>0</v>
      </c>
      <c r="AB1554" s="14"/>
      <c r="AC1554" s="18"/>
      <c r="AD1554" s="14"/>
      <c r="AE1554" s="18"/>
      <c r="AF1554" s="18"/>
      <c r="AG1554" s="18"/>
      <c r="AH1554" s="19"/>
      <c r="AI1554" s="19"/>
      <c r="AJ1554" s="19"/>
    </row>
    <row r="1555" spans="2:36" s="13" customFormat="1" hidden="1">
      <c r="B1555" s="211">
        <f>B1553-1</f>
        <v>2005</v>
      </c>
      <c r="C1555" s="70" t="s">
        <v>24</v>
      </c>
      <c r="D1555" s="58"/>
      <c r="E1555" s="59"/>
      <c r="F1555" s="59"/>
      <c r="G1555" s="59"/>
      <c r="H1555" s="59"/>
      <c r="I1555" s="60"/>
      <c r="J1555" s="59"/>
      <c r="K1555" s="59"/>
      <c r="L1555" s="59"/>
      <c r="M1555" s="59"/>
      <c r="N1555" s="59"/>
      <c r="O1555" s="61"/>
      <c r="P1555" s="62"/>
      <c r="Q1555" s="63">
        <f t="shared" si="638"/>
        <v>0</v>
      </c>
      <c r="T1555" s="13" t="b">
        <f t="shared" si="637"/>
        <v>0</v>
      </c>
      <c r="U1555" s="13" t="b">
        <f>AND(B1555&lt;=ReportingYear,B1555&gt;=BaselineYear)</f>
        <v>0</v>
      </c>
      <c r="W1555" s="14" t="b">
        <f t="shared" si="635"/>
        <v>0</v>
      </c>
      <c r="AB1555" s="14"/>
      <c r="AC1555" s="18"/>
      <c r="AD1555" s="14"/>
      <c r="AE1555" s="18"/>
      <c r="AF1555" s="18"/>
      <c r="AG1555" s="18"/>
      <c r="AH1555" s="19"/>
      <c r="AI1555" s="19"/>
      <c r="AJ1555" s="19"/>
    </row>
    <row r="1556" spans="2:36" s="13" customFormat="1" ht="16" hidden="1" thickBot="1">
      <c r="B1556" s="216"/>
      <c r="C1556" s="76" t="s">
        <v>25</v>
      </c>
      <c r="D1556" s="65"/>
      <c r="E1556" s="66"/>
      <c r="F1556" s="66"/>
      <c r="G1556" s="66"/>
      <c r="H1556" s="66"/>
      <c r="I1556" s="66"/>
      <c r="J1556" s="66"/>
      <c r="K1556" s="66"/>
      <c r="L1556" s="66"/>
      <c r="M1556" s="66"/>
      <c r="N1556" s="66"/>
      <c r="O1556" s="67"/>
      <c r="P1556" s="68"/>
      <c r="Q1556" s="69">
        <f t="shared" si="638"/>
        <v>0</v>
      </c>
      <c r="S1556" s="13" t="b">
        <f>S1554</f>
        <v>1</v>
      </c>
      <c r="T1556" s="13" t="b">
        <f t="shared" si="637"/>
        <v>0</v>
      </c>
      <c r="U1556" s="13" t="b">
        <f>U1555</f>
        <v>0</v>
      </c>
      <c r="W1556" s="14" t="b">
        <f t="shared" si="635"/>
        <v>0</v>
      </c>
      <c r="AB1556" s="14"/>
      <c r="AC1556" s="18"/>
      <c r="AD1556" s="14"/>
      <c r="AE1556" s="18"/>
      <c r="AF1556" s="18"/>
      <c r="AG1556" s="18"/>
      <c r="AH1556" s="19"/>
      <c r="AI1556" s="19"/>
      <c r="AJ1556" s="19"/>
    </row>
    <row r="1557" spans="2:36" s="13" customFormat="1" ht="16" hidden="1" thickBot="1">
      <c r="B1557" s="82"/>
      <c r="T1557" s="13" t="b">
        <f>T1528</f>
        <v>0</v>
      </c>
      <c r="W1557" s="14" t="b">
        <f t="shared" si="635"/>
        <v>0</v>
      </c>
      <c r="AB1557" s="14"/>
      <c r="AC1557" s="18"/>
      <c r="AD1557" s="14"/>
      <c r="AE1557" s="18"/>
      <c r="AF1557" s="18"/>
      <c r="AG1557" s="18"/>
      <c r="AH1557" s="19"/>
      <c r="AI1557" s="19"/>
      <c r="AJ1557" s="19"/>
    </row>
    <row r="1558" spans="2:36" s="13" customFormat="1" ht="15.75" hidden="1" customHeight="1" thickBot="1">
      <c r="B1558" s="219" t="s">
        <v>26</v>
      </c>
      <c r="C1558" s="83">
        <f>B1507</f>
        <v>2029</v>
      </c>
      <c r="D1558" s="84" t="str">
        <f t="shared" ref="D1558:O1558" si="639">IF(D1508&lt;&gt;0,D1507/D1508,"")</f>
        <v/>
      </c>
      <c r="E1558" s="84" t="str">
        <f t="shared" si="639"/>
        <v/>
      </c>
      <c r="F1558" s="84" t="str">
        <f t="shared" si="639"/>
        <v/>
      </c>
      <c r="G1558" s="84" t="str">
        <f t="shared" si="639"/>
        <v/>
      </c>
      <c r="H1558" s="84" t="str">
        <f t="shared" si="639"/>
        <v/>
      </c>
      <c r="I1558" s="84" t="str">
        <f t="shared" si="639"/>
        <v/>
      </c>
      <c r="J1558" s="84" t="str">
        <f t="shared" si="639"/>
        <v/>
      </c>
      <c r="K1558" s="84" t="str">
        <f t="shared" si="639"/>
        <v/>
      </c>
      <c r="L1558" s="84" t="str">
        <f t="shared" si="639"/>
        <v/>
      </c>
      <c r="M1558" s="84" t="str">
        <f t="shared" si="639"/>
        <v/>
      </c>
      <c r="N1558" s="84" t="str">
        <f t="shared" si="639"/>
        <v/>
      </c>
      <c r="O1558" s="85" t="str">
        <f t="shared" si="639"/>
        <v/>
      </c>
      <c r="Q1558" s="86" t="str">
        <f>IF(Q1508&lt;&gt;0,Q1507/Q1508,"")</f>
        <v/>
      </c>
      <c r="S1558" s="13" t="b">
        <f>S1536</f>
        <v>1</v>
      </c>
      <c r="T1558" s="13" t="b">
        <f>T1557</f>
        <v>0</v>
      </c>
      <c r="U1558" s="13" t="b">
        <f t="shared" ref="U1558:U1582" si="640">AND(C1558&lt;=ReportingYear,C1558&gt;=BaselineYear)</f>
        <v>0</v>
      </c>
      <c r="V1558" s="13" t="b">
        <f>UnitCostStatus</f>
        <v>0</v>
      </c>
      <c r="W1558" s="14" t="b">
        <f t="shared" si="635"/>
        <v>0</v>
      </c>
      <c r="AB1558" s="14"/>
      <c r="AC1558" s="18"/>
      <c r="AD1558" s="14"/>
      <c r="AE1558" s="18"/>
      <c r="AF1558" s="18"/>
      <c r="AG1558" s="18"/>
      <c r="AH1558" s="19"/>
      <c r="AI1558" s="19"/>
      <c r="AJ1558" s="19"/>
    </row>
    <row r="1559" spans="2:36" s="13" customFormat="1" ht="16" hidden="1" thickBot="1">
      <c r="B1559" s="219"/>
      <c r="C1559" s="83">
        <f>C1558-1</f>
        <v>2028</v>
      </c>
      <c r="D1559" s="84" t="str">
        <f t="shared" ref="D1559:O1559" si="641">IF(D1510&lt;&gt;0,D1509/D1510,"")</f>
        <v/>
      </c>
      <c r="E1559" s="84" t="str">
        <f t="shared" si="641"/>
        <v/>
      </c>
      <c r="F1559" s="84" t="str">
        <f t="shared" si="641"/>
        <v/>
      </c>
      <c r="G1559" s="84" t="str">
        <f t="shared" si="641"/>
        <v/>
      </c>
      <c r="H1559" s="84" t="str">
        <f t="shared" si="641"/>
        <v/>
      </c>
      <c r="I1559" s="84" t="str">
        <f t="shared" si="641"/>
        <v/>
      </c>
      <c r="J1559" s="84" t="str">
        <f t="shared" si="641"/>
        <v/>
      </c>
      <c r="K1559" s="84" t="str">
        <f t="shared" si="641"/>
        <v/>
      </c>
      <c r="L1559" s="84" t="str">
        <f t="shared" si="641"/>
        <v/>
      </c>
      <c r="M1559" s="84" t="str">
        <f t="shared" si="641"/>
        <v/>
      </c>
      <c r="N1559" s="84" t="str">
        <f t="shared" si="641"/>
        <v/>
      </c>
      <c r="O1559" s="85" t="str">
        <f t="shared" si="641"/>
        <v/>
      </c>
      <c r="Q1559" s="86" t="str">
        <f>IF(Q1510&lt;&gt;0,Q1509/Q1510,"")</f>
        <v/>
      </c>
      <c r="S1559" s="13" t="b">
        <f t="shared" ref="S1559:T1574" si="642">S1558</f>
        <v>1</v>
      </c>
      <c r="T1559" s="13" t="b">
        <f t="shared" si="637"/>
        <v>0</v>
      </c>
      <c r="U1559" s="13" t="b">
        <f t="shared" si="640"/>
        <v>0</v>
      </c>
      <c r="V1559" s="13" t="b">
        <f>V1558</f>
        <v>0</v>
      </c>
      <c r="W1559" s="14" t="b">
        <f t="shared" si="635"/>
        <v>0</v>
      </c>
      <c r="AB1559" s="14"/>
      <c r="AC1559" s="18"/>
      <c r="AD1559" s="14"/>
      <c r="AE1559" s="18"/>
      <c r="AF1559" s="18"/>
      <c r="AG1559" s="18"/>
      <c r="AH1559" s="19"/>
      <c r="AI1559" s="19"/>
      <c r="AJ1559" s="19"/>
    </row>
    <row r="1560" spans="2:36" s="13" customFormat="1" ht="16" hidden="1" thickBot="1">
      <c r="B1560" s="219"/>
      <c r="C1560" s="83">
        <f t="shared" ref="C1560:C1582" si="643">C1559-1</f>
        <v>2027</v>
      </c>
      <c r="D1560" s="84" t="str">
        <f t="shared" ref="D1560:O1560" si="644">IF(D1512&lt;&gt;0,D1511/D1512,"")</f>
        <v/>
      </c>
      <c r="E1560" s="84" t="str">
        <f t="shared" si="644"/>
        <v/>
      </c>
      <c r="F1560" s="84" t="str">
        <f t="shared" si="644"/>
        <v/>
      </c>
      <c r="G1560" s="84" t="str">
        <f t="shared" si="644"/>
        <v/>
      </c>
      <c r="H1560" s="84" t="str">
        <f t="shared" si="644"/>
        <v/>
      </c>
      <c r="I1560" s="84" t="str">
        <f t="shared" si="644"/>
        <v/>
      </c>
      <c r="J1560" s="84" t="str">
        <f t="shared" si="644"/>
        <v/>
      </c>
      <c r="K1560" s="84" t="str">
        <f t="shared" si="644"/>
        <v/>
      </c>
      <c r="L1560" s="84" t="str">
        <f t="shared" si="644"/>
        <v/>
      </c>
      <c r="M1560" s="84" t="str">
        <f t="shared" si="644"/>
        <v/>
      </c>
      <c r="N1560" s="84" t="str">
        <f t="shared" si="644"/>
        <v/>
      </c>
      <c r="O1560" s="85" t="str">
        <f t="shared" si="644"/>
        <v/>
      </c>
      <c r="Q1560" s="86" t="str">
        <f>IF(Q1512&lt;&gt;0,Q1511/Q1512,"")</f>
        <v/>
      </c>
      <c r="S1560" s="13" t="b">
        <f t="shared" si="642"/>
        <v>1</v>
      </c>
      <c r="T1560" s="13" t="b">
        <f t="shared" si="637"/>
        <v>0</v>
      </c>
      <c r="U1560" s="13" t="b">
        <f t="shared" si="640"/>
        <v>0</v>
      </c>
      <c r="V1560" s="13" t="b">
        <f>V1559</f>
        <v>0</v>
      </c>
      <c r="W1560" s="14" t="b">
        <f t="shared" si="635"/>
        <v>0</v>
      </c>
      <c r="AB1560" s="14"/>
      <c r="AC1560" s="18"/>
      <c r="AD1560" s="14"/>
      <c r="AE1560" s="18"/>
      <c r="AF1560" s="18"/>
      <c r="AG1560" s="18"/>
      <c r="AH1560" s="19"/>
      <c r="AI1560" s="19"/>
      <c r="AJ1560" s="19"/>
    </row>
    <row r="1561" spans="2:36" s="13" customFormat="1" ht="16" hidden="1" thickBot="1">
      <c r="B1561" s="219"/>
      <c r="C1561" s="83">
        <f t="shared" si="643"/>
        <v>2026</v>
      </c>
      <c r="D1561" s="84" t="str">
        <f t="shared" ref="D1561:O1561" si="645">IF(D1514&lt;&gt;0,D1513/D1514,"")</f>
        <v/>
      </c>
      <c r="E1561" s="84" t="str">
        <f t="shared" si="645"/>
        <v/>
      </c>
      <c r="F1561" s="84" t="str">
        <f t="shared" si="645"/>
        <v/>
      </c>
      <c r="G1561" s="84" t="str">
        <f t="shared" si="645"/>
        <v/>
      </c>
      <c r="H1561" s="84" t="str">
        <f t="shared" si="645"/>
        <v/>
      </c>
      <c r="I1561" s="84" t="str">
        <f t="shared" si="645"/>
        <v/>
      </c>
      <c r="J1561" s="84" t="str">
        <f t="shared" si="645"/>
        <v/>
      </c>
      <c r="K1561" s="84" t="str">
        <f t="shared" si="645"/>
        <v/>
      </c>
      <c r="L1561" s="84" t="str">
        <f t="shared" si="645"/>
        <v/>
      </c>
      <c r="M1561" s="84" t="str">
        <f t="shared" si="645"/>
        <v/>
      </c>
      <c r="N1561" s="84" t="str">
        <f t="shared" si="645"/>
        <v/>
      </c>
      <c r="O1561" s="85" t="str">
        <f t="shared" si="645"/>
        <v/>
      </c>
      <c r="Q1561" s="86" t="str">
        <f>IF(Q1514&lt;&gt;0,Q1513/Q1514,"")</f>
        <v/>
      </c>
      <c r="S1561" s="13" t="b">
        <f t="shared" si="642"/>
        <v>1</v>
      </c>
      <c r="T1561" s="13" t="b">
        <f t="shared" si="637"/>
        <v>0</v>
      </c>
      <c r="U1561" s="13" t="b">
        <f t="shared" si="640"/>
        <v>0</v>
      </c>
      <c r="V1561" s="13" t="b">
        <f t="shared" ref="V1561:V1582" si="646">V1560</f>
        <v>0</v>
      </c>
      <c r="W1561" s="14" t="b">
        <f t="shared" si="635"/>
        <v>0</v>
      </c>
      <c r="AB1561" s="14"/>
      <c r="AC1561" s="18"/>
      <c r="AD1561" s="14"/>
      <c r="AE1561" s="18"/>
      <c r="AF1561" s="18"/>
      <c r="AG1561" s="18"/>
      <c r="AH1561" s="19"/>
      <c r="AI1561" s="19"/>
      <c r="AJ1561" s="19"/>
    </row>
    <row r="1562" spans="2:36" s="13" customFormat="1" ht="16" hidden="1" thickBot="1">
      <c r="B1562" s="219"/>
      <c r="C1562" s="83">
        <f t="shared" si="643"/>
        <v>2025</v>
      </c>
      <c r="D1562" s="84" t="str">
        <f t="shared" ref="D1562:O1562" si="647">IF(D1516&lt;&gt;0,D1515/D1516,"")</f>
        <v/>
      </c>
      <c r="E1562" s="84" t="str">
        <f t="shared" si="647"/>
        <v/>
      </c>
      <c r="F1562" s="84" t="str">
        <f t="shared" si="647"/>
        <v/>
      </c>
      <c r="G1562" s="84" t="str">
        <f t="shared" si="647"/>
        <v/>
      </c>
      <c r="H1562" s="84" t="str">
        <f t="shared" si="647"/>
        <v/>
      </c>
      <c r="I1562" s="84" t="str">
        <f t="shared" si="647"/>
        <v/>
      </c>
      <c r="J1562" s="84" t="str">
        <f t="shared" si="647"/>
        <v/>
      </c>
      <c r="K1562" s="84" t="str">
        <f t="shared" si="647"/>
        <v/>
      </c>
      <c r="L1562" s="84" t="str">
        <f t="shared" si="647"/>
        <v/>
      </c>
      <c r="M1562" s="84" t="str">
        <f t="shared" si="647"/>
        <v/>
      </c>
      <c r="N1562" s="84" t="str">
        <f t="shared" si="647"/>
        <v/>
      </c>
      <c r="O1562" s="85" t="str">
        <f t="shared" si="647"/>
        <v/>
      </c>
      <c r="Q1562" s="86" t="str">
        <f>IF(Q1516&lt;&gt;0,Q1515/Q1516,"")</f>
        <v/>
      </c>
      <c r="S1562" s="13" t="b">
        <f t="shared" si="642"/>
        <v>1</v>
      </c>
      <c r="T1562" s="13" t="b">
        <f t="shared" si="637"/>
        <v>0</v>
      </c>
      <c r="U1562" s="13" t="b">
        <f t="shared" si="640"/>
        <v>0</v>
      </c>
      <c r="V1562" s="13" t="b">
        <f t="shared" si="646"/>
        <v>0</v>
      </c>
      <c r="W1562" s="14" t="b">
        <f t="shared" si="635"/>
        <v>0</v>
      </c>
      <c r="AB1562" s="14"/>
      <c r="AC1562" s="18"/>
      <c r="AD1562" s="14"/>
      <c r="AE1562" s="18"/>
      <c r="AF1562" s="18"/>
      <c r="AG1562" s="18"/>
      <c r="AH1562" s="19"/>
      <c r="AI1562" s="19"/>
      <c r="AJ1562" s="19"/>
    </row>
    <row r="1563" spans="2:36" s="13" customFormat="1" ht="16" hidden="1" thickBot="1">
      <c r="B1563" s="219"/>
      <c r="C1563" s="83">
        <f t="shared" si="643"/>
        <v>2024</v>
      </c>
      <c r="D1563" s="84" t="str">
        <f t="shared" ref="D1563:O1563" si="648">IF(D1518&lt;&gt;0,D1517/D1518,"")</f>
        <v/>
      </c>
      <c r="E1563" s="84" t="str">
        <f t="shared" si="648"/>
        <v/>
      </c>
      <c r="F1563" s="84" t="str">
        <f t="shared" si="648"/>
        <v/>
      </c>
      <c r="G1563" s="84" t="str">
        <f t="shared" si="648"/>
        <v/>
      </c>
      <c r="H1563" s="84" t="str">
        <f t="shared" si="648"/>
        <v/>
      </c>
      <c r="I1563" s="84" t="str">
        <f t="shared" si="648"/>
        <v/>
      </c>
      <c r="J1563" s="84" t="str">
        <f t="shared" si="648"/>
        <v/>
      </c>
      <c r="K1563" s="84" t="str">
        <f t="shared" si="648"/>
        <v/>
      </c>
      <c r="L1563" s="84" t="str">
        <f t="shared" si="648"/>
        <v/>
      </c>
      <c r="M1563" s="84" t="str">
        <f t="shared" si="648"/>
        <v/>
      </c>
      <c r="N1563" s="84" t="str">
        <f t="shared" si="648"/>
        <v/>
      </c>
      <c r="O1563" s="85" t="str">
        <f t="shared" si="648"/>
        <v/>
      </c>
      <c r="Q1563" s="86" t="str">
        <f>IF(Q1518&lt;&gt;0,Q1517/Q1518,"")</f>
        <v/>
      </c>
      <c r="S1563" s="13" t="b">
        <f t="shared" si="642"/>
        <v>1</v>
      </c>
      <c r="T1563" s="13" t="b">
        <f t="shared" si="637"/>
        <v>0</v>
      </c>
      <c r="U1563" s="13" t="b">
        <f t="shared" si="640"/>
        <v>0</v>
      </c>
      <c r="V1563" s="13" t="b">
        <f t="shared" si="646"/>
        <v>0</v>
      </c>
      <c r="W1563" s="14" t="b">
        <f t="shared" si="635"/>
        <v>0</v>
      </c>
      <c r="AB1563" s="14"/>
      <c r="AC1563" s="18"/>
      <c r="AD1563" s="14"/>
      <c r="AE1563" s="18"/>
      <c r="AF1563" s="18"/>
      <c r="AG1563" s="18"/>
      <c r="AH1563" s="19"/>
      <c r="AI1563" s="19"/>
      <c r="AJ1563" s="19"/>
    </row>
    <row r="1564" spans="2:36" s="13" customFormat="1" ht="16" hidden="1" thickBot="1">
      <c r="B1564" s="219"/>
      <c r="C1564" s="83">
        <f t="shared" si="643"/>
        <v>2023</v>
      </c>
      <c r="D1564" s="84" t="str">
        <f t="shared" ref="D1564:O1564" si="649">IF(D1520&lt;&gt;0,D1519/D1520,"")</f>
        <v/>
      </c>
      <c r="E1564" s="84" t="str">
        <f t="shared" si="649"/>
        <v/>
      </c>
      <c r="F1564" s="84" t="str">
        <f t="shared" si="649"/>
        <v/>
      </c>
      <c r="G1564" s="84" t="str">
        <f t="shared" si="649"/>
        <v/>
      </c>
      <c r="H1564" s="84" t="str">
        <f t="shared" si="649"/>
        <v/>
      </c>
      <c r="I1564" s="84" t="str">
        <f t="shared" si="649"/>
        <v/>
      </c>
      <c r="J1564" s="84" t="str">
        <f t="shared" si="649"/>
        <v/>
      </c>
      <c r="K1564" s="84" t="str">
        <f t="shared" si="649"/>
        <v/>
      </c>
      <c r="L1564" s="84" t="str">
        <f t="shared" si="649"/>
        <v/>
      </c>
      <c r="M1564" s="84" t="str">
        <f t="shared" si="649"/>
        <v/>
      </c>
      <c r="N1564" s="84" t="str">
        <f t="shared" si="649"/>
        <v/>
      </c>
      <c r="O1564" s="85" t="str">
        <f t="shared" si="649"/>
        <v/>
      </c>
      <c r="Q1564" s="86" t="str">
        <f>IF(Q1520&lt;&gt;0,Q1519/Q1520,"")</f>
        <v/>
      </c>
      <c r="S1564" s="13" t="b">
        <f t="shared" si="642"/>
        <v>1</v>
      </c>
      <c r="T1564" s="13" t="b">
        <f t="shared" si="637"/>
        <v>0</v>
      </c>
      <c r="U1564" s="13" t="b">
        <f t="shared" si="640"/>
        <v>0</v>
      </c>
      <c r="V1564" s="13" t="b">
        <f t="shared" si="646"/>
        <v>0</v>
      </c>
      <c r="W1564" s="14" t="b">
        <f t="shared" si="635"/>
        <v>0</v>
      </c>
      <c r="AB1564" s="14"/>
      <c r="AC1564" s="18"/>
      <c r="AD1564" s="14"/>
      <c r="AE1564" s="18"/>
      <c r="AF1564" s="18"/>
      <c r="AG1564" s="18"/>
      <c r="AH1564" s="19"/>
      <c r="AI1564" s="19"/>
      <c r="AJ1564" s="19"/>
    </row>
    <row r="1565" spans="2:36" s="13" customFormat="1" ht="16" hidden="1" thickBot="1">
      <c r="B1565" s="219"/>
      <c r="C1565" s="83">
        <f t="shared" si="643"/>
        <v>2022</v>
      </c>
      <c r="D1565" s="84" t="str">
        <f t="shared" ref="D1565:O1565" si="650">IF(D1522&lt;&gt;0,D1521/D1522,"")</f>
        <v/>
      </c>
      <c r="E1565" s="84" t="str">
        <f t="shared" si="650"/>
        <v/>
      </c>
      <c r="F1565" s="84" t="str">
        <f t="shared" si="650"/>
        <v/>
      </c>
      <c r="G1565" s="84" t="str">
        <f t="shared" si="650"/>
        <v/>
      </c>
      <c r="H1565" s="84" t="str">
        <f t="shared" si="650"/>
        <v/>
      </c>
      <c r="I1565" s="84" t="str">
        <f t="shared" si="650"/>
        <v/>
      </c>
      <c r="J1565" s="84" t="str">
        <f t="shared" si="650"/>
        <v/>
      </c>
      <c r="K1565" s="84" t="str">
        <f t="shared" si="650"/>
        <v/>
      </c>
      <c r="L1565" s="84" t="str">
        <f t="shared" si="650"/>
        <v/>
      </c>
      <c r="M1565" s="84" t="str">
        <f t="shared" si="650"/>
        <v/>
      </c>
      <c r="N1565" s="84" t="str">
        <f t="shared" si="650"/>
        <v/>
      </c>
      <c r="O1565" s="85" t="str">
        <f t="shared" si="650"/>
        <v/>
      </c>
      <c r="Q1565" s="86" t="str">
        <f>IF(Q1522&lt;&gt;0,Q1521/Q1522,"")</f>
        <v/>
      </c>
      <c r="S1565" s="13" t="b">
        <f t="shared" si="642"/>
        <v>1</v>
      </c>
      <c r="T1565" s="13" t="b">
        <f t="shared" si="637"/>
        <v>0</v>
      </c>
      <c r="U1565" s="13" t="b">
        <f t="shared" si="640"/>
        <v>0</v>
      </c>
      <c r="V1565" s="13" t="b">
        <f t="shared" si="646"/>
        <v>0</v>
      </c>
      <c r="W1565" s="14" t="b">
        <f t="shared" si="635"/>
        <v>0</v>
      </c>
      <c r="AB1565" s="14"/>
      <c r="AC1565" s="18"/>
      <c r="AD1565" s="14"/>
      <c r="AE1565" s="18"/>
      <c r="AF1565" s="18"/>
      <c r="AG1565" s="18"/>
      <c r="AH1565" s="19"/>
      <c r="AI1565" s="19"/>
      <c r="AJ1565" s="19"/>
    </row>
    <row r="1566" spans="2:36" s="13" customFormat="1" ht="16" hidden="1" thickBot="1">
      <c r="B1566" s="219"/>
      <c r="C1566" s="83">
        <f t="shared" si="643"/>
        <v>2021</v>
      </c>
      <c r="D1566" s="84" t="str">
        <f t="shared" ref="D1566:O1566" si="651">IF(D1524&lt;&gt;0,D1523/D1524,"")</f>
        <v/>
      </c>
      <c r="E1566" s="84" t="str">
        <f t="shared" si="651"/>
        <v/>
      </c>
      <c r="F1566" s="84" t="str">
        <f t="shared" si="651"/>
        <v/>
      </c>
      <c r="G1566" s="84" t="str">
        <f t="shared" si="651"/>
        <v/>
      </c>
      <c r="H1566" s="84" t="str">
        <f t="shared" si="651"/>
        <v/>
      </c>
      <c r="I1566" s="84" t="str">
        <f t="shared" si="651"/>
        <v/>
      </c>
      <c r="J1566" s="84" t="str">
        <f t="shared" si="651"/>
        <v/>
      </c>
      <c r="K1566" s="84" t="str">
        <f t="shared" si="651"/>
        <v/>
      </c>
      <c r="L1566" s="84" t="str">
        <f t="shared" si="651"/>
        <v/>
      </c>
      <c r="M1566" s="84" t="str">
        <f t="shared" si="651"/>
        <v/>
      </c>
      <c r="N1566" s="84" t="str">
        <f t="shared" si="651"/>
        <v/>
      </c>
      <c r="O1566" s="85" t="str">
        <f t="shared" si="651"/>
        <v/>
      </c>
      <c r="Q1566" s="86" t="str">
        <f>IF(Q1524&lt;&gt;0,Q1523/Q1524,"")</f>
        <v/>
      </c>
      <c r="S1566" s="13" t="b">
        <f t="shared" si="642"/>
        <v>1</v>
      </c>
      <c r="T1566" s="13" t="b">
        <f t="shared" si="637"/>
        <v>0</v>
      </c>
      <c r="U1566" s="13" t="b">
        <f t="shared" si="640"/>
        <v>0</v>
      </c>
      <c r="V1566" s="13" t="b">
        <f t="shared" si="646"/>
        <v>0</v>
      </c>
      <c r="W1566" s="14" t="b">
        <f t="shared" si="635"/>
        <v>0</v>
      </c>
      <c r="AB1566" s="14"/>
      <c r="AC1566" s="18"/>
      <c r="AD1566" s="14"/>
      <c r="AE1566" s="18"/>
      <c r="AF1566" s="18"/>
      <c r="AG1566" s="18"/>
      <c r="AH1566" s="19"/>
      <c r="AI1566" s="19"/>
      <c r="AJ1566" s="19"/>
    </row>
    <row r="1567" spans="2:36" s="13" customFormat="1" ht="16" hidden="1" thickBot="1">
      <c r="B1567" s="219"/>
      <c r="C1567" s="83">
        <f t="shared" si="643"/>
        <v>2020</v>
      </c>
      <c r="D1567" s="84" t="str">
        <f t="shared" ref="D1567:O1567" si="652">IF(D1526&lt;&gt;0,D1525/D1526,"")</f>
        <v/>
      </c>
      <c r="E1567" s="84" t="str">
        <f t="shared" si="652"/>
        <v/>
      </c>
      <c r="F1567" s="84" t="str">
        <f t="shared" si="652"/>
        <v/>
      </c>
      <c r="G1567" s="84" t="str">
        <f t="shared" si="652"/>
        <v/>
      </c>
      <c r="H1567" s="84" t="str">
        <f t="shared" si="652"/>
        <v/>
      </c>
      <c r="I1567" s="84" t="str">
        <f t="shared" si="652"/>
        <v/>
      </c>
      <c r="J1567" s="84" t="str">
        <f t="shared" si="652"/>
        <v/>
      </c>
      <c r="K1567" s="84" t="str">
        <f t="shared" si="652"/>
        <v/>
      </c>
      <c r="L1567" s="84" t="str">
        <f t="shared" si="652"/>
        <v/>
      </c>
      <c r="M1567" s="84" t="str">
        <f t="shared" si="652"/>
        <v/>
      </c>
      <c r="N1567" s="84" t="str">
        <f t="shared" si="652"/>
        <v/>
      </c>
      <c r="O1567" s="85" t="str">
        <f t="shared" si="652"/>
        <v/>
      </c>
      <c r="P1567" s="87"/>
      <c r="Q1567" s="86" t="str">
        <f>IF(Q1526&lt;&gt;0,Q1525/Q1526,"")</f>
        <v/>
      </c>
      <c r="S1567" s="13" t="b">
        <f t="shared" si="642"/>
        <v>1</v>
      </c>
      <c r="T1567" s="13" t="b">
        <f t="shared" si="637"/>
        <v>0</v>
      </c>
      <c r="U1567" s="13" t="b">
        <f t="shared" si="640"/>
        <v>0</v>
      </c>
      <c r="V1567" s="13" t="b">
        <f t="shared" si="646"/>
        <v>0</v>
      </c>
      <c r="W1567" s="14" t="b">
        <f t="shared" si="635"/>
        <v>0</v>
      </c>
      <c r="AB1567" s="14"/>
      <c r="AC1567" s="18"/>
      <c r="AD1567" s="14"/>
      <c r="AE1567" s="18"/>
      <c r="AF1567" s="18"/>
      <c r="AG1567" s="18"/>
      <c r="AH1567" s="19"/>
      <c r="AI1567" s="19"/>
      <c r="AJ1567" s="19"/>
    </row>
    <row r="1568" spans="2:36" s="13" customFormat="1" ht="16" hidden="1" thickBot="1">
      <c r="B1568" s="219"/>
      <c r="C1568" s="83">
        <f t="shared" si="643"/>
        <v>2019</v>
      </c>
      <c r="D1568" s="84" t="str">
        <f t="shared" ref="D1568:O1568" si="653">IF(D1528&lt;&gt;0,D1527/D1528,"")</f>
        <v/>
      </c>
      <c r="E1568" s="84" t="str">
        <f t="shared" si="653"/>
        <v/>
      </c>
      <c r="F1568" s="84" t="str">
        <f t="shared" si="653"/>
        <v/>
      </c>
      <c r="G1568" s="84" t="str">
        <f t="shared" si="653"/>
        <v/>
      </c>
      <c r="H1568" s="84" t="str">
        <f t="shared" si="653"/>
        <v/>
      </c>
      <c r="I1568" s="84" t="str">
        <f t="shared" si="653"/>
        <v/>
      </c>
      <c r="J1568" s="84" t="str">
        <f t="shared" si="653"/>
        <v/>
      </c>
      <c r="K1568" s="84" t="str">
        <f t="shared" si="653"/>
        <v/>
      </c>
      <c r="L1568" s="84" t="str">
        <f t="shared" si="653"/>
        <v/>
      </c>
      <c r="M1568" s="84" t="str">
        <f t="shared" si="653"/>
        <v/>
      </c>
      <c r="N1568" s="84" t="str">
        <f t="shared" si="653"/>
        <v/>
      </c>
      <c r="O1568" s="85" t="str">
        <f t="shared" si="653"/>
        <v/>
      </c>
      <c r="Q1568" s="86" t="str">
        <f>IF(Q1528&lt;&gt;0,Q1527/Q1528,"")</f>
        <v/>
      </c>
      <c r="S1568" s="13" t="b">
        <f t="shared" si="642"/>
        <v>1</v>
      </c>
      <c r="T1568" s="13" t="b">
        <f t="shared" si="637"/>
        <v>0</v>
      </c>
      <c r="U1568" s="13" t="b">
        <f t="shared" si="640"/>
        <v>0</v>
      </c>
      <c r="V1568" s="13" t="b">
        <f t="shared" si="646"/>
        <v>0</v>
      </c>
      <c r="W1568" s="14" t="b">
        <f t="shared" si="635"/>
        <v>0</v>
      </c>
      <c r="AB1568" s="14"/>
      <c r="AC1568" s="18"/>
      <c r="AD1568" s="14"/>
      <c r="AE1568" s="18"/>
      <c r="AF1568" s="18"/>
      <c r="AG1568" s="18"/>
      <c r="AH1568" s="19"/>
      <c r="AI1568" s="19"/>
      <c r="AJ1568" s="19"/>
    </row>
    <row r="1569" spans="2:36" s="13" customFormat="1" ht="16" hidden="1" thickBot="1">
      <c r="B1569" s="219"/>
      <c r="C1569" s="83">
        <f t="shared" si="643"/>
        <v>2018</v>
      </c>
      <c r="D1569" s="84" t="str">
        <f t="shared" ref="D1569:O1569" si="654">IF(D1530&lt;&gt;0,D1529/D1530,"")</f>
        <v/>
      </c>
      <c r="E1569" s="84" t="str">
        <f t="shared" si="654"/>
        <v/>
      </c>
      <c r="F1569" s="84" t="str">
        <f t="shared" si="654"/>
        <v/>
      </c>
      <c r="G1569" s="84" t="str">
        <f t="shared" si="654"/>
        <v/>
      </c>
      <c r="H1569" s="84" t="str">
        <f t="shared" si="654"/>
        <v/>
      </c>
      <c r="I1569" s="84" t="str">
        <f t="shared" si="654"/>
        <v/>
      </c>
      <c r="J1569" s="84" t="str">
        <f t="shared" si="654"/>
        <v/>
      </c>
      <c r="K1569" s="84" t="str">
        <f t="shared" si="654"/>
        <v/>
      </c>
      <c r="L1569" s="84" t="str">
        <f t="shared" si="654"/>
        <v/>
      </c>
      <c r="M1569" s="84" t="str">
        <f t="shared" si="654"/>
        <v/>
      </c>
      <c r="N1569" s="84" t="str">
        <f t="shared" si="654"/>
        <v/>
      </c>
      <c r="O1569" s="85" t="str">
        <f t="shared" si="654"/>
        <v/>
      </c>
      <c r="Q1569" s="86" t="str">
        <f>IF(Q1530&lt;&gt;0,Q1529/Q1530,"")</f>
        <v/>
      </c>
      <c r="S1569" s="13" t="b">
        <f t="shared" si="642"/>
        <v>1</v>
      </c>
      <c r="T1569" s="13" t="b">
        <f t="shared" si="637"/>
        <v>0</v>
      </c>
      <c r="U1569" s="13" t="b">
        <f t="shared" si="640"/>
        <v>0</v>
      </c>
      <c r="V1569" s="13" t="b">
        <f t="shared" si="646"/>
        <v>0</v>
      </c>
      <c r="W1569" s="14" t="b">
        <f t="shared" si="635"/>
        <v>0</v>
      </c>
      <c r="AB1569" s="14"/>
      <c r="AC1569" s="18"/>
      <c r="AD1569" s="14"/>
      <c r="AE1569" s="18"/>
      <c r="AF1569" s="18"/>
      <c r="AG1569" s="18"/>
      <c r="AH1569" s="19"/>
      <c r="AI1569" s="19"/>
      <c r="AJ1569" s="19"/>
    </row>
    <row r="1570" spans="2:36" s="13" customFormat="1" ht="16" hidden="1" thickBot="1">
      <c r="B1570" s="219"/>
      <c r="C1570" s="83">
        <f t="shared" si="643"/>
        <v>2017</v>
      </c>
      <c r="D1570" s="84" t="str">
        <f t="shared" ref="D1570:O1570" si="655">IF(D1532&lt;&gt;0,D1531/D1532,"")</f>
        <v/>
      </c>
      <c r="E1570" s="84" t="str">
        <f t="shared" si="655"/>
        <v/>
      </c>
      <c r="F1570" s="84" t="str">
        <f t="shared" si="655"/>
        <v/>
      </c>
      <c r="G1570" s="84" t="str">
        <f t="shared" si="655"/>
        <v/>
      </c>
      <c r="H1570" s="84" t="str">
        <f t="shared" si="655"/>
        <v/>
      </c>
      <c r="I1570" s="84" t="str">
        <f t="shared" si="655"/>
        <v/>
      </c>
      <c r="J1570" s="84" t="str">
        <f t="shared" si="655"/>
        <v/>
      </c>
      <c r="K1570" s="84" t="str">
        <f t="shared" si="655"/>
        <v/>
      </c>
      <c r="L1570" s="84" t="str">
        <f t="shared" si="655"/>
        <v/>
      </c>
      <c r="M1570" s="84" t="str">
        <f t="shared" si="655"/>
        <v/>
      </c>
      <c r="N1570" s="84" t="str">
        <f t="shared" si="655"/>
        <v/>
      </c>
      <c r="O1570" s="85" t="str">
        <f t="shared" si="655"/>
        <v/>
      </c>
      <c r="Q1570" s="86" t="str">
        <f>IF(Q1532&lt;&gt;0,Q1531/Q1532,"")</f>
        <v/>
      </c>
      <c r="S1570" s="13" t="b">
        <f t="shared" si="642"/>
        <v>1</v>
      </c>
      <c r="T1570" s="13" t="b">
        <f t="shared" si="642"/>
        <v>0</v>
      </c>
      <c r="U1570" s="13" t="b">
        <f t="shared" si="640"/>
        <v>1</v>
      </c>
      <c r="V1570" s="13" t="b">
        <f t="shared" si="646"/>
        <v>0</v>
      </c>
      <c r="W1570" s="14" t="b">
        <f t="shared" si="635"/>
        <v>0</v>
      </c>
      <c r="AB1570" s="14"/>
      <c r="AC1570" s="18"/>
      <c r="AD1570" s="14"/>
      <c r="AE1570" s="18"/>
      <c r="AF1570" s="18"/>
      <c r="AG1570" s="18"/>
      <c r="AH1570" s="19"/>
      <c r="AI1570" s="19"/>
      <c r="AJ1570" s="19"/>
    </row>
    <row r="1571" spans="2:36" s="13" customFormat="1" ht="16" hidden="1" thickBot="1">
      <c r="B1571" s="219"/>
      <c r="C1571" s="83">
        <f t="shared" si="643"/>
        <v>2016</v>
      </c>
      <c r="D1571" s="84" t="str">
        <f t="shared" ref="D1571:O1571" si="656">IF(D1534&lt;&gt;0,D1533/D1534,"")</f>
        <v/>
      </c>
      <c r="E1571" s="84" t="str">
        <f t="shared" si="656"/>
        <v/>
      </c>
      <c r="F1571" s="84" t="str">
        <f t="shared" si="656"/>
        <v/>
      </c>
      <c r="G1571" s="84" t="str">
        <f t="shared" si="656"/>
        <v/>
      </c>
      <c r="H1571" s="84" t="str">
        <f t="shared" si="656"/>
        <v/>
      </c>
      <c r="I1571" s="84" t="str">
        <f t="shared" si="656"/>
        <v/>
      </c>
      <c r="J1571" s="84" t="str">
        <f t="shared" si="656"/>
        <v/>
      </c>
      <c r="K1571" s="84" t="str">
        <f t="shared" si="656"/>
        <v/>
      </c>
      <c r="L1571" s="84" t="str">
        <f t="shared" si="656"/>
        <v/>
      </c>
      <c r="M1571" s="84" t="str">
        <f t="shared" si="656"/>
        <v/>
      </c>
      <c r="N1571" s="84" t="str">
        <f t="shared" si="656"/>
        <v/>
      </c>
      <c r="O1571" s="85" t="str">
        <f t="shared" si="656"/>
        <v/>
      </c>
      <c r="P1571" s="87"/>
      <c r="Q1571" s="86" t="str">
        <f>IF(Q1534&lt;&gt;0,Q1533/Q1534,"")</f>
        <v/>
      </c>
      <c r="S1571" s="13" t="b">
        <f t="shared" si="642"/>
        <v>1</v>
      </c>
      <c r="T1571" s="13" t="b">
        <f t="shared" si="642"/>
        <v>0</v>
      </c>
      <c r="U1571" s="13" t="b">
        <f t="shared" si="640"/>
        <v>1</v>
      </c>
      <c r="V1571" s="13" t="b">
        <f t="shared" si="646"/>
        <v>0</v>
      </c>
      <c r="W1571" s="14" t="b">
        <f t="shared" si="635"/>
        <v>0</v>
      </c>
      <c r="AB1571" s="14"/>
      <c r="AC1571" s="18"/>
      <c r="AD1571" s="14"/>
      <c r="AE1571" s="18"/>
      <c r="AF1571" s="18"/>
      <c r="AG1571" s="18"/>
      <c r="AH1571" s="19"/>
      <c r="AI1571" s="19"/>
      <c r="AJ1571" s="19"/>
    </row>
    <row r="1572" spans="2:36" s="13" customFormat="1" ht="16" hidden="1" thickBot="1">
      <c r="B1572" s="219"/>
      <c r="C1572" s="83">
        <f t="shared" si="643"/>
        <v>2015</v>
      </c>
      <c r="D1572" s="84" t="str">
        <f t="shared" ref="D1572:O1572" si="657">IF(D1536&lt;&gt;0,D1535/D1536,"")</f>
        <v/>
      </c>
      <c r="E1572" s="84" t="str">
        <f t="shared" si="657"/>
        <v/>
      </c>
      <c r="F1572" s="84" t="str">
        <f t="shared" si="657"/>
        <v/>
      </c>
      <c r="G1572" s="84" t="str">
        <f t="shared" si="657"/>
        <v/>
      </c>
      <c r="H1572" s="84" t="str">
        <f t="shared" si="657"/>
        <v/>
      </c>
      <c r="I1572" s="84" t="str">
        <f t="shared" si="657"/>
        <v/>
      </c>
      <c r="J1572" s="84" t="str">
        <f t="shared" si="657"/>
        <v/>
      </c>
      <c r="K1572" s="84" t="str">
        <f t="shared" si="657"/>
        <v/>
      </c>
      <c r="L1572" s="84" t="str">
        <f t="shared" si="657"/>
        <v/>
      </c>
      <c r="M1572" s="84" t="str">
        <f t="shared" si="657"/>
        <v/>
      </c>
      <c r="N1572" s="84" t="str">
        <f t="shared" si="657"/>
        <v/>
      </c>
      <c r="O1572" s="84" t="str">
        <f t="shared" si="657"/>
        <v/>
      </c>
      <c r="Q1572" s="84" t="str">
        <f>IF(Q1536&lt;&gt;0,Q1535/Q1536,"")</f>
        <v/>
      </c>
      <c r="S1572" s="13" t="b">
        <f t="shared" si="642"/>
        <v>1</v>
      </c>
      <c r="T1572" s="13" t="b">
        <f t="shared" si="642"/>
        <v>0</v>
      </c>
      <c r="U1572" s="13" t="b">
        <f t="shared" si="640"/>
        <v>1</v>
      </c>
      <c r="V1572" s="13" t="b">
        <f t="shared" si="646"/>
        <v>0</v>
      </c>
      <c r="W1572" s="14" t="b">
        <f t="shared" si="635"/>
        <v>0</v>
      </c>
      <c r="AB1572" s="14"/>
      <c r="AC1572" s="18"/>
      <c r="AD1572" s="14"/>
      <c r="AE1572" s="18"/>
      <c r="AF1572" s="18"/>
      <c r="AG1572" s="18"/>
      <c r="AH1572" s="19"/>
      <c r="AI1572" s="19"/>
      <c r="AJ1572" s="19"/>
    </row>
    <row r="1573" spans="2:36" s="13" customFormat="1" ht="16" hidden="1" thickBot="1">
      <c r="B1573" s="219"/>
      <c r="C1573" s="83">
        <f t="shared" si="643"/>
        <v>2014</v>
      </c>
      <c r="D1573" s="84" t="str">
        <f>IF(D1538&lt;&gt;0,D1537/D1538,"")</f>
        <v/>
      </c>
      <c r="E1573" s="84" t="str">
        <f t="shared" ref="E1573:O1573" si="658">IF(E1538&lt;&gt;0,E1537/E1538,"")</f>
        <v/>
      </c>
      <c r="F1573" s="84" t="str">
        <f t="shared" si="658"/>
        <v/>
      </c>
      <c r="G1573" s="84" t="str">
        <f t="shared" si="658"/>
        <v/>
      </c>
      <c r="H1573" s="84" t="str">
        <f t="shared" si="658"/>
        <v/>
      </c>
      <c r="I1573" s="84" t="str">
        <f t="shared" si="658"/>
        <v/>
      </c>
      <c r="J1573" s="84" t="str">
        <f t="shared" si="658"/>
        <v/>
      </c>
      <c r="K1573" s="84" t="str">
        <f t="shared" si="658"/>
        <v/>
      </c>
      <c r="L1573" s="84" t="str">
        <f t="shared" si="658"/>
        <v/>
      </c>
      <c r="M1573" s="84" t="str">
        <f t="shared" si="658"/>
        <v/>
      </c>
      <c r="N1573" s="84" t="str">
        <f t="shared" si="658"/>
        <v/>
      </c>
      <c r="O1573" s="84" t="str">
        <f t="shared" si="658"/>
        <v/>
      </c>
      <c r="Q1573" s="84" t="str">
        <f>IF(Q1538&lt;&gt;0,Q1537/Q1538,"")</f>
        <v/>
      </c>
      <c r="S1573" s="13" t="b">
        <f t="shared" si="642"/>
        <v>1</v>
      </c>
      <c r="T1573" s="13" t="b">
        <f t="shared" si="642"/>
        <v>0</v>
      </c>
      <c r="U1573" s="13" t="b">
        <f t="shared" si="640"/>
        <v>1</v>
      </c>
      <c r="V1573" s="13" t="b">
        <f t="shared" si="646"/>
        <v>0</v>
      </c>
      <c r="W1573" s="14" t="b">
        <f t="shared" si="635"/>
        <v>0</v>
      </c>
      <c r="AB1573" s="14"/>
      <c r="AC1573" s="18"/>
      <c r="AD1573" s="14"/>
      <c r="AE1573" s="18"/>
      <c r="AF1573" s="18"/>
      <c r="AG1573" s="18"/>
      <c r="AH1573" s="19"/>
      <c r="AI1573" s="19"/>
      <c r="AJ1573" s="19"/>
    </row>
    <row r="1574" spans="2:36" s="13" customFormat="1" ht="16" hidden="1" thickBot="1">
      <c r="B1574" s="219"/>
      <c r="C1574" s="83">
        <f t="shared" si="643"/>
        <v>2013</v>
      </c>
      <c r="D1574" s="84" t="str">
        <f>IF(D1540&lt;&gt;0,D1539/D1540,"")</f>
        <v/>
      </c>
      <c r="E1574" s="84" t="str">
        <f t="shared" ref="E1574:O1574" si="659">IF(E1540&lt;&gt;0,E1539/E1540,"")</f>
        <v/>
      </c>
      <c r="F1574" s="84" t="str">
        <f t="shared" si="659"/>
        <v/>
      </c>
      <c r="G1574" s="84" t="str">
        <f t="shared" si="659"/>
        <v/>
      </c>
      <c r="H1574" s="84" t="str">
        <f t="shared" si="659"/>
        <v/>
      </c>
      <c r="I1574" s="84" t="str">
        <f t="shared" si="659"/>
        <v/>
      </c>
      <c r="J1574" s="84" t="str">
        <f t="shared" si="659"/>
        <v/>
      </c>
      <c r="K1574" s="84" t="str">
        <f t="shared" si="659"/>
        <v/>
      </c>
      <c r="L1574" s="84" t="str">
        <f t="shared" si="659"/>
        <v/>
      </c>
      <c r="M1574" s="84" t="str">
        <f t="shared" si="659"/>
        <v/>
      </c>
      <c r="N1574" s="84" t="str">
        <f t="shared" si="659"/>
        <v/>
      </c>
      <c r="O1574" s="84" t="str">
        <f t="shared" si="659"/>
        <v/>
      </c>
      <c r="Q1574" s="84" t="str">
        <f>IF(Q1540&lt;&gt;0,Q1539/Q1540,"")</f>
        <v/>
      </c>
      <c r="S1574" s="13" t="b">
        <f t="shared" si="642"/>
        <v>1</v>
      </c>
      <c r="T1574" s="13" t="b">
        <f t="shared" si="642"/>
        <v>0</v>
      </c>
      <c r="U1574" s="13" t="b">
        <f t="shared" si="640"/>
        <v>0</v>
      </c>
      <c r="V1574" s="13" t="b">
        <f t="shared" si="646"/>
        <v>0</v>
      </c>
      <c r="W1574" s="14" t="b">
        <f t="shared" si="635"/>
        <v>0</v>
      </c>
      <c r="AB1574" s="14"/>
      <c r="AC1574" s="18"/>
      <c r="AD1574" s="14"/>
      <c r="AE1574" s="18"/>
      <c r="AF1574" s="18"/>
      <c r="AG1574" s="18"/>
      <c r="AH1574" s="19"/>
      <c r="AI1574" s="19"/>
      <c r="AJ1574" s="19"/>
    </row>
    <row r="1575" spans="2:36" s="13" customFormat="1" ht="16" hidden="1" thickBot="1">
      <c r="B1575" s="219"/>
      <c r="C1575" s="83">
        <f t="shared" si="643"/>
        <v>2012</v>
      </c>
      <c r="D1575" s="84" t="str">
        <f>IF(D1542&lt;&gt;0,D1541/D1542,"")</f>
        <v/>
      </c>
      <c r="E1575" s="84" t="str">
        <f t="shared" ref="E1575:O1575" si="660">IF(E1542&lt;&gt;0,E1541/E1542,"")</f>
        <v/>
      </c>
      <c r="F1575" s="84" t="str">
        <f t="shared" si="660"/>
        <v/>
      </c>
      <c r="G1575" s="84" t="str">
        <f t="shared" si="660"/>
        <v/>
      </c>
      <c r="H1575" s="84" t="str">
        <f t="shared" si="660"/>
        <v/>
      </c>
      <c r="I1575" s="84" t="str">
        <f t="shared" si="660"/>
        <v/>
      </c>
      <c r="J1575" s="84" t="str">
        <f t="shared" si="660"/>
        <v/>
      </c>
      <c r="K1575" s="84" t="str">
        <f t="shared" si="660"/>
        <v/>
      </c>
      <c r="L1575" s="84" t="str">
        <f t="shared" si="660"/>
        <v/>
      </c>
      <c r="M1575" s="84" t="str">
        <f t="shared" si="660"/>
        <v/>
      </c>
      <c r="N1575" s="84" t="str">
        <f t="shared" si="660"/>
        <v/>
      </c>
      <c r="O1575" s="84" t="str">
        <f t="shared" si="660"/>
        <v/>
      </c>
      <c r="Q1575" s="84" t="str">
        <f>IF(Q1542&lt;&gt;0,Q1541/Q1542,"")</f>
        <v/>
      </c>
      <c r="S1575" s="13" t="b">
        <f t="shared" ref="S1575:T1582" si="661">S1574</f>
        <v>1</v>
      </c>
      <c r="T1575" s="13" t="b">
        <f t="shared" si="661"/>
        <v>0</v>
      </c>
      <c r="U1575" s="13" t="b">
        <f t="shared" si="640"/>
        <v>0</v>
      </c>
      <c r="V1575" s="13" t="b">
        <f t="shared" si="646"/>
        <v>0</v>
      </c>
      <c r="W1575" s="14" t="b">
        <f t="shared" si="635"/>
        <v>0</v>
      </c>
      <c r="AB1575" s="14"/>
      <c r="AC1575" s="18"/>
      <c r="AD1575" s="14"/>
      <c r="AE1575" s="18"/>
      <c r="AF1575" s="18"/>
      <c r="AG1575" s="18"/>
      <c r="AH1575" s="19"/>
      <c r="AI1575" s="19"/>
      <c r="AJ1575" s="19"/>
    </row>
    <row r="1576" spans="2:36" s="13" customFormat="1" ht="16" hidden="1" thickBot="1">
      <c r="B1576" s="219"/>
      <c r="C1576" s="83">
        <f t="shared" si="643"/>
        <v>2011</v>
      </c>
      <c r="D1576" s="84" t="str">
        <f>IF(D1544&lt;&gt;0,D1543/D1544,"")</f>
        <v/>
      </c>
      <c r="E1576" s="84" t="str">
        <f t="shared" ref="E1576:O1576" si="662">IF(E1544&lt;&gt;0,E1543/E1544,"")</f>
        <v/>
      </c>
      <c r="F1576" s="84" t="str">
        <f t="shared" si="662"/>
        <v/>
      </c>
      <c r="G1576" s="84" t="str">
        <f t="shared" si="662"/>
        <v/>
      </c>
      <c r="H1576" s="84" t="str">
        <f t="shared" si="662"/>
        <v/>
      </c>
      <c r="I1576" s="84" t="str">
        <f t="shared" si="662"/>
        <v/>
      </c>
      <c r="J1576" s="84" t="str">
        <f t="shared" si="662"/>
        <v/>
      </c>
      <c r="K1576" s="84" t="str">
        <f t="shared" si="662"/>
        <v/>
      </c>
      <c r="L1576" s="84" t="str">
        <f t="shared" si="662"/>
        <v/>
      </c>
      <c r="M1576" s="84" t="str">
        <f t="shared" si="662"/>
        <v/>
      </c>
      <c r="N1576" s="84" t="str">
        <f t="shared" si="662"/>
        <v/>
      </c>
      <c r="O1576" s="84" t="str">
        <f t="shared" si="662"/>
        <v/>
      </c>
      <c r="Q1576" s="84" t="str">
        <f>IF(Q1544&lt;&gt;0,Q1543/Q1544,"")</f>
        <v/>
      </c>
      <c r="S1576" s="13" t="b">
        <f t="shared" si="661"/>
        <v>1</v>
      </c>
      <c r="T1576" s="13" t="b">
        <f t="shared" si="661"/>
        <v>0</v>
      </c>
      <c r="U1576" s="13" t="b">
        <f t="shared" si="640"/>
        <v>0</v>
      </c>
      <c r="V1576" s="13" t="b">
        <f t="shared" si="646"/>
        <v>0</v>
      </c>
      <c r="W1576" s="14" t="b">
        <f t="shared" si="635"/>
        <v>0</v>
      </c>
      <c r="AB1576" s="14"/>
      <c r="AC1576" s="18"/>
      <c r="AD1576" s="14"/>
      <c r="AE1576" s="18"/>
      <c r="AF1576" s="18"/>
      <c r="AG1576" s="18"/>
      <c r="AH1576" s="19"/>
      <c r="AI1576" s="19"/>
      <c r="AJ1576" s="19"/>
    </row>
    <row r="1577" spans="2:36" s="13" customFormat="1" ht="16" hidden="1" thickBot="1">
      <c r="B1577" s="219"/>
      <c r="C1577" s="83">
        <f t="shared" si="643"/>
        <v>2010</v>
      </c>
      <c r="D1577" s="84" t="str">
        <f>IF(D1546&lt;&gt;0,D1545/D1546,"")</f>
        <v/>
      </c>
      <c r="E1577" s="84" t="str">
        <f t="shared" ref="E1577:O1577" si="663">IF(E1546&lt;&gt;0,E1545/E1546,"")</f>
        <v/>
      </c>
      <c r="F1577" s="84" t="str">
        <f t="shared" si="663"/>
        <v/>
      </c>
      <c r="G1577" s="84" t="str">
        <f t="shared" si="663"/>
        <v/>
      </c>
      <c r="H1577" s="84" t="str">
        <f t="shared" si="663"/>
        <v/>
      </c>
      <c r="I1577" s="84" t="str">
        <f t="shared" si="663"/>
        <v/>
      </c>
      <c r="J1577" s="84" t="str">
        <f t="shared" si="663"/>
        <v/>
      </c>
      <c r="K1577" s="84" t="str">
        <f t="shared" si="663"/>
        <v/>
      </c>
      <c r="L1577" s="84" t="str">
        <f t="shared" si="663"/>
        <v/>
      </c>
      <c r="M1577" s="84" t="str">
        <f t="shared" si="663"/>
        <v/>
      </c>
      <c r="N1577" s="84" t="str">
        <f t="shared" si="663"/>
        <v/>
      </c>
      <c r="O1577" s="84" t="str">
        <f t="shared" si="663"/>
        <v/>
      </c>
      <c r="P1577" s="87"/>
      <c r="Q1577" s="84" t="str">
        <f>IF(Q1546&lt;&gt;0,Q1545/Q1546,"")</f>
        <v/>
      </c>
      <c r="S1577" s="13" t="b">
        <f t="shared" si="661"/>
        <v>1</v>
      </c>
      <c r="T1577" s="13" t="b">
        <f t="shared" si="661"/>
        <v>0</v>
      </c>
      <c r="U1577" s="13" t="b">
        <f t="shared" si="640"/>
        <v>0</v>
      </c>
      <c r="V1577" s="13" t="b">
        <f t="shared" si="646"/>
        <v>0</v>
      </c>
      <c r="W1577" s="14" t="b">
        <f t="shared" si="635"/>
        <v>0</v>
      </c>
      <c r="AB1577" s="14"/>
      <c r="AC1577" s="18"/>
      <c r="AD1577" s="14"/>
      <c r="AE1577" s="18"/>
      <c r="AF1577" s="18"/>
      <c r="AG1577" s="18"/>
      <c r="AH1577" s="19"/>
      <c r="AI1577" s="19"/>
      <c r="AJ1577" s="19"/>
    </row>
    <row r="1578" spans="2:36" s="13" customFormat="1" ht="16" hidden="1" thickBot="1">
      <c r="B1578" s="219"/>
      <c r="C1578" s="83">
        <f t="shared" si="643"/>
        <v>2009</v>
      </c>
      <c r="D1578" s="84" t="str">
        <f>IF(D1548&lt;&gt;0,D1547/D1548,"")</f>
        <v/>
      </c>
      <c r="E1578" s="84" t="str">
        <f t="shared" ref="E1578:O1578" si="664">IF(E1548&lt;&gt;0,E1547/E1548,"")</f>
        <v/>
      </c>
      <c r="F1578" s="84" t="str">
        <f t="shared" si="664"/>
        <v/>
      </c>
      <c r="G1578" s="84" t="str">
        <f t="shared" si="664"/>
        <v/>
      </c>
      <c r="H1578" s="84" t="str">
        <f t="shared" si="664"/>
        <v/>
      </c>
      <c r="I1578" s="84" t="str">
        <f t="shared" si="664"/>
        <v/>
      </c>
      <c r="J1578" s="84" t="str">
        <f t="shared" si="664"/>
        <v/>
      </c>
      <c r="K1578" s="84" t="str">
        <f t="shared" si="664"/>
        <v/>
      </c>
      <c r="L1578" s="84" t="str">
        <f t="shared" si="664"/>
        <v/>
      </c>
      <c r="M1578" s="84" t="str">
        <f t="shared" si="664"/>
        <v/>
      </c>
      <c r="N1578" s="84" t="str">
        <f t="shared" si="664"/>
        <v/>
      </c>
      <c r="O1578" s="84" t="str">
        <f t="shared" si="664"/>
        <v/>
      </c>
      <c r="Q1578" s="84" t="str">
        <f>IF(Q1548&lt;&gt;0,Q1547/Q1548,"")</f>
        <v/>
      </c>
      <c r="S1578" s="13" t="b">
        <f t="shared" si="661"/>
        <v>1</v>
      </c>
      <c r="T1578" s="13" t="b">
        <f t="shared" si="661"/>
        <v>0</v>
      </c>
      <c r="U1578" s="13" t="b">
        <f t="shared" si="640"/>
        <v>0</v>
      </c>
      <c r="V1578" s="13" t="b">
        <f t="shared" si="646"/>
        <v>0</v>
      </c>
      <c r="W1578" s="14" t="b">
        <f t="shared" si="635"/>
        <v>0</v>
      </c>
      <c r="AB1578" s="14"/>
      <c r="AC1578" s="18"/>
      <c r="AD1578" s="14"/>
      <c r="AE1578" s="18"/>
      <c r="AF1578" s="18"/>
      <c r="AG1578" s="18"/>
      <c r="AH1578" s="19"/>
      <c r="AI1578" s="19"/>
      <c r="AJ1578" s="19"/>
    </row>
    <row r="1579" spans="2:36" s="13" customFormat="1" ht="16" hidden="1" thickBot="1">
      <c r="B1579" s="219"/>
      <c r="C1579" s="83">
        <f t="shared" si="643"/>
        <v>2008</v>
      </c>
      <c r="D1579" s="84" t="str">
        <f>IF(D1550&lt;&gt;0,D1549/D1550,"")</f>
        <v/>
      </c>
      <c r="E1579" s="84" t="str">
        <f t="shared" ref="E1579:O1579" si="665">IF(E1550&lt;&gt;0,E1549/E1550,"")</f>
        <v/>
      </c>
      <c r="F1579" s="84" t="str">
        <f t="shared" si="665"/>
        <v/>
      </c>
      <c r="G1579" s="84" t="str">
        <f t="shared" si="665"/>
        <v/>
      </c>
      <c r="H1579" s="84" t="str">
        <f t="shared" si="665"/>
        <v/>
      </c>
      <c r="I1579" s="84" t="str">
        <f t="shared" si="665"/>
        <v/>
      </c>
      <c r="J1579" s="84" t="str">
        <f t="shared" si="665"/>
        <v/>
      </c>
      <c r="K1579" s="84" t="str">
        <f t="shared" si="665"/>
        <v/>
      </c>
      <c r="L1579" s="84" t="str">
        <f t="shared" si="665"/>
        <v/>
      </c>
      <c r="M1579" s="84" t="str">
        <f t="shared" si="665"/>
        <v/>
      </c>
      <c r="N1579" s="84" t="str">
        <f t="shared" si="665"/>
        <v/>
      </c>
      <c r="O1579" s="84" t="str">
        <f t="shared" si="665"/>
        <v/>
      </c>
      <c r="Q1579" s="84" t="str">
        <f>IF(Q1550&lt;&gt;0,Q1549/Q1550,"")</f>
        <v/>
      </c>
      <c r="S1579" s="13" t="b">
        <f t="shared" si="661"/>
        <v>1</v>
      </c>
      <c r="T1579" s="13" t="b">
        <f t="shared" si="661"/>
        <v>0</v>
      </c>
      <c r="U1579" s="13" t="b">
        <f t="shared" si="640"/>
        <v>0</v>
      </c>
      <c r="V1579" s="13" t="b">
        <f t="shared" si="646"/>
        <v>0</v>
      </c>
      <c r="W1579" s="14" t="b">
        <f t="shared" si="635"/>
        <v>0</v>
      </c>
      <c r="AB1579" s="14"/>
      <c r="AC1579" s="18"/>
      <c r="AD1579" s="14"/>
      <c r="AE1579" s="18"/>
      <c r="AF1579" s="18"/>
      <c r="AG1579" s="18"/>
      <c r="AH1579" s="19"/>
      <c r="AI1579" s="19"/>
      <c r="AJ1579" s="19"/>
    </row>
    <row r="1580" spans="2:36" s="13" customFormat="1" ht="16" hidden="1" thickBot="1">
      <c r="B1580" s="219"/>
      <c r="C1580" s="83">
        <f t="shared" si="643"/>
        <v>2007</v>
      </c>
      <c r="D1580" s="84" t="str">
        <f>IF(D1552&lt;&gt;0,D1551/D1552,"")</f>
        <v/>
      </c>
      <c r="E1580" s="84" t="str">
        <f t="shared" ref="E1580:O1580" si="666">IF(E1552&lt;&gt;0,E1551/E1552,"")</f>
        <v/>
      </c>
      <c r="F1580" s="84" t="str">
        <f t="shared" si="666"/>
        <v/>
      </c>
      <c r="G1580" s="84" t="str">
        <f t="shared" si="666"/>
        <v/>
      </c>
      <c r="H1580" s="84" t="str">
        <f t="shared" si="666"/>
        <v/>
      </c>
      <c r="I1580" s="84" t="str">
        <f t="shared" si="666"/>
        <v/>
      </c>
      <c r="J1580" s="84" t="str">
        <f t="shared" si="666"/>
        <v/>
      </c>
      <c r="K1580" s="84" t="str">
        <f t="shared" si="666"/>
        <v/>
      </c>
      <c r="L1580" s="84" t="str">
        <f t="shared" si="666"/>
        <v/>
      </c>
      <c r="M1580" s="84" t="str">
        <f t="shared" si="666"/>
        <v/>
      </c>
      <c r="N1580" s="84" t="str">
        <f t="shared" si="666"/>
        <v/>
      </c>
      <c r="O1580" s="84" t="str">
        <f t="shared" si="666"/>
        <v/>
      </c>
      <c r="Q1580" s="84" t="str">
        <f>IF(Q1552&lt;&gt;0,Q1551/Q1552,"")</f>
        <v/>
      </c>
      <c r="S1580" s="13" t="b">
        <f t="shared" si="661"/>
        <v>1</v>
      </c>
      <c r="T1580" s="13" t="b">
        <f t="shared" si="661"/>
        <v>0</v>
      </c>
      <c r="U1580" s="13" t="b">
        <f t="shared" si="640"/>
        <v>0</v>
      </c>
      <c r="V1580" s="13" t="b">
        <f t="shared" si="646"/>
        <v>0</v>
      </c>
      <c r="W1580" s="14" t="b">
        <f t="shared" si="635"/>
        <v>0</v>
      </c>
      <c r="AB1580" s="14"/>
      <c r="AC1580" s="18"/>
      <c r="AD1580" s="14"/>
      <c r="AE1580" s="18"/>
      <c r="AF1580" s="18"/>
      <c r="AG1580" s="18"/>
      <c r="AH1580" s="19"/>
      <c r="AI1580" s="19"/>
      <c r="AJ1580" s="19"/>
    </row>
    <row r="1581" spans="2:36" s="13" customFormat="1" ht="16" hidden="1" thickBot="1">
      <c r="B1581" s="219"/>
      <c r="C1581" s="83">
        <f t="shared" si="643"/>
        <v>2006</v>
      </c>
      <c r="D1581" s="84" t="str">
        <f>IF(D1554&lt;&gt;0,D1553/D1554,"")</f>
        <v/>
      </c>
      <c r="E1581" s="84" t="str">
        <f t="shared" ref="E1581:O1581" si="667">IF(E1554&lt;&gt;0,E1553/E1554,"")</f>
        <v/>
      </c>
      <c r="F1581" s="84" t="str">
        <f t="shared" si="667"/>
        <v/>
      </c>
      <c r="G1581" s="84" t="str">
        <f t="shared" si="667"/>
        <v/>
      </c>
      <c r="H1581" s="84" t="str">
        <f t="shared" si="667"/>
        <v/>
      </c>
      <c r="I1581" s="84" t="str">
        <f t="shared" si="667"/>
        <v/>
      </c>
      <c r="J1581" s="84" t="str">
        <f t="shared" si="667"/>
        <v/>
      </c>
      <c r="K1581" s="84" t="str">
        <f t="shared" si="667"/>
        <v/>
      </c>
      <c r="L1581" s="84" t="str">
        <f t="shared" si="667"/>
        <v/>
      </c>
      <c r="M1581" s="84" t="str">
        <f t="shared" si="667"/>
        <v/>
      </c>
      <c r="N1581" s="84" t="str">
        <f t="shared" si="667"/>
        <v/>
      </c>
      <c r="O1581" s="84" t="str">
        <f t="shared" si="667"/>
        <v/>
      </c>
      <c r="P1581" s="87"/>
      <c r="Q1581" s="84" t="str">
        <f>IF(Q1554&lt;&gt;0,Q1553/Q1554,"")</f>
        <v/>
      </c>
      <c r="S1581" s="13" t="b">
        <f t="shared" si="661"/>
        <v>1</v>
      </c>
      <c r="T1581" s="13" t="b">
        <f t="shared" si="661"/>
        <v>0</v>
      </c>
      <c r="U1581" s="13" t="b">
        <f t="shared" si="640"/>
        <v>0</v>
      </c>
      <c r="V1581" s="13" t="b">
        <f t="shared" si="646"/>
        <v>0</v>
      </c>
      <c r="W1581" s="14" t="b">
        <f t="shared" si="635"/>
        <v>0</v>
      </c>
      <c r="AB1581" s="14"/>
      <c r="AC1581" s="18"/>
      <c r="AD1581" s="14"/>
      <c r="AE1581" s="18"/>
      <c r="AF1581" s="18"/>
      <c r="AG1581" s="18"/>
      <c r="AH1581" s="19"/>
      <c r="AI1581" s="19"/>
      <c r="AJ1581" s="19"/>
    </row>
    <row r="1582" spans="2:36" s="13" customFormat="1" ht="16" hidden="1" thickBot="1">
      <c r="B1582" s="219"/>
      <c r="C1582" s="83">
        <f t="shared" si="643"/>
        <v>2005</v>
      </c>
      <c r="D1582" s="84" t="str">
        <f>IF(D1556&lt;&gt;0,D1555/D1556,"")</f>
        <v/>
      </c>
      <c r="E1582" s="84" t="str">
        <f t="shared" ref="E1582:O1582" si="668">IF(E1556&lt;&gt;0,E1555/E1556,"")</f>
        <v/>
      </c>
      <c r="F1582" s="84" t="str">
        <f t="shared" si="668"/>
        <v/>
      </c>
      <c r="G1582" s="84" t="str">
        <f t="shared" si="668"/>
        <v/>
      </c>
      <c r="H1582" s="84" t="str">
        <f t="shared" si="668"/>
        <v/>
      </c>
      <c r="I1582" s="84" t="str">
        <f t="shared" si="668"/>
        <v/>
      </c>
      <c r="J1582" s="84" t="str">
        <f t="shared" si="668"/>
        <v/>
      </c>
      <c r="K1582" s="84" t="str">
        <f t="shared" si="668"/>
        <v/>
      </c>
      <c r="L1582" s="84" t="str">
        <f t="shared" si="668"/>
        <v/>
      </c>
      <c r="M1582" s="84" t="str">
        <f t="shared" si="668"/>
        <v/>
      </c>
      <c r="N1582" s="84" t="str">
        <f t="shared" si="668"/>
        <v/>
      </c>
      <c r="O1582" s="84" t="str">
        <f t="shared" si="668"/>
        <v/>
      </c>
      <c r="Q1582" s="84" t="str">
        <f>IF(Q1556&lt;&gt;0,Q1555/Q1556,"")</f>
        <v/>
      </c>
      <c r="S1582" s="13" t="b">
        <f t="shared" si="661"/>
        <v>1</v>
      </c>
      <c r="T1582" s="13" t="b">
        <f t="shared" si="661"/>
        <v>0</v>
      </c>
      <c r="U1582" s="13" t="b">
        <f t="shared" si="640"/>
        <v>0</v>
      </c>
      <c r="V1582" s="13" t="b">
        <f t="shared" si="646"/>
        <v>0</v>
      </c>
      <c r="W1582" s="14" t="b">
        <f t="shared" si="635"/>
        <v>0</v>
      </c>
      <c r="AB1582" s="14"/>
      <c r="AC1582" s="18"/>
      <c r="AD1582" s="14"/>
      <c r="AE1582" s="18"/>
      <c r="AF1582" s="18"/>
      <c r="AG1582" s="18"/>
      <c r="AH1582" s="19"/>
      <c r="AI1582" s="19"/>
      <c r="AJ1582" s="19"/>
    </row>
    <row r="1583" spans="2:36" s="13" customFormat="1" hidden="1">
      <c r="S1583" s="13" t="b">
        <f>S1568</f>
        <v>1</v>
      </c>
      <c r="T1583" s="13" t="b">
        <f>T1568</f>
        <v>0</v>
      </c>
      <c r="V1583" s="13" t="b">
        <f>V1568</f>
        <v>0</v>
      </c>
      <c r="W1583" s="14" t="b">
        <f t="shared" si="635"/>
        <v>0</v>
      </c>
      <c r="AB1583" s="14"/>
      <c r="AC1583" s="18"/>
      <c r="AD1583" s="14"/>
      <c r="AE1583" s="18"/>
      <c r="AF1583" s="18"/>
      <c r="AG1583" s="18"/>
      <c r="AH1583" s="19"/>
      <c r="AI1583" s="19"/>
      <c r="AJ1583" s="19"/>
    </row>
    <row r="1584" spans="2:36" s="13" customFormat="1" hidden="1">
      <c r="T1584" s="13" t="b">
        <f>T1583</f>
        <v>0</v>
      </c>
      <c r="W1584" s="14" t="b">
        <f t="shared" si="635"/>
        <v>0</v>
      </c>
      <c r="AB1584" s="14"/>
      <c r="AC1584" s="18"/>
      <c r="AD1584" s="14"/>
      <c r="AE1584" s="18"/>
      <c r="AF1584" s="18"/>
      <c r="AG1584" s="18"/>
      <c r="AH1584" s="19"/>
      <c r="AI1584" s="19"/>
      <c r="AJ1584" s="19"/>
    </row>
    <row r="1585" spans="1:36" s="13" customFormat="1" ht="16" hidden="1" thickBot="1">
      <c r="B1585" s="206" t="s">
        <v>19</v>
      </c>
      <c r="C1585" s="206"/>
      <c r="D1585" s="206"/>
      <c r="E1585" s="206"/>
      <c r="F1585" s="41" t="s">
        <v>20</v>
      </c>
      <c r="G1585" s="42" t="s">
        <v>21</v>
      </c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T1585" s="13" t="b">
        <f>VLOOKUP(B1586,$T$5:$U$24,2,)</f>
        <v>0</v>
      </c>
      <c r="W1585" s="14" t="b">
        <f>AND(S1585:V1585)</f>
        <v>0</v>
      </c>
      <c r="AB1585" s="14"/>
      <c r="AC1585" s="18"/>
      <c r="AD1585" s="14"/>
      <c r="AE1585" s="18"/>
      <c r="AF1585" s="18"/>
      <c r="AG1585" s="18"/>
      <c r="AH1585" s="19"/>
      <c r="AI1585" s="19"/>
      <c r="AJ1585" s="19"/>
    </row>
    <row r="1586" spans="1:36" s="13" customFormat="1" ht="32.25" hidden="1" customHeight="1" thickTop="1" thickBot="1">
      <c r="A1586" s="44" t="s">
        <v>22</v>
      </c>
      <c r="B1586" s="45">
        <f>B1504+1</f>
        <v>20</v>
      </c>
      <c r="C1586" s="207" t="str">
        <f>VLOOKUP(B1586,$B$5:$F$24,2,)</f>
        <v/>
      </c>
      <c r="D1586" s="208"/>
      <c r="E1586" s="209"/>
      <c r="F1586" s="46" t="str">
        <f>VLOOKUP(B1586,$B$5:$G$24,5,)</f>
        <v/>
      </c>
      <c r="G1586" s="223" t="str">
        <f>VLOOKUP(B1586,$B$5:$G$24,6,)</f>
        <v/>
      </c>
      <c r="H1586" s="223"/>
      <c r="I1586" s="223"/>
      <c r="J1586" s="223"/>
      <c r="K1586" s="223"/>
      <c r="L1586" s="223"/>
      <c r="M1586" s="223"/>
      <c r="N1586" s="223"/>
      <c r="O1586" s="223"/>
      <c r="P1586" s="223"/>
      <c r="Q1586" s="223"/>
      <c r="T1586" s="13" t="b">
        <f>T1585</f>
        <v>0</v>
      </c>
      <c r="W1586" s="14" t="b">
        <f t="shared" ref="W1586:W1666" si="669">AND(S1586:V1586)</f>
        <v>0</v>
      </c>
      <c r="AB1586" s="14"/>
      <c r="AC1586" s="18"/>
      <c r="AD1586" s="14"/>
      <c r="AE1586" s="18"/>
      <c r="AF1586" s="18"/>
      <c r="AG1586" s="18"/>
      <c r="AH1586" s="19"/>
      <c r="AI1586" s="19"/>
      <c r="AJ1586" s="19"/>
    </row>
    <row r="1587" spans="1:36" s="13" customFormat="1" hidden="1">
      <c r="T1587" s="13" t="b">
        <f>T1586</f>
        <v>0</v>
      </c>
      <c r="W1587" s="14" t="b">
        <f t="shared" si="669"/>
        <v>0</v>
      </c>
      <c r="AB1587" s="14"/>
      <c r="AC1587" s="18"/>
      <c r="AD1587" s="14"/>
      <c r="AE1587" s="18"/>
      <c r="AF1587" s="18"/>
      <c r="AG1587" s="18"/>
      <c r="AH1587" s="19"/>
      <c r="AI1587" s="19"/>
      <c r="AJ1587" s="19"/>
    </row>
    <row r="1588" spans="1:36" s="13" customFormat="1" ht="16" hidden="1" thickBot="1">
      <c r="B1588" s="53"/>
      <c r="C1588" s="53"/>
      <c r="D1588" s="54" t="str">
        <f>D1506</f>
        <v>Jan</v>
      </c>
      <c r="E1588" s="54" t="str">
        <f t="shared" ref="E1588:O1588" si="670">E1506</f>
        <v>Feb</v>
      </c>
      <c r="F1588" s="54" t="str">
        <f t="shared" si="670"/>
        <v>Mar</v>
      </c>
      <c r="G1588" s="54" t="str">
        <f t="shared" si="670"/>
        <v>Apr</v>
      </c>
      <c r="H1588" s="54" t="str">
        <f t="shared" si="670"/>
        <v>May</v>
      </c>
      <c r="I1588" s="54" t="str">
        <f t="shared" si="670"/>
        <v>Jun</v>
      </c>
      <c r="J1588" s="54" t="str">
        <f t="shared" si="670"/>
        <v>Jul</v>
      </c>
      <c r="K1588" s="54" t="str">
        <f t="shared" si="670"/>
        <v>Aug</v>
      </c>
      <c r="L1588" s="54" t="str">
        <f t="shared" si="670"/>
        <v>Sep</v>
      </c>
      <c r="M1588" s="54" t="str">
        <f t="shared" si="670"/>
        <v>Oct</v>
      </c>
      <c r="N1588" s="54" t="str">
        <f t="shared" si="670"/>
        <v>Nov</v>
      </c>
      <c r="O1588" s="54" t="str">
        <f t="shared" si="670"/>
        <v>Dec</v>
      </c>
      <c r="P1588" s="55"/>
      <c r="Q1588" s="56" t="s">
        <v>23</v>
      </c>
      <c r="T1588" s="13" t="b">
        <f t="shared" ref="T1588:T1651" si="671">T1587</f>
        <v>0</v>
      </c>
      <c r="W1588" s="14" t="b">
        <f t="shared" si="669"/>
        <v>0</v>
      </c>
      <c r="AB1588" s="14"/>
      <c r="AC1588" s="18"/>
      <c r="AD1588" s="14"/>
      <c r="AE1588" s="18"/>
      <c r="AF1588" s="18"/>
      <c r="AG1588" s="18"/>
      <c r="AH1588" s="19"/>
      <c r="AI1588" s="19"/>
      <c r="AJ1588" s="19"/>
    </row>
    <row r="1589" spans="1:36" s="13" customFormat="1" hidden="1">
      <c r="B1589" s="214">
        <f>FinalYear</f>
        <v>2029</v>
      </c>
      <c r="C1589" s="57" t="s">
        <v>24</v>
      </c>
      <c r="D1589" s="58"/>
      <c r="E1589" s="59"/>
      <c r="F1589" s="59"/>
      <c r="G1589" s="59"/>
      <c r="H1589" s="59"/>
      <c r="I1589" s="60"/>
      <c r="J1589" s="59"/>
      <c r="K1589" s="59"/>
      <c r="L1589" s="59"/>
      <c r="M1589" s="59"/>
      <c r="N1589" s="59"/>
      <c r="O1589" s="61"/>
      <c r="P1589" s="62"/>
      <c r="Q1589" s="63">
        <f t="shared" ref="Q1589:Q1638" si="672">SUM(D1589:O1589)</f>
        <v>0</v>
      </c>
      <c r="T1589" s="13" t="b">
        <f t="shared" si="671"/>
        <v>0</v>
      </c>
      <c r="U1589" s="13" t="b">
        <f>AND(B1589&lt;=ReportingYear,B1589&gt;=BaselineYear)</f>
        <v>0</v>
      </c>
      <c r="W1589" s="14" t="b">
        <f t="shared" si="669"/>
        <v>0</v>
      </c>
      <c r="AB1589" s="14"/>
      <c r="AC1589" s="18"/>
      <c r="AD1589" s="14"/>
      <c r="AE1589" s="18"/>
      <c r="AF1589" s="18"/>
      <c r="AG1589" s="18"/>
      <c r="AH1589" s="19"/>
      <c r="AI1589" s="19"/>
      <c r="AJ1589" s="19"/>
    </row>
    <row r="1590" spans="1:36" s="13" customFormat="1" ht="16" hidden="1" thickBot="1">
      <c r="B1590" s="215"/>
      <c r="C1590" s="64" t="s">
        <v>25</v>
      </c>
      <c r="D1590" s="65"/>
      <c r="E1590" s="66"/>
      <c r="F1590" s="66"/>
      <c r="G1590" s="66"/>
      <c r="H1590" s="66"/>
      <c r="I1590" s="66"/>
      <c r="J1590" s="66"/>
      <c r="K1590" s="66"/>
      <c r="L1590" s="66"/>
      <c r="M1590" s="66"/>
      <c r="N1590" s="66"/>
      <c r="O1590" s="67"/>
      <c r="P1590" s="68"/>
      <c r="Q1590" s="69">
        <f t="shared" si="672"/>
        <v>0</v>
      </c>
      <c r="S1590" s="13" t="b">
        <f>IF(F1586="none",FALSE,TRUE)</f>
        <v>1</v>
      </c>
      <c r="T1590" s="13" t="b">
        <f t="shared" si="671"/>
        <v>0</v>
      </c>
      <c r="U1590" s="13" t="b">
        <f>U1589</f>
        <v>0</v>
      </c>
      <c r="W1590" s="14" t="b">
        <f t="shared" si="669"/>
        <v>0</v>
      </c>
      <c r="AB1590" s="14"/>
      <c r="AC1590" s="18"/>
      <c r="AD1590" s="14"/>
      <c r="AE1590" s="18"/>
      <c r="AF1590" s="18"/>
      <c r="AG1590" s="18"/>
      <c r="AH1590" s="19"/>
      <c r="AI1590" s="19"/>
      <c r="AJ1590" s="19"/>
    </row>
    <row r="1591" spans="1:36" s="13" customFormat="1" hidden="1">
      <c r="B1591" s="211">
        <f>B1589-1</f>
        <v>2028</v>
      </c>
      <c r="C1591" s="70" t="s">
        <v>24</v>
      </c>
      <c r="D1591" s="71"/>
      <c r="E1591" s="72"/>
      <c r="F1591" s="72"/>
      <c r="G1591" s="72"/>
      <c r="H1591" s="72"/>
      <c r="I1591" s="73"/>
      <c r="J1591" s="72"/>
      <c r="K1591" s="72"/>
      <c r="L1591" s="72"/>
      <c r="M1591" s="72"/>
      <c r="N1591" s="72"/>
      <c r="O1591" s="74"/>
      <c r="P1591" s="62"/>
      <c r="Q1591" s="75">
        <f t="shared" si="672"/>
        <v>0</v>
      </c>
      <c r="T1591" s="13" t="b">
        <f t="shared" si="671"/>
        <v>0</v>
      </c>
      <c r="U1591" s="13" t="b">
        <f>AND(B1591&lt;=ReportingYear,B1591&gt;=BaselineYear)</f>
        <v>0</v>
      </c>
      <c r="W1591" s="14" t="b">
        <f t="shared" si="669"/>
        <v>0</v>
      </c>
      <c r="AB1591" s="14"/>
      <c r="AC1591" s="18"/>
      <c r="AD1591" s="14"/>
      <c r="AE1591" s="18"/>
      <c r="AF1591" s="18"/>
      <c r="AG1591" s="18"/>
      <c r="AH1591" s="19"/>
      <c r="AI1591" s="19"/>
      <c r="AJ1591" s="19"/>
    </row>
    <row r="1592" spans="1:36" s="13" customFormat="1" ht="16" hidden="1" thickBot="1">
      <c r="B1592" s="212"/>
      <c r="C1592" s="76" t="s">
        <v>25</v>
      </c>
      <c r="D1592" s="77"/>
      <c r="E1592" s="78"/>
      <c r="F1592" s="78"/>
      <c r="G1592" s="78"/>
      <c r="H1592" s="78"/>
      <c r="I1592" s="78"/>
      <c r="J1592" s="78"/>
      <c r="K1592" s="78"/>
      <c r="L1592" s="78"/>
      <c r="M1592" s="78"/>
      <c r="N1592" s="78"/>
      <c r="O1592" s="79"/>
      <c r="P1592" s="80"/>
      <c r="Q1592" s="81">
        <f t="shared" si="672"/>
        <v>0</v>
      </c>
      <c r="S1592" s="13" t="b">
        <f>S1590</f>
        <v>1</v>
      </c>
      <c r="T1592" s="13" t="b">
        <f t="shared" si="671"/>
        <v>0</v>
      </c>
      <c r="U1592" s="13" t="b">
        <f>U1591</f>
        <v>0</v>
      </c>
      <c r="W1592" s="14" t="b">
        <f t="shared" si="669"/>
        <v>0</v>
      </c>
      <c r="AB1592" s="14"/>
      <c r="AC1592" s="18"/>
      <c r="AD1592" s="14"/>
      <c r="AE1592" s="18"/>
      <c r="AF1592" s="18"/>
      <c r="AG1592" s="18"/>
      <c r="AH1592" s="19"/>
      <c r="AI1592" s="19"/>
      <c r="AJ1592" s="19"/>
    </row>
    <row r="1593" spans="1:36" s="13" customFormat="1" hidden="1">
      <c r="B1593" s="211">
        <f>B1591-1</f>
        <v>2027</v>
      </c>
      <c r="C1593" s="70" t="s">
        <v>24</v>
      </c>
      <c r="D1593" s="58"/>
      <c r="E1593" s="59"/>
      <c r="F1593" s="59"/>
      <c r="G1593" s="59"/>
      <c r="H1593" s="59"/>
      <c r="I1593" s="60"/>
      <c r="J1593" s="59"/>
      <c r="K1593" s="59"/>
      <c r="L1593" s="59"/>
      <c r="M1593" s="59"/>
      <c r="N1593" s="59"/>
      <c r="O1593" s="61"/>
      <c r="P1593" s="62"/>
      <c r="Q1593" s="63">
        <f t="shared" si="672"/>
        <v>0</v>
      </c>
      <c r="T1593" s="13" t="b">
        <f t="shared" si="671"/>
        <v>0</v>
      </c>
      <c r="U1593" s="13" t="b">
        <f>AND(B1593&lt;=ReportingYear,B1593&gt;=BaselineYear)</f>
        <v>0</v>
      </c>
      <c r="W1593" s="14" t="b">
        <f t="shared" si="669"/>
        <v>0</v>
      </c>
      <c r="AB1593" s="14"/>
      <c r="AC1593" s="18"/>
      <c r="AD1593" s="14"/>
      <c r="AE1593" s="18"/>
      <c r="AF1593" s="18"/>
      <c r="AG1593" s="18"/>
      <c r="AH1593" s="19"/>
      <c r="AI1593" s="19"/>
      <c r="AJ1593" s="19"/>
    </row>
    <row r="1594" spans="1:36" s="13" customFormat="1" ht="16" hidden="1" thickBot="1">
      <c r="B1594" s="212"/>
      <c r="C1594" s="76" t="s">
        <v>25</v>
      </c>
      <c r="D1594" s="65"/>
      <c r="E1594" s="66"/>
      <c r="F1594" s="66"/>
      <c r="G1594" s="66"/>
      <c r="H1594" s="66"/>
      <c r="I1594" s="66"/>
      <c r="J1594" s="66"/>
      <c r="K1594" s="66"/>
      <c r="L1594" s="66"/>
      <c r="M1594" s="66"/>
      <c r="N1594" s="66"/>
      <c r="O1594" s="67"/>
      <c r="P1594" s="68"/>
      <c r="Q1594" s="69">
        <f t="shared" si="672"/>
        <v>0</v>
      </c>
      <c r="S1594" s="13" t="b">
        <f>S1592</f>
        <v>1</v>
      </c>
      <c r="T1594" s="13" t="b">
        <f t="shared" si="671"/>
        <v>0</v>
      </c>
      <c r="U1594" s="13" t="b">
        <f>U1593</f>
        <v>0</v>
      </c>
      <c r="W1594" s="14" t="b">
        <f t="shared" si="669"/>
        <v>0</v>
      </c>
      <c r="AB1594" s="14"/>
      <c r="AC1594" s="18"/>
      <c r="AD1594" s="14"/>
      <c r="AE1594" s="18"/>
      <c r="AF1594" s="18"/>
      <c r="AG1594" s="18"/>
      <c r="AH1594" s="19"/>
      <c r="AI1594" s="19"/>
      <c r="AJ1594" s="19"/>
    </row>
    <row r="1595" spans="1:36" s="13" customFormat="1" hidden="1">
      <c r="B1595" s="211">
        <f>B1593-1</f>
        <v>2026</v>
      </c>
      <c r="C1595" s="70" t="s">
        <v>24</v>
      </c>
      <c r="D1595" s="71"/>
      <c r="E1595" s="72"/>
      <c r="F1595" s="72"/>
      <c r="G1595" s="72"/>
      <c r="H1595" s="72"/>
      <c r="I1595" s="73"/>
      <c r="J1595" s="72"/>
      <c r="K1595" s="72"/>
      <c r="L1595" s="72"/>
      <c r="M1595" s="72"/>
      <c r="N1595" s="72"/>
      <c r="O1595" s="74"/>
      <c r="P1595" s="62"/>
      <c r="Q1595" s="75">
        <f t="shared" si="672"/>
        <v>0</v>
      </c>
      <c r="T1595" s="13" t="b">
        <f t="shared" si="671"/>
        <v>0</v>
      </c>
      <c r="U1595" s="13" t="b">
        <f>AND(B1595&lt;=ReportingYear,B1595&gt;=BaselineYear)</f>
        <v>0</v>
      </c>
      <c r="W1595" s="14" t="b">
        <f t="shared" si="669"/>
        <v>0</v>
      </c>
      <c r="AB1595" s="14"/>
      <c r="AC1595" s="18"/>
      <c r="AD1595" s="14"/>
      <c r="AE1595" s="18"/>
      <c r="AF1595" s="18"/>
      <c r="AG1595" s="18"/>
      <c r="AH1595" s="19"/>
      <c r="AI1595" s="19"/>
      <c r="AJ1595" s="19"/>
    </row>
    <row r="1596" spans="1:36" s="13" customFormat="1" ht="16" hidden="1" thickBot="1">
      <c r="B1596" s="212"/>
      <c r="C1596" s="76" t="s">
        <v>25</v>
      </c>
      <c r="D1596" s="77"/>
      <c r="E1596" s="78"/>
      <c r="F1596" s="78"/>
      <c r="G1596" s="78"/>
      <c r="H1596" s="78"/>
      <c r="I1596" s="78"/>
      <c r="J1596" s="78"/>
      <c r="K1596" s="78"/>
      <c r="L1596" s="78"/>
      <c r="M1596" s="78"/>
      <c r="N1596" s="78"/>
      <c r="O1596" s="79"/>
      <c r="P1596" s="80"/>
      <c r="Q1596" s="81">
        <f t="shared" si="672"/>
        <v>0</v>
      </c>
      <c r="S1596" s="13" t="b">
        <f>S1594</f>
        <v>1</v>
      </c>
      <c r="T1596" s="13" t="b">
        <f t="shared" si="671"/>
        <v>0</v>
      </c>
      <c r="U1596" s="13" t="b">
        <f>U1595</f>
        <v>0</v>
      </c>
      <c r="W1596" s="14" t="b">
        <f t="shared" si="669"/>
        <v>0</v>
      </c>
      <c r="AB1596" s="14"/>
      <c r="AC1596" s="18"/>
      <c r="AD1596" s="14"/>
      <c r="AE1596" s="18"/>
      <c r="AF1596" s="18"/>
      <c r="AG1596" s="18"/>
      <c r="AH1596" s="19"/>
      <c r="AI1596" s="19"/>
      <c r="AJ1596" s="19"/>
    </row>
    <row r="1597" spans="1:36" s="13" customFormat="1" hidden="1">
      <c r="B1597" s="211">
        <f>B1595-1</f>
        <v>2025</v>
      </c>
      <c r="C1597" s="70" t="s">
        <v>24</v>
      </c>
      <c r="D1597" s="58"/>
      <c r="E1597" s="59"/>
      <c r="F1597" s="59"/>
      <c r="G1597" s="59"/>
      <c r="H1597" s="59"/>
      <c r="I1597" s="60"/>
      <c r="J1597" s="59"/>
      <c r="K1597" s="59"/>
      <c r="L1597" s="59"/>
      <c r="M1597" s="59"/>
      <c r="N1597" s="59"/>
      <c r="O1597" s="61"/>
      <c r="P1597" s="62"/>
      <c r="Q1597" s="63">
        <f t="shared" si="672"/>
        <v>0</v>
      </c>
      <c r="T1597" s="13" t="b">
        <f t="shared" si="671"/>
        <v>0</v>
      </c>
      <c r="U1597" s="13" t="b">
        <f>AND(B1597&lt;=ReportingYear,B1597&gt;=BaselineYear)</f>
        <v>0</v>
      </c>
      <c r="W1597" s="14" t="b">
        <f t="shared" si="669"/>
        <v>0</v>
      </c>
      <c r="AB1597" s="14"/>
      <c r="AC1597" s="18"/>
      <c r="AD1597" s="14"/>
      <c r="AE1597" s="18"/>
      <c r="AF1597" s="18"/>
      <c r="AG1597" s="18"/>
      <c r="AH1597" s="19"/>
      <c r="AI1597" s="19"/>
      <c r="AJ1597" s="19"/>
    </row>
    <row r="1598" spans="1:36" s="13" customFormat="1" ht="16" hidden="1" thickBot="1">
      <c r="B1598" s="212"/>
      <c r="C1598" s="76" t="s">
        <v>25</v>
      </c>
      <c r="D1598" s="65"/>
      <c r="E1598" s="66"/>
      <c r="F1598" s="66"/>
      <c r="G1598" s="66"/>
      <c r="H1598" s="66"/>
      <c r="I1598" s="66"/>
      <c r="J1598" s="66"/>
      <c r="K1598" s="66"/>
      <c r="L1598" s="66"/>
      <c r="M1598" s="66"/>
      <c r="N1598" s="66"/>
      <c r="O1598" s="67"/>
      <c r="P1598" s="68"/>
      <c r="Q1598" s="69">
        <f t="shared" si="672"/>
        <v>0</v>
      </c>
      <c r="S1598" s="13" t="b">
        <f>S1596</f>
        <v>1</v>
      </c>
      <c r="T1598" s="13" t="b">
        <f t="shared" si="671"/>
        <v>0</v>
      </c>
      <c r="U1598" s="13" t="b">
        <f>U1597</f>
        <v>0</v>
      </c>
      <c r="W1598" s="14" t="b">
        <f t="shared" si="669"/>
        <v>0</v>
      </c>
      <c r="AB1598" s="14"/>
      <c r="AC1598" s="18"/>
      <c r="AD1598" s="14"/>
      <c r="AE1598" s="18"/>
      <c r="AF1598" s="18"/>
      <c r="AG1598" s="18"/>
      <c r="AH1598" s="19"/>
      <c r="AI1598" s="19"/>
      <c r="AJ1598" s="19"/>
    </row>
    <row r="1599" spans="1:36" s="13" customFormat="1" hidden="1">
      <c r="B1599" s="211">
        <f>B1597-1</f>
        <v>2024</v>
      </c>
      <c r="C1599" s="70" t="s">
        <v>24</v>
      </c>
      <c r="D1599" s="71"/>
      <c r="E1599" s="72"/>
      <c r="F1599" s="72"/>
      <c r="G1599" s="72"/>
      <c r="H1599" s="72"/>
      <c r="I1599" s="73"/>
      <c r="J1599" s="72"/>
      <c r="K1599" s="72"/>
      <c r="L1599" s="72"/>
      <c r="M1599" s="72"/>
      <c r="N1599" s="72"/>
      <c r="O1599" s="74"/>
      <c r="P1599" s="62"/>
      <c r="Q1599" s="75">
        <f t="shared" si="672"/>
        <v>0</v>
      </c>
      <c r="T1599" s="13" t="b">
        <f t="shared" si="671"/>
        <v>0</v>
      </c>
      <c r="U1599" s="13" t="b">
        <f>AND(B1599&lt;=ReportingYear,B1599&gt;=BaselineYear)</f>
        <v>0</v>
      </c>
      <c r="W1599" s="14" t="b">
        <f t="shared" si="669"/>
        <v>0</v>
      </c>
      <c r="AB1599" s="14"/>
      <c r="AC1599" s="18"/>
      <c r="AD1599" s="14"/>
      <c r="AE1599" s="18"/>
      <c r="AF1599" s="18"/>
      <c r="AG1599" s="18"/>
      <c r="AH1599" s="19"/>
      <c r="AI1599" s="19"/>
      <c r="AJ1599" s="19"/>
    </row>
    <row r="1600" spans="1:36" s="13" customFormat="1" ht="16" hidden="1" thickBot="1">
      <c r="B1600" s="212"/>
      <c r="C1600" s="76" t="s">
        <v>25</v>
      </c>
      <c r="D1600" s="77"/>
      <c r="E1600" s="78"/>
      <c r="F1600" s="78"/>
      <c r="G1600" s="78"/>
      <c r="H1600" s="78"/>
      <c r="I1600" s="78"/>
      <c r="J1600" s="78"/>
      <c r="K1600" s="78"/>
      <c r="L1600" s="78"/>
      <c r="M1600" s="78"/>
      <c r="N1600" s="78"/>
      <c r="O1600" s="79"/>
      <c r="P1600" s="80"/>
      <c r="Q1600" s="81">
        <f t="shared" si="672"/>
        <v>0</v>
      </c>
      <c r="S1600" s="13" t="b">
        <f>S1598</f>
        <v>1</v>
      </c>
      <c r="T1600" s="13" t="b">
        <f t="shared" si="671"/>
        <v>0</v>
      </c>
      <c r="U1600" s="13" t="b">
        <f>U1599</f>
        <v>0</v>
      </c>
      <c r="W1600" s="14" t="b">
        <f t="shared" si="669"/>
        <v>0</v>
      </c>
      <c r="AB1600" s="14"/>
      <c r="AC1600" s="18"/>
      <c r="AD1600" s="14"/>
      <c r="AE1600" s="18"/>
      <c r="AF1600" s="18"/>
      <c r="AG1600" s="18"/>
      <c r="AH1600" s="19"/>
      <c r="AI1600" s="19"/>
      <c r="AJ1600" s="19"/>
    </row>
    <row r="1601" spans="2:36" s="13" customFormat="1" hidden="1">
      <c r="B1601" s="211">
        <f>B1599-1</f>
        <v>2023</v>
      </c>
      <c r="C1601" s="70" t="s">
        <v>24</v>
      </c>
      <c r="D1601" s="58"/>
      <c r="E1601" s="59"/>
      <c r="F1601" s="59"/>
      <c r="G1601" s="59"/>
      <c r="H1601" s="59"/>
      <c r="I1601" s="60"/>
      <c r="J1601" s="59"/>
      <c r="K1601" s="59"/>
      <c r="L1601" s="59"/>
      <c r="M1601" s="59"/>
      <c r="N1601" s="59"/>
      <c r="O1601" s="61"/>
      <c r="P1601" s="62"/>
      <c r="Q1601" s="63">
        <f t="shared" si="672"/>
        <v>0</v>
      </c>
      <c r="T1601" s="13" t="b">
        <f t="shared" si="671"/>
        <v>0</v>
      </c>
      <c r="U1601" s="13" t="b">
        <f>AND(B1601&lt;=ReportingYear,B1601&gt;=BaselineYear)</f>
        <v>0</v>
      </c>
      <c r="W1601" s="14" t="b">
        <f t="shared" si="669"/>
        <v>0</v>
      </c>
      <c r="AB1601" s="14"/>
      <c r="AC1601" s="18"/>
      <c r="AD1601" s="14"/>
      <c r="AE1601" s="18"/>
      <c r="AF1601" s="18"/>
      <c r="AG1601" s="18"/>
      <c r="AH1601" s="19"/>
      <c r="AI1601" s="19"/>
      <c r="AJ1601" s="19"/>
    </row>
    <row r="1602" spans="2:36" s="13" customFormat="1" ht="16" hidden="1" thickBot="1">
      <c r="B1602" s="212"/>
      <c r="C1602" s="76" t="s">
        <v>25</v>
      </c>
      <c r="D1602" s="65"/>
      <c r="E1602" s="66"/>
      <c r="F1602" s="66"/>
      <c r="G1602" s="66"/>
      <c r="H1602" s="66"/>
      <c r="I1602" s="66"/>
      <c r="J1602" s="66"/>
      <c r="K1602" s="66"/>
      <c r="L1602" s="66"/>
      <c r="M1602" s="66"/>
      <c r="N1602" s="66"/>
      <c r="O1602" s="67"/>
      <c r="P1602" s="68"/>
      <c r="Q1602" s="69">
        <f t="shared" si="672"/>
        <v>0</v>
      </c>
      <c r="S1602" s="13" t="b">
        <f>S1600</f>
        <v>1</v>
      </c>
      <c r="T1602" s="13" t="b">
        <f t="shared" si="671"/>
        <v>0</v>
      </c>
      <c r="U1602" s="13" t="b">
        <f>U1601</f>
        <v>0</v>
      </c>
      <c r="W1602" s="14" t="b">
        <f t="shared" si="669"/>
        <v>0</v>
      </c>
      <c r="AB1602" s="14"/>
      <c r="AC1602" s="18"/>
      <c r="AD1602" s="14"/>
      <c r="AE1602" s="18"/>
      <c r="AF1602" s="18"/>
      <c r="AG1602" s="18"/>
      <c r="AH1602" s="19"/>
      <c r="AI1602" s="19"/>
      <c r="AJ1602" s="19"/>
    </row>
    <row r="1603" spans="2:36" s="13" customFormat="1" hidden="1">
      <c r="B1603" s="211">
        <f>B1601-1</f>
        <v>2022</v>
      </c>
      <c r="C1603" s="70" t="s">
        <v>24</v>
      </c>
      <c r="D1603" s="71"/>
      <c r="E1603" s="72"/>
      <c r="F1603" s="72"/>
      <c r="G1603" s="72"/>
      <c r="H1603" s="72"/>
      <c r="I1603" s="73"/>
      <c r="J1603" s="72"/>
      <c r="K1603" s="72"/>
      <c r="L1603" s="72"/>
      <c r="M1603" s="72"/>
      <c r="N1603" s="72"/>
      <c r="O1603" s="74"/>
      <c r="P1603" s="62"/>
      <c r="Q1603" s="75">
        <f t="shared" si="672"/>
        <v>0</v>
      </c>
      <c r="T1603" s="13" t="b">
        <f t="shared" si="671"/>
        <v>0</v>
      </c>
      <c r="U1603" s="13" t="b">
        <f>AND(B1603&lt;=ReportingYear,B1603&gt;=BaselineYear)</f>
        <v>0</v>
      </c>
      <c r="W1603" s="14" t="b">
        <f t="shared" si="669"/>
        <v>0</v>
      </c>
      <c r="AB1603" s="14"/>
      <c r="AC1603" s="18"/>
      <c r="AD1603" s="14"/>
      <c r="AE1603" s="18"/>
      <c r="AF1603" s="18"/>
      <c r="AG1603" s="18"/>
      <c r="AH1603" s="19"/>
      <c r="AI1603" s="19"/>
      <c r="AJ1603" s="19"/>
    </row>
    <row r="1604" spans="2:36" s="13" customFormat="1" ht="16" hidden="1" thickBot="1">
      <c r="B1604" s="212"/>
      <c r="C1604" s="76" t="s">
        <v>25</v>
      </c>
      <c r="D1604" s="77"/>
      <c r="E1604" s="78"/>
      <c r="F1604" s="78"/>
      <c r="G1604" s="78"/>
      <c r="H1604" s="78"/>
      <c r="I1604" s="78"/>
      <c r="J1604" s="78"/>
      <c r="K1604" s="78"/>
      <c r="L1604" s="78"/>
      <c r="M1604" s="78"/>
      <c r="N1604" s="78"/>
      <c r="O1604" s="79"/>
      <c r="P1604" s="80"/>
      <c r="Q1604" s="81">
        <f t="shared" si="672"/>
        <v>0</v>
      </c>
      <c r="S1604" s="13" t="b">
        <f>S1602</f>
        <v>1</v>
      </c>
      <c r="T1604" s="13" t="b">
        <f t="shared" si="671"/>
        <v>0</v>
      </c>
      <c r="U1604" s="13" t="b">
        <f>U1603</f>
        <v>0</v>
      </c>
      <c r="W1604" s="14" t="b">
        <f t="shared" si="669"/>
        <v>0</v>
      </c>
      <c r="AB1604" s="14"/>
      <c r="AC1604" s="18"/>
      <c r="AD1604" s="14"/>
      <c r="AE1604" s="18"/>
      <c r="AF1604" s="18"/>
      <c r="AG1604" s="18"/>
      <c r="AH1604" s="19"/>
      <c r="AI1604" s="19"/>
      <c r="AJ1604" s="19"/>
    </row>
    <row r="1605" spans="2:36" s="13" customFormat="1" hidden="1">
      <c r="B1605" s="211">
        <f>B1603-1</f>
        <v>2021</v>
      </c>
      <c r="C1605" s="70" t="s">
        <v>24</v>
      </c>
      <c r="D1605" s="58"/>
      <c r="E1605" s="59"/>
      <c r="F1605" s="59"/>
      <c r="G1605" s="59"/>
      <c r="H1605" s="59"/>
      <c r="I1605" s="60"/>
      <c r="J1605" s="59"/>
      <c r="K1605" s="59"/>
      <c r="L1605" s="59"/>
      <c r="M1605" s="59"/>
      <c r="N1605" s="59"/>
      <c r="O1605" s="61"/>
      <c r="P1605" s="62"/>
      <c r="Q1605" s="63">
        <f t="shared" si="672"/>
        <v>0</v>
      </c>
      <c r="T1605" s="13" t="b">
        <f t="shared" si="671"/>
        <v>0</v>
      </c>
      <c r="U1605" s="13" t="b">
        <f>AND(B1605&lt;=ReportingYear,B1605&gt;=BaselineYear)</f>
        <v>0</v>
      </c>
      <c r="W1605" s="14" t="b">
        <f t="shared" si="669"/>
        <v>0</v>
      </c>
      <c r="AB1605" s="14"/>
      <c r="AC1605" s="18"/>
      <c r="AD1605" s="14"/>
      <c r="AE1605" s="18"/>
      <c r="AF1605" s="18"/>
      <c r="AG1605" s="18"/>
      <c r="AH1605" s="19"/>
      <c r="AI1605" s="19"/>
      <c r="AJ1605" s="19"/>
    </row>
    <row r="1606" spans="2:36" s="13" customFormat="1" ht="16" hidden="1" thickBot="1">
      <c r="B1606" s="212"/>
      <c r="C1606" s="76" t="s">
        <v>25</v>
      </c>
      <c r="D1606" s="65"/>
      <c r="E1606" s="66"/>
      <c r="F1606" s="66"/>
      <c r="G1606" s="66"/>
      <c r="H1606" s="66"/>
      <c r="I1606" s="66"/>
      <c r="J1606" s="66"/>
      <c r="K1606" s="66"/>
      <c r="L1606" s="66"/>
      <c r="M1606" s="66"/>
      <c r="N1606" s="66"/>
      <c r="O1606" s="67"/>
      <c r="P1606" s="68"/>
      <c r="Q1606" s="69">
        <f t="shared" si="672"/>
        <v>0</v>
      </c>
      <c r="S1606" s="13" t="b">
        <f>S1604</f>
        <v>1</v>
      </c>
      <c r="T1606" s="13" t="b">
        <f t="shared" si="671"/>
        <v>0</v>
      </c>
      <c r="U1606" s="13" t="b">
        <f>U1605</f>
        <v>0</v>
      </c>
      <c r="W1606" s="14" t="b">
        <f t="shared" si="669"/>
        <v>0</v>
      </c>
      <c r="AB1606" s="14"/>
      <c r="AC1606" s="18"/>
      <c r="AD1606" s="14"/>
      <c r="AE1606" s="18"/>
      <c r="AF1606" s="18"/>
      <c r="AG1606" s="18"/>
      <c r="AH1606" s="19"/>
      <c r="AI1606" s="19"/>
      <c r="AJ1606" s="19"/>
    </row>
    <row r="1607" spans="2:36" s="13" customFormat="1" hidden="1">
      <c r="B1607" s="211">
        <f>B1605-1</f>
        <v>2020</v>
      </c>
      <c r="C1607" s="70" t="s">
        <v>24</v>
      </c>
      <c r="D1607" s="71"/>
      <c r="E1607" s="72"/>
      <c r="F1607" s="72"/>
      <c r="G1607" s="72"/>
      <c r="H1607" s="72"/>
      <c r="I1607" s="73"/>
      <c r="J1607" s="72"/>
      <c r="K1607" s="72"/>
      <c r="L1607" s="72"/>
      <c r="M1607" s="72"/>
      <c r="N1607" s="72"/>
      <c r="O1607" s="74"/>
      <c r="P1607" s="62"/>
      <c r="Q1607" s="75">
        <f t="shared" si="672"/>
        <v>0</v>
      </c>
      <c r="T1607" s="13" t="b">
        <f t="shared" si="671"/>
        <v>0</v>
      </c>
      <c r="U1607" s="13" t="b">
        <f>AND(B1607&lt;=ReportingYear,B1607&gt;=BaselineYear)</f>
        <v>0</v>
      </c>
      <c r="W1607" s="14" t="b">
        <f t="shared" si="669"/>
        <v>0</v>
      </c>
      <c r="AB1607" s="14"/>
      <c r="AC1607" s="18"/>
      <c r="AD1607" s="14"/>
      <c r="AE1607" s="18"/>
      <c r="AF1607" s="18"/>
      <c r="AG1607" s="18"/>
      <c r="AH1607" s="19"/>
      <c r="AI1607" s="19"/>
      <c r="AJ1607" s="19"/>
    </row>
    <row r="1608" spans="2:36" s="13" customFormat="1" ht="16" hidden="1" thickBot="1">
      <c r="B1608" s="212"/>
      <c r="C1608" s="76" t="s">
        <v>25</v>
      </c>
      <c r="D1608" s="77"/>
      <c r="E1608" s="78"/>
      <c r="F1608" s="78"/>
      <c r="G1608" s="78"/>
      <c r="H1608" s="78"/>
      <c r="I1608" s="78"/>
      <c r="J1608" s="78"/>
      <c r="K1608" s="78"/>
      <c r="L1608" s="78"/>
      <c r="M1608" s="78"/>
      <c r="N1608" s="78"/>
      <c r="O1608" s="79"/>
      <c r="P1608" s="80"/>
      <c r="Q1608" s="81">
        <f t="shared" si="672"/>
        <v>0</v>
      </c>
      <c r="S1608" s="13" t="b">
        <f>S1606</f>
        <v>1</v>
      </c>
      <c r="T1608" s="13" t="b">
        <f t="shared" si="671"/>
        <v>0</v>
      </c>
      <c r="U1608" s="13" t="b">
        <f>U1607</f>
        <v>0</v>
      </c>
      <c r="W1608" s="14" t="b">
        <f t="shared" si="669"/>
        <v>0</v>
      </c>
      <c r="AB1608" s="14"/>
      <c r="AC1608" s="18"/>
      <c r="AD1608" s="14"/>
      <c r="AE1608" s="18"/>
      <c r="AF1608" s="18"/>
      <c r="AG1608" s="18"/>
      <c r="AH1608" s="19"/>
      <c r="AI1608" s="19"/>
      <c r="AJ1608" s="19"/>
    </row>
    <row r="1609" spans="2:36" s="13" customFormat="1" ht="16" hidden="1" thickBot="1">
      <c r="B1609" s="213">
        <f>B1607-1</f>
        <v>2019</v>
      </c>
      <c r="C1609" s="70" t="s">
        <v>24</v>
      </c>
      <c r="D1609" s="58"/>
      <c r="E1609" s="59"/>
      <c r="F1609" s="59"/>
      <c r="G1609" s="59"/>
      <c r="H1609" s="59"/>
      <c r="I1609" s="60"/>
      <c r="J1609" s="59"/>
      <c r="K1609" s="59"/>
      <c r="L1609" s="59"/>
      <c r="M1609" s="59"/>
      <c r="N1609" s="59"/>
      <c r="O1609" s="61"/>
      <c r="P1609" s="62"/>
      <c r="Q1609" s="63">
        <f t="shared" si="672"/>
        <v>0</v>
      </c>
      <c r="T1609" s="13" t="b">
        <f t="shared" si="671"/>
        <v>0</v>
      </c>
      <c r="U1609" s="13" t="b">
        <f>AND(B1609&lt;=ReportingYear,B1609&gt;=BaselineYear)</f>
        <v>0</v>
      </c>
      <c r="W1609" s="14" t="b">
        <f t="shared" si="669"/>
        <v>0</v>
      </c>
      <c r="AB1609" s="14"/>
      <c r="AC1609" s="18"/>
      <c r="AD1609" s="14"/>
      <c r="AE1609" s="18"/>
      <c r="AF1609" s="18"/>
      <c r="AG1609" s="18"/>
      <c r="AH1609" s="19"/>
      <c r="AI1609" s="19"/>
      <c r="AJ1609" s="19"/>
    </row>
    <row r="1610" spans="2:36" s="13" customFormat="1" ht="16" hidden="1" thickBot="1">
      <c r="B1610" s="213"/>
      <c r="C1610" s="76" t="s">
        <v>25</v>
      </c>
      <c r="D1610" s="65"/>
      <c r="E1610" s="66"/>
      <c r="F1610" s="66"/>
      <c r="G1610" s="66"/>
      <c r="H1610" s="66"/>
      <c r="I1610" s="66"/>
      <c r="J1610" s="66"/>
      <c r="K1610" s="66"/>
      <c r="L1610" s="66"/>
      <c r="M1610" s="66"/>
      <c r="N1610" s="66"/>
      <c r="O1610" s="67"/>
      <c r="P1610" s="68"/>
      <c r="Q1610" s="69">
        <f t="shared" si="672"/>
        <v>0</v>
      </c>
      <c r="S1610" s="13" t="b">
        <f>S1608</f>
        <v>1</v>
      </c>
      <c r="T1610" s="13" t="b">
        <f t="shared" si="671"/>
        <v>0</v>
      </c>
      <c r="U1610" s="13" t="b">
        <f>U1609</f>
        <v>0</v>
      </c>
      <c r="W1610" s="14" t="b">
        <f t="shared" si="669"/>
        <v>0</v>
      </c>
      <c r="AB1610" s="14"/>
      <c r="AC1610" s="18"/>
      <c r="AD1610" s="14"/>
      <c r="AE1610" s="18"/>
      <c r="AF1610" s="18"/>
      <c r="AG1610" s="18"/>
      <c r="AH1610" s="19"/>
      <c r="AI1610" s="19"/>
      <c r="AJ1610" s="19"/>
    </row>
    <row r="1611" spans="2:36" s="13" customFormat="1" ht="16" hidden="1" thickBot="1">
      <c r="B1611" s="213">
        <f>B1609-1</f>
        <v>2018</v>
      </c>
      <c r="C1611" s="70" t="s">
        <v>24</v>
      </c>
      <c r="D1611" s="71"/>
      <c r="E1611" s="72"/>
      <c r="F1611" s="72"/>
      <c r="G1611" s="72"/>
      <c r="H1611" s="72"/>
      <c r="I1611" s="73"/>
      <c r="J1611" s="72"/>
      <c r="K1611" s="72"/>
      <c r="L1611" s="72"/>
      <c r="M1611" s="72"/>
      <c r="N1611" s="72"/>
      <c r="O1611" s="74"/>
      <c r="P1611" s="62"/>
      <c r="Q1611" s="75">
        <f t="shared" si="672"/>
        <v>0</v>
      </c>
      <c r="T1611" s="13" t="b">
        <f t="shared" si="671"/>
        <v>0</v>
      </c>
      <c r="U1611" s="13" t="b">
        <f>AND(B1611&lt;=ReportingYear,B1611&gt;=BaselineYear)</f>
        <v>0</v>
      </c>
      <c r="W1611" s="14" t="b">
        <f t="shared" si="669"/>
        <v>0</v>
      </c>
      <c r="AB1611" s="14"/>
      <c r="AC1611" s="18"/>
      <c r="AD1611" s="14"/>
      <c r="AE1611" s="18"/>
      <c r="AF1611" s="18"/>
      <c r="AG1611" s="18"/>
      <c r="AH1611" s="19"/>
      <c r="AI1611" s="19"/>
      <c r="AJ1611" s="19"/>
    </row>
    <row r="1612" spans="2:36" s="13" customFormat="1" ht="16" hidden="1" thickBot="1">
      <c r="B1612" s="213"/>
      <c r="C1612" s="76" t="s">
        <v>25</v>
      </c>
      <c r="D1612" s="77"/>
      <c r="E1612" s="78"/>
      <c r="F1612" s="78"/>
      <c r="G1612" s="78"/>
      <c r="H1612" s="78"/>
      <c r="I1612" s="78"/>
      <c r="J1612" s="78"/>
      <c r="K1612" s="78"/>
      <c r="L1612" s="78"/>
      <c r="M1612" s="78"/>
      <c r="N1612" s="78"/>
      <c r="O1612" s="79"/>
      <c r="P1612" s="80"/>
      <c r="Q1612" s="81">
        <f t="shared" si="672"/>
        <v>0</v>
      </c>
      <c r="S1612" s="13" t="b">
        <f>S1610</f>
        <v>1</v>
      </c>
      <c r="T1612" s="13" t="b">
        <f t="shared" si="671"/>
        <v>0</v>
      </c>
      <c r="U1612" s="13" t="b">
        <f>U1611</f>
        <v>0</v>
      </c>
      <c r="W1612" s="14" t="b">
        <f t="shared" si="669"/>
        <v>0</v>
      </c>
      <c r="AB1612" s="14"/>
      <c r="AC1612" s="18"/>
      <c r="AD1612" s="14"/>
      <c r="AE1612" s="18"/>
      <c r="AF1612" s="18"/>
      <c r="AG1612" s="18"/>
      <c r="AH1612" s="19"/>
      <c r="AI1612" s="19"/>
      <c r="AJ1612" s="19"/>
    </row>
    <row r="1613" spans="2:36" s="13" customFormat="1" ht="16" hidden="1" thickBot="1">
      <c r="B1613" s="213">
        <f>B1611-1</f>
        <v>2017</v>
      </c>
      <c r="C1613" s="70" t="s">
        <v>24</v>
      </c>
      <c r="D1613" s="58"/>
      <c r="E1613" s="59"/>
      <c r="F1613" s="59"/>
      <c r="G1613" s="59"/>
      <c r="H1613" s="59"/>
      <c r="I1613" s="60"/>
      <c r="J1613" s="59"/>
      <c r="K1613" s="59"/>
      <c r="L1613" s="59"/>
      <c r="M1613" s="59"/>
      <c r="N1613" s="59"/>
      <c r="O1613" s="61"/>
      <c r="P1613" s="62"/>
      <c r="Q1613" s="63">
        <f t="shared" si="672"/>
        <v>0</v>
      </c>
      <c r="T1613" s="13" t="b">
        <f t="shared" si="671"/>
        <v>0</v>
      </c>
      <c r="U1613" s="13" t="b">
        <f>AND(B1613&lt;=ReportingYear,B1613&gt;=BaselineYear)</f>
        <v>1</v>
      </c>
      <c r="W1613" s="14" t="b">
        <f t="shared" si="669"/>
        <v>0</v>
      </c>
      <c r="AB1613" s="14"/>
      <c r="AC1613" s="18"/>
      <c r="AD1613" s="14"/>
      <c r="AE1613" s="18"/>
      <c r="AF1613" s="18"/>
      <c r="AG1613" s="18"/>
      <c r="AH1613" s="19"/>
      <c r="AI1613" s="19"/>
      <c r="AJ1613" s="19"/>
    </row>
    <row r="1614" spans="2:36" s="13" customFormat="1" ht="16" hidden="1" thickBot="1">
      <c r="B1614" s="213"/>
      <c r="C1614" s="76" t="s">
        <v>25</v>
      </c>
      <c r="D1614" s="65"/>
      <c r="E1614" s="66"/>
      <c r="F1614" s="66"/>
      <c r="G1614" s="66"/>
      <c r="H1614" s="66"/>
      <c r="I1614" s="66"/>
      <c r="J1614" s="66"/>
      <c r="K1614" s="66"/>
      <c r="L1614" s="66"/>
      <c r="M1614" s="66"/>
      <c r="N1614" s="66"/>
      <c r="O1614" s="67"/>
      <c r="P1614" s="68"/>
      <c r="Q1614" s="69">
        <f t="shared" si="672"/>
        <v>0</v>
      </c>
      <c r="S1614" s="13" t="b">
        <f>S1612</f>
        <v>1</v>
      </c>
      <c r="T1614" s="13" t="b">
        <f t="shared" si="671"/>
        <v>0</v>
      </c>
      <c r="U1614" s="13" t="b">
        <f>U1613</f>
        <v>1</v>
      </c>
      <c r="W1614" s="14" t="b">
        <f t="shared" si="669"/>
        <v>0</v>
      </c>
      <c r="AB1614" s="14"/>
      <c r="AC1614" s="18"/>
      <c r="AD1614" s="14"/>
      <c r="AE1614" s="18"/>
      <c r="AF1614" s="18"/>
      <c r="AG1614" s="18"/>
      <c r="AH1614" s="19"/>
      <c r="AI1614" s="19"/>
      <c r="AJ1614" s="19"/>
    </row>
    <row r="1615" spans="2:36" s="13" customFormat="1" ht="16" hidden="1" thickBot="1">
      <c r="B1615" s="213">
        <f>B1613-1</f>
        <v>2016</v>
      </c>
      <c r="C1615" s="70" t="s">
        <v>24</v>
      </c>
      <c r="D1615" s="71"/>
      <c r="E1615" s="72"/>
      <c r="F1615" s="72"/>
      <c r="G1615" s="72"/>
      <c r="H1615" s="72"/>
      <c r="I1615" s="73"/>
      <c r="J1615" s="72"/>
      <c r="K1615" s="72"/>
      <c r="L1615" s="72"/>
      <c r="M1615" s="72"/>
      <c r="N1615" s="72"/>
      <c r="O1615" s="74"/>
      <c r="P1615" s="62"/>
      <c r="Q1615" s="75">
        <f t="shared" si="672"/>
        <v>0</v>
      </c>
      <c r="T1615" s="13" t="b">
        <f t="shared" si="671"/>
        <v>0</v>
      </c>
      <c r="U1615" s="13" t="b">
        <f>AND(B1615&lt;=ReportingYear,B1615&gt;=BaselineYear)</f>
        <v>1</v>
      </c>
      <c r="W1615" s="14" t="b">
        <f t="shared" si="669"/>
        <v>0</v>
      </c>
      <c r="AB1615" s="14"/>
      <c r="AC1615" s="18"/>
      <c r="AD1615" s="14"/>
      <c r="AE1615" s="18"/>
      <c r="AF1615" s="18"/>
      <c r="AG1615" s="18"/>
      <c r="AH1615" s="19"/>
      <c r="AI1615" s="19"/>
      <c r="AJ1615" s="19"/>
    </row>
    <row r="1616" spans="2:36" s="13" customFormat="1" ht="16" hidden="1" thickBot="1">
      <c r="B1616" s="213"/>
      <c r="C1616" s="76" t="s">
        <v>25</v>
      </c>
      <c r="D1616" s="77"/>
      <c r="E1616" s="78"/>
      <c r="F1616" s="78"/>
      <c r="G1616" s="78"/>
      <c r="H1616" s="78"/>
      <c r="I1616" s="78"/>
      <c r="J1616" s="78"/>
      <c r="K1616" s="78"/>
      <c r="L1616" s="78"/>
      <c r="M1616" s="78"/>
      <c r="N1616" s="78"/>
      <c r="O1616" s="79"/>
      <c r="P1616" s="80"/>
      <c r="Q1616" s="81">
        <f t="shared" si="672"/>
        <v>0</v>
      </c>
      <c r="S1616" s="13" t="b">
        <f>S1614</f>
        <v>1</v>
      </c>
      <c r="T1616" s="13" t="b">
        <f t="shared" si="671"/>
        <v>0</v>
      </c>
      <c r="U1616" s="13" t="b">
        <f>U1615</f>
        <v>1</v>
      </c>
      <c r="W1616" s="14" t="b">
        <f t="shared" si="669"/>
        <v>0</v>
      </c>
      <c r="AB1616" s="14"/>
      <c r="AC1616" s="18"/>
      <c r="AD1616" s="14"/>
      <c r="AE1616" s="18"/>
      <c r="AF1616" s="18"/>
      <c r="AG1616" s="18"/>
      <c r="AH1616" s="19"/>
      <c r="AI1616" s="19"/>
      <c r="AJ1616" s="19"/>
    </row>
    <row r="1617" spans="2:36" s="13" customFormat="1" hidden="1">
      <c r="B1617" s="211">
        <f>B1615-1</f>
        <v>2015</v>
      </c>
      <c r="C1617" s="70" t="s">
        <v>24</v>
      </c>
      <c r="D1617" s="58"/>
      <c r="E1617" s="59"/>
      <c r="F1617" s="59"/>
      <c r="G1617" s="59"/>
      <c r="H1617" s="59"/>
      <c r="I1617" s="60"/>
      <c r="J1617" s="59"/>
      <c r="K1617" s="59"/>
      <c r="L1617" s="59"/>
      <c r="M1617" s="59"/>
      <c r="N1617" s="59"/>
      <c r="O1617" s="61"/>
      <c r="P1617" s="62"/>
      <c r="Q1617" s="63">
        <f t="shared" si="672"/>
        <v>0</v>
      </c>
      <c r="T1617" s="13" t="b">
        <f t="shared" si="671"/>
        <v>0</v>
      </c>
      <c r="U1617" s="13" t="b">
        <f>AND(B1617&lt;=ReportingYear,B1617&gt;=BaselineYear)</f>
        <v>1</v>
      </c>
      <c r="W1617" s="14" t="b">
        <f t="shared" si="669"/>
        <v>0</v>
      </c>
      <c r="AB1617" s="14"/>
      <c r="AC1617" s="18"/>
      <c r="AD1617" s="14"/>
      <c r="AE1617" s="18"/>
      <c r="AF1617" s="18"/>
      <c r="AG1617" s="18"/>
      <c r="AH1617" s="19"/>
      <c r="AI1617" s="19"/>
      <c r="AJ1617" s="19"/>
    </row>
    <row r="1618" spans="2:36" s="13" customFormat="1" ht="16" hidden="1" thickBot="1">
      <c r="B1618" s="216"/>
      <c r="C1618" s="76" t="s">
        <v>25</v>
      </c>
      <c r="D1618" s="65"/>
      <c r="E1618" s="66"/>
      <c r="F1618" s="66"/>
      <c r="G1618" s="66"/>
      <c r="H1618" s="66"/>
      <c r="I1618" s="66"/>
      <c r="J1618" s="66"/>
      <c r="K1618" s="66"/>
      <c r="L1618" s="66"/>
      <c r="M1618" s="66"/>
      <c r="N1618" s="66"/>
      <c r="O1618" s="67"/>
      <c r="P1618" s="68"/>
      <c r="Q1618" s="69">
        <f t="shared" si="672"/>
        <v>0</v>
      </c>
      <c r="S1618" s="13" t="b">
        <f>S1616</f>
        <v>1</v>
      </c>
      <c r="T1618" s="13" t="b">
        <f t="shared" si="671"/>
        <v>0</v>
      </c>
      <c r="U1618" s="13" t="b">
        <f>U1617</f>
        <v>1</v>
      </c>
      <c r="W1618" s="14" t="b">
        <f t="shared" si="669"/>
        <v>0</v>
      </c>
      <c r="AB1618" s="14"/>
      <c r="AC1618" s="18"/>
      <c r="AD1618" s="14"/>
      <c r="AE1618" s="18"/>
      <c r="AF1618" s="18"/>
      <c r="AG1618" s="18"/>
      <c r="AH1618" s="19"/>
      <c r="AI1618" s="19"/>
      <c r="AJ1618" s="19"/>
    </row>
    <row r="1619" spans="2:36" s="13" customFormat="1" hidden="1">
      <c r="B1619" s="217">
        <f>B1617-1</f>
        <v>2014</v>
      </c>
      <c r="C1619" s="70" t="s">
        <v>24</v>
      </c>
      <c r="D1619" s="71"/>
      <c r="E1619" s="72"/>
      <c r="F1619" s="72"/>
      <c r="G1619" s="72"/>
      <c r="H1619" s="72"/>
      <c r="I1619" s="73"/>
      <c r="J1619" s="72"/>
      <c r="K1619" s="72"/>
      <c r="L1619" s="72"/>
      <c r="M1619" s="72"/>
      <c r="N1619" s="72"/>
      <c r="O1619" s="74"/>
      <c r="P1619" s="62"/>
      <c r="Q1619" s="75">
        <f t="shared" si="672"/>
        <v>0</v>
      </c>
      <c r="T1619" s="13" t="b">
        <f t="shared" si="671"/>
        <v>0</v>
      </c>
      <c r="U1619" s="13" t="b">
        <f>AND(B1619&lt;=ReportingYear,B1619&gt;=BaselineYear)</f>
        <v>1</v>
      </c>
      <c r="W1619" s="14" t="b">
        <f t="shared" si="669"/>
        <v>0</v>
      </c>
      <c r="AB1619" s="14"/>
      <c r="AC1619" s="18"/>
      <c r="AD1619" s="14"/>
      <c r="AE1619" s="18"/>
      <c r="AF1619" s="18"/>
      <c r="AG1619" s="18"/>
      <c r="AH1619" s="19"/>
      <c r="AI1619" s="19"/>
      <c r="AJ1619" s="19"/>
    </row>
    <row r="1620" spans="2:36" s="13" customFormat="1" ht="16" hidden="1" thickBot="1">
      <c r="B1620" s="218"/>
      <c r="C1620" s="76" t="s">
        <v>25</v>
      </c>
      <c r="D1620" s="77"/>
      <c r="E1620" s="78"/>
      <c r="F1620" s="78"/>
      <c r="G1620" s="78"/>
      <c r="H1620" s="78"/>
      <c r="I1620" s="78"/>
      <c r="J1620" s="78"/>
      <c r="K1620" s="78"/>
      <c r="L1620" s="78"/>
      <c r="M1620" s="78"/>
      <c r="N1620" s="78"/>
      <c r="O1620" s="79"/>
      <c r="P1620" s="80"/>
      <c r="Q1620" s="81">
        <f t="shared" si="672"/>
        <v>0</v>
      </c>
      <c r="S1620" s="13" t="b">
        <f>S1618</f>
        <v>1</v>
      </c>
      <c r="T1620" s="13" t="b">
        <f t="shared" si="671"/>
        <v>0</v>
      </c>
      <c r="U1620" s="13" t="b">
        <f>U1619</f>
        <v>1</v>
      </c>
      <c r="W1620" s="14" t="b">
        <f t="shared" si="669"/>
        <v>0</v>
      </c>
      <c r="AB1620" s="14"/>
      <c r="AC1620" s="18"/>
      <c r="AD1620" s="14"/>
      <c r="AE1620" s="18"/>
      <c r="AF1620" s="18"/>
      <c r="AG1620" s="18"/>
      <c r="AH1620" s="19"/>
      <c r="AI1620" s="19"/>
      <c r="AJ1620" s="19"/>
    </row>
    <row r="1621" spans="2:36" s="13" customFormat="1" hidden="1">
      <c r="B1621" s="211">
        <f>B1619-1</f>
        <v>2013</v>
      </c>
      <c r="C1621" s="70" t="s">
        <v>24</v>
      </c>
      <c r="D1621" s="58"/>
      <c r="E1621" s="59"/>
      <c r="F1621" s="59"/>
      <c r="G1621" s="59"/>
      <c r="H1621" s="59"/>
      <c r="I1621" s="60"/>
      <c r="J1621" s="59"/>
      <c r="K1621" s="59"/>
      <c r="L1621" s="59"/>
      <c r="M1621" s="59"/>
      <c r="N1621" s="59"/>
      <c r="O1621" s="61"/>
      <c r="P1621" s="62"/>
      <c r="Q1621" s="63">
        <f t="shared" si="672"/>
        <v>0</v>
      </c>
      <c r="T1621" s="13" t="b">
        <f t="shared" si="671"/>
        <v>0</v>
      </c>
      <c r="U1621" s="13" t="b">
        <f>AND(B1621&lt;=ReportingYear,B1621&gt;=BaselineYear)</f>
        <v>0</v>
      </c>
      <c r="W1621" s="14" t="b">
        <f t="shared" si="669"/>
        <v>0</v>
      </c>
      <c r="AB1621" s="14"/>
      <c r="AC1621" s="18"/>
      <c r="AD1621" s="14"/>
      <c r="AE1621" s="18"/>
      <c r="AF1621" s="18"/>
      <c r="AG1621" s="18"/>
      <c r="AH1621" s="19"/>
      <c r="AI1621" s="19"/>
      <c r="AJ1621" s="19"/>
    </row>
    <row r="1622" spans="2:36" s="13" customFormat="1" ht="16" hidden="1" thickBot="1">
      <c r="B1622" s="212"/>
      <c r="C1622" s="76" t="s">
        <v>25</v>
      </c>
      <c r="D1622" s="65"/>
      <c r="E1622" s="66"/>
      <c r="F1622" s="66"/>
      <c r="G1622" s="66"/>
      <c r="H1622" s="66"/>
      <c r="I1622" s="66"/>
      <c r="J1622" s="66"/>
      <c r="K1622" s="66"/>
      <c r="L1622" s="66"/>
      <c r="M1622" s="66"/>
      <c r="N1622" s="66"/>
      <c r="O1622" s="67"/>
      <c r="P1622" s="68"/>
      <c r="Q1622" s="69">
        <f t="shared" si="672"/>
        <v>0</v>
      </c>
      <c r="S1622" s="13" t="b">
        <f>S1620</f>
        <v>1</v>
      </c>
      <c r="T1622" s="13" t="b">
        <f t="shared" si="671"/>
        <v>0</v>
      </c>
      <c r="U1622" s="13" t="b">
        <f>U1621</f>
        <v>0</v>
      </c>
      <c r="W1622" s="14" t="b">
        <f t="shared" si="669"/>
        <v>0</v>
      </c>
      <c r="AB1622" s="14"/>
      <c r="AC1622" s="18"/>
      <c r="AD1622" s="14"/>
      <c r="AE1622" s="18"/>
      <c r="AF1622" s="18"/>
      <c r="AG1622" s="18"/>
      <c r="AH1622" s="19"/>
      <c r="AI1622" s="19"/>
      <c r="AJ1622" s="19"/>
    </row>
    <row r="1623" spans="2:36" s="13" customFormat="1" hidden="1">
      <c r="B1623" s="211">
        <f>B1621-1</f>
        <v>2012</v>
      </c>
      <c r="C1623" s="70" t="s">
        <v>24</v>
      </c>
      <c r="D1623" s="71"/>
      <c r="E1623" s="72"/>
      <c r="F1623" s="72"/>
      <c r="G1623" s="72"/>
      <c r="H1623" s="72"/>
      <c r="I1623" s="73"/>
      <c r="J1623" s="72"/>
      <c r="K1623" s="72"/>
      <c r="L1623" s="72"/>
      <c r="M1623" s="72"/>
      <c r="N1623" s="72"/>
      <c r="O1623" s="74"/>
      <c r="P1623" s="62"/>
      <c r="Q1623" s="75">
        <f t="shared" si="672"/>
        <v>0</v>
      </c>
      <c r="T1623" s="13" t="b">
        <f t="shared" si="671"/>
        <v>0</v>
      </c>
      <c r="U1623" s="13" t="b">
        <f>AND(B1623&lt;=ReportingYear,B1623&gt;=BaselineYear)</f>
        <v>0</v>
      </c>
      <c r="W1623" s="14" t="b">
        <f t="shared" si="669"/>
        <v>0</v>
      </c>
      <c r="AB1623" s="14"/>
      <c r="AC1623" s="18"/>
      <c r="AD1623" s="14"/>
      <c r="AE1623" s="18"/>
      <c r="AF1623" s="18"/>
      <c r="AG1623" s="18"/>
      <c r="AH1623" s="19"/>
      <c r="AI1623" s="19"/>
      <c r="AJ1623" s="19"/>
    </row>
    <row r="1624" spans="2:36" s="13" customFormat="1" ht="16" hidden="1" thickBot="1">
      <c r="B1624" s="212"/>
      <c r="C1624" s="76" t="s">
        <v>25</v>
      </c>
      <c r="D1624" s="77"/>
      <c r="E1624" s="78"/>
      <c r="F1624" s="78"/>
      <c r="G1624" s="78"/>
      <c r="H1624" s="78"/>
      <c r="I1624" s="78"/>
      <c r="J1624" s="78"/>
      <c r="K1624" s="78"/>
      <c r="L1624" s="78"/>
      <c r="M1624" s="78"/>
      <c r="N1624" s="78"/>
      <c r="O1624" s="79"/>
      <c r="P1624" s="80"/>
      <c r="Q1624" s="81">
        <f t="shared" si="672"/>
        <v>0</v>
      </c>
      <c r="S1624" s="13" t="b">
        <f>S1622</f>
        <v>1</v>
      </c>
      <c r="T1624" s="13" t="b">
        <f t="shared" si="671"/>
        <v>0</v>
      </c>
      <c r="U1624" s="13" t="b">
        <f>U1623</f>
        <v>0</v>
      </c>
      <c r="W1624" s="14" t="b">
        <f t="shared" si="669"/>
        <v>0</v>
      </c>
      <c r="AB1624" s="14"/>
      <c r="AC1624" s="18"/>
      <c r="AD1624" s="14"/>
      <c r="AE1624" s="18"/>
      <c r="AF1624" s="18"/>
      <c r="AG1624" s="18"/>
      <c r="AH1624" s="19"/>
      <c r="AI1624" s="19"/>
      <c r="AJ1624" s="19"/>
    </row>
    <row r="1625" spans="2:36" s="13" customFormat="1" hidden="1">
      <c r="B1625" s="211">
        <f>B1623-1</f>
        <v>2011</v>
      </c>
      <c r="C1625" s="70" t="s">
        <v>24</v>
      </c>
      <c r="D1625" s="58"/>
      <c r="E1625" s="59"/>
      <c r="F1625" s="59"/>
      <c r="G1625" s="59"/>
      <c r="H1625" s="59"/>
      <c r="I1625" s="60"/>
      <c r="J1625" s="59"/>
      <c r="K1625" s="59"/>
      <c r="L1625" s="59"/>
      <c r="M1625" s="59"/>
      <c r="N1625" s="59"/>
      <c r="O1625" s="61"/>
      <c r="P1625" s="62"/>
      <c r="Q1625" s="63">
        <f t="shared" si="672"/>
        <v>0</v>
      </c>
      <c r="T1625" s="13" t="b">
        <f t="shared" si="671"/>
        <v>0</v>
      </c>
      <c r="U1625" s="13" t="b">
        <f>AND(B1625&lt;=ReportingYear,B1625&gt;=BaselineYear)</f>
        <v>0</v>
      </c>
      <c r="W1625" s="14" t="b">
        <f t="shared" si="669"/>
        <v>0</v>
      </c>
      <c r="AB1625" s="14"/>
      <c r="AC1625" s="18"/>
      <c r="AD1625" s="14"/>
      <c r="AE1625" s="18"/>
      <c r="AF1625" s="18"/>
      <c r="AG1625" s="18"/>
      <c r="AH1625" s="19"/>
      <c r="AI1625" s="19"/>
      <c r="AJ1625" s="19"/>
    </row>
    <row r="1626" spans="2:36" s="13" customFormat="1" ht="16" hidden="1" thickBot="1">
      <c r="B1626" s="212"/>
      <c r="C1626" s="76" t="s">
        <v>25</v>
      </c>
      <c r="D1626" s="65"/>
      <c r="E1626" s="66"/>
      <c r="F1626" s="66"/>
      <c r="G1626" s="66"/>
      <c r="H1626" s="66"/>
      <c r="I1626" s="66"/>
      <c r="J1626" s="66"/>
      <c r="K1626" s="66"/>
      <c r="L1626" s="66"/>
      <c r="M1626" s="66"/>
      <c r="N1626" s="66"/>
      <c r="O1626" s="67"/>
      <c r="P1626" s="68"/>
      <c r="Q1626" s="69">
        <f t="shared" si="672"/>
        <v>0</v>
      </c>
      <c r="S1626" s="13" t="b">
        <f>S1624</f>
        <v>1</v>
      </c>
      <c r="T1626" s="13" t="b">
        <f t="shared" si="671"/>
        <v>0</v>
      </c>
      <c r="U1626" s="13" t="b">
        <f>U1625</f>
        <v>0</v>
      </c>
      <c r="W1626" s="14" t="b">
        <f t="shared" si="669"/>
        <v>0</v>
      </c>
      <c r="AB1626" s="14"/>
      <c r="AC1626" s="18"/>
      <c r="AD1626" s="14"/>
      <c r="AE1626" s="18"/>
      <c r="AF1626" s="18"/>
      <c r="AG1626" s="18"/>
      <c r="AH1626" s="19"/>
      <c r="AI1626" s="19"/>
      <c r="AJ1626" s="19"/>
    </row>
    <row r="1627" spans="2:36" s="13" customFormat="1" hidden="1">
      <c r="B1627" s="211">
        <f>B1625-1</f>
        <v>2010</v>
      </c>
      <c r="C1627" s="70" t="s">
        <v>24</v>
      </c>
      <c r="D1627" s="71"/>
      <c r="E1627" s="72"/>
      <c r="F1627" s="72"/>
      <c r="G1627" s="72"/>
      <c r="H1627" s="72"/>
      <c r="I1627" s="73"/>
      <c r="J1627" s="72"/>
      <c r="K1627" s="72"/>
      <c r="L1627" s="72"/>
      <c r="M1627" s="72"/>
      <c r="N1627" s="72"/>
      <c r="O1627" s="74"/>
      <c r="P1627" s="62"/>
      <c r="Q1627" s="75">
        <f t="shared" si="672"/>
        <v>0</v>
      </c>
      <c r="T1627" s="13" t="b">
        <f t="shared" si="671"/>
        <v>0</v>
      </c>
      <c r="U1627" s="13" t="b">
        <f>AND(B1627&lt;=ReportingYear,B1627&gt;=BaselineYear)</f>
        <v>0</v>
      </c>
      <c r="W1627" s="14" t="b">
        <f t="shared" si="669"/>
        <v>0</v>
      </c>
      <c r="AB1627" s="14"/>
      <c r="AC1627" s="18"/>
      <c r="AD1627" s="14"/>
      <c r="AE1627" s="18"/>
      <c r="AF1627" s="18"/>
      <c r="AG1627" s="18"/>
      <c r="AH1627" s="19"/>
      <c r="AI1627" s="19"/>
      <c r="AJ1627" s="19"/>
    </row>
    <row r="1628" spans="2:36" s="13" customFormat="1" ht="16" hidden="1" thickBot="1">
      <c r="B1628" s="212"/>
      <c r="C1628" s="76" t="s">
        <v>25</v>
      </c>
      <c r="D1628" s="77"/>
      <c r="E1628" s="78"/>
      <c r="F1628" s="78"/>
      <c r="G1628" s="78"/>
      <c r="H1628" s="78"/>
      <c r="I1628" s="78"/>
      <c r="J1628" s="78"/>
      <c r="K1628" s="78"/>
      <c r="L1628" s="78"/>
      <c r="M1628" s="78"/>
      <c r="N1628" s="78"/>
      <c r="O1628" s="79"/>
      <c r="P1628" s="80"/>
      <c r="Q1628" s="81">
        <f t="shared" si="672"/>
        <v>0</v>
      </c>
      <c r="S1628" s="13" t="b">
        <f>S1626</f>
        <v>1</v>
      </c>
      <c r="T1628" s="13" t="b">
        <f t="shared" si="671"/>
        <v>0</v>
      </c>
      <c r="U1628" s="13" t="b">
        <f>U1627</f>
        <v>0</v>
      </c>
      <c r="W1628" s="14" t="b">
        <f t="shared" si="669"/>
        <v>0</v>
      </c>
      <c r="AB1628" s="14"/>
      <c r="AC1628" s="18"/>
      <c r="AD1628" s="14"/>
      <c r="AE1628" s="18"/>
      <c r="AF1628" s="18"/>
      <c r="AG1628" s="18"/>
      <c r="AH1628" s="19"/>
      <c r="AI1628" s="19"/>
      <c r="AJ1628" s="19"/>
    </row>
    <row r="1629" spans="2:36" s="13" customFormat="1" ht="16" hidden="1" thickBot="1">
      <c r="B1629" s="213">
        <f>B1627-1</f>
        <v>2009</v>
      </c>
      <c r="C1629" s="70" t="s">
        <v>24</v>
      </c>
      <c r="D1629" s="58"/>
      <c r="E1629" s="59"/>
      <c r="F1629" s="59"/>
      <c r="G1629" s="59"/>
      <c r="H1629" s="59"/>
      <c r="I1629" s="60"/>
      <c r="J1629" s="59"/>
      <c r="K1629" s="59"/>
      <c r="L1629" s="59"/>
      <c r="M1629" s="59"/>
      <c r="N1629" s="59"/>
      <c r="O1629" s="61"/>
      <c r="P1629" s="62"/>
      <c r="Q1629" s="63">
        <f t="shared" si="672"/>
        <v>0</v>
      </c>
      <c r="T1629" s="13" t="b">
        <f t="shared" si="671"/>
        <v>0</v>
      </c>
      <c r="U1629" s="13" t="b">
        <f>AND(B1629&lt;=ReportingYear,B1629&gt;=BaselineYear)</f>
        <v>0</v>
      </c>
      <c r="W1629" s="14" t="b">
        <f t="shared" si="669"/>
        <v>0</v>
      </c>
      <c r="AB1629" s="14"/>
      <c r="AC1629" s="18"/>
      <c r="AD1629" s="14"/>
      <c r="AE1629" s="18"/>
      <c r="AF1629" s="18"/>
      <c r="AG1629" s="18"/>
      <c r="AH1629" s="19"/>
      <c r="AI1629" s="19"/>
      <c r="AJ1629" s="19"/>
    </row>
    <row r="1630" spans="2:36" s="13" customFormat="1" ht="16" hidden="1" thickBot="1">
      <c r="B1630" s="213"/>
      <c r="C1630" s="76" t="s">
        <v>25</v>
      </c>
      <c r="D1630" s="65"/>
      <c r="E1630" s="66"/>
      <c r="F1630" s="66"/>
      <c r="G1630" s="66"/>
      <c r="H1630" s="66"/>
      <c r="I1630" s="66"/>
      <c r="J1630" s="66"/>
      <c r="K1630" s="66"/>
      <c r="L1630" s="66"/>
      <c r="M1630" s="66"/>
      <c r="N1630" s="66"/>
      <c r="O1630" s="67"/>
      <c r="P1630" s="68"/>
      <c r="Q1630" s="69">
        <f t="shared" si="672"/>
        <v>0</v>
      </c>
      <c r="S1630" s="13" t="b">
        <f>S1628</f>
        <v>1</v>
      </c>
      <c r="T1630" s="13" t="b">
        <f t="shared" si="671"/>
        <v>0</v>
      </c>
      <c r="U1630" s="13" t="b">
        <f>U1629</f>
        <v>0</v>
      </c>
      <c r="W1630" s="14" t="b">
        <f t="shared" si="669"/>
        <v>0</v>
      </c>
      <c r="AB1630" s="14"/>
      <c r="AC1630" s="18"/>
      <c r="AD1630" s="14"/>
      <c r="AE1630" s="18"/>
      <c r="AF1630" s="18"/>
      <c r="AG1630" s="18"/>
      <c r="AH1630" s="19"/>
      <c r="AI1630" s="19"/>
      <c r="AJ1630" s="19"/>
    </row>
    <row r="1631" spans="2:36" s="13" customFormat="1" ht="16" hidden="1" thickBot="1">
      <c r="B1631" s="213">
        <f>B1629-1</f>
        <v>2008</v>
      </c>
      <c r="C1631" s="70" t="s">
        <v>24</v>
      </c>
      <c r="D1631" s="71"/>
      <c r="E1631" s="72"/>
      <c r="F1631" s="72"/>
      <c r="G1631" s="72"/>
      <c r="H1631" s="72"/>
      <c r="I1631" s="73"/>
      <c r="J1631" s="72"/>
      <c r="K1631" s="72"/>
      <c r="L1631" s="72"/>
      <c r="M1631" s="72"/>
      <c r="N1631" s="72"/>
      <c r="O1631" s="74"/>
      <c r="P1631" s="62"/>
      <c r="Q1631" s="75">
        <f t="shared" si="672"/>
        <v>0</v>
      </c>
      <c r="T1631" s="13" t="b">
        <f t="shared" si="671"/>
        <v>0</v>
      </c>
      <c r="U1631" s="13" t="b">
        <f>AND(B1631&lt;=ReportingYear,B1631&gt;=BaselineYear)</f>
        <v>0</v>
      </c>
      <c r="W1631" s="14" t="b">
        <f t="shared" si="669"/>
        <v>0</v>
      </c>
      <c r="AB1631" s="14"/>
      <c r="AC1631" s="18"/>
      <c r="AD1631" s="14"/>
      <c r="AE1631" s="18"/>
      <c r="AF1631" s="18"/>
      <c r="AG1631" s="18"/>
      <c r="AH1631" s="19"/>
      <c r="AI1631" s="19"/>
      <c r="AJ1631" s="19"/>
    </row>
    <row r="1632" spans="2:36" s="13" customFormat="1" ht="16" hidden="1" thickBot="1">
      <c r="B1632" s="213"/>
      <c r="C1632" s="76" t="s">
        <v>25</v>
      </c>
      <c r="D1632" s="77"/>
      <c r="E1632" s="78"/>
      <c r="F1632" s="78"/>
      <c r="G1632" s="78"/>
      <c r="H1632" s="78"/>
      <c r="I1632" s="78"/>
      <c r="J1632" s="78"/>
      <c r="K1632" s="78"/>
      <c r="L1632" s="78"/>
      <c r="M1632" s="78"/>
      <c r="N1632" s="78"/>
      <c r="O1632" s="79"/>
      <c r="P1632" s="80"/>
      <c r="Q1632" s="81">
        <f t="shared" si="672"/>
        <v>0</v>
      </c>
      <c r="S1632" s="13" t="b">
        <f>S1630</f>
        <v>1</v>
      </c>
      <c r="T1632" s="13" t="b">
        <f t="shared" si="671"/>
        <v>0</v>
      </c>
      <c r="U1632" s="13" t="b">
        <f>U1631</f>
        <v>0</v>
      </c>
      <c r="W1632" s="14" t="b">
        <f t="shared" si="669"/>
        <v>0</v>
      </c>
      <c r="AB1632" s="14"/>
      <c r="AC1632" s="18"/>
      <c r="AD1632" s="14"/>
      <c r="AE1632" s="18"/>
      <c r="AF1632" s="18"/>
      <c r="AG1632" s="18"/>
      <c r="AH1632" s="19"/>
      <c r="AI1632" s="19"/>
      <c r="AJ1632" s="19"/>
    </row>
    <row r="1633" spans="2:36" s="13" customFormat="1" ht="16" hidden="1" thickBot="1">
      <c r="B1633" s="213">
        <f>B1631-1</f>
        <v>2007</v>
      </c>
      <c r="C1633" s="70" t="s">
        <v>24</v>
      </c>
      <c r="D1633" s="58"/>
      <c r="E1633" s="59"/>
      <c r="F1633" s="59"/>
      <c r="G1633" s="59"/>
      <c r="H1633" s="59"/>
      <c r="I1633" s="60"/>
      <c r="J1633" s="59"/>
      <c r="K1633" s="59"/>
      <c r="L1633" s="59"/>
      <c r="M1633" s="59"/>
      <c r="N1633" s="59"/>
      <c r="O1633" s="61"/>
      <c r="P1633" s="62"/>
      <c r="Q1633" s="63">
        <f t="shared" si="672"/>
        <v>0</v>
      </c>
      <c r="T1633" s="13" t="b">
        <f t="shared" si="671"/>
        <v>0</v>
      </c>
      <c r="U1633" s="13" t="b">
        <f>AND(B1633&lt;=ReportingYear,B1633&gt;=BaselineYear)</f>
        <v>0</v>
      </c>
      <c r="W1633" s="14" t="b">
        <f t="shared" si="669"/>
        <v>0</v>
      </c>
      <c r="AB1633" s="14"/>
      <c r="AC1633" s="18"/>
      <c r="AD1633" s="14"/>
      <c r="AE1633" s="18"/>
      <c r="AF1633" s="18"/>
      <c r="AG1633" s="18"/>
      <c r="AH1633" s="19"/>
      <c r="AI1633" s="19"/>
      <c r="AJ1633" s="19"/>
    </row>
    <row r="1634" spans="2:36" s="13" customFormat="1" ht="16" hidden="1" thickBot="1">
      <c r="B1634" s="213"/>
      <c r="C1634" s="76" t="s">
        <v>25</v>
      </c>
      <c r="D1634" s="65"/>
      <c r="E1634" s="66"/>
      <c r="F1634" s="66"/>
      <c r="G1634" s="66"/>
      <c r="H1634" s="66"/>
      <c r="I1634" s="66"/>
      <c r="J1634" s="66"/>
      <c r="K1634" s="66"/>
      <c r="L1634" s="66"/>
      <c r="M1634" s="66"/>
      <c r="N1634" s="66"/>
      <c r="O1634" s="67"/>
      <c r="P1634" s="68"/>
      <c r="Q1634" s="69">
        <f t="shared" si="672"/>
        <v>0</v>
      </c>
      <c r="S1634" s="13" t="b">
        <f>S1632</f>
        <v>1</v>
      </c>
      <c r="T1634" s="13" t="b">
        <f t="shared" si="671"/>
        <v>0</v>
      </c>
      <c r="U1634" s="13" t="b">
        <f>U1633</f>
        <v>0</v>
      </c>
      <c r="W1634" s="14" t="b">
        <f t="shared" si="669"/>
        <v>0</v>
      </c>
      <c r="AB1634" s="14"/>
      <c r="AC1634" s="18"/>
      <c r="AD1634" s="14"/>
      <c r="AE1634" s="18"/>
      <c r="AF1634" s="18"/>
      <c r="AG1634" s="18"/>
      <c r="AH1634" s="19"/>
      <c r="AI1634" s="19"/>
      <c r="AJ1634" s="19"/>
    </row>
    <row r="1635" spans="2:36" s="13" customFormat="1" ht="16" hidden="1" thickBot="1">
      <c r="B1635" s="213">
        <f>B1633-1</f>
        <v>2006</v>
      </c>
      <c r="C1635" s="70" t="s">
        <v>24</v>
      </c>
      <c r="D1635" s="71"/>
      <c r="E1635" s="72"/>
      <c r="F1635" s="72"/>
      <c r="G1635" s="72"/>
      <c r="H1635" s="72"/>
      <c r="I1635" s="73"/>
      <c r="J1635" s="72"/>
      <c r="K1635" s="72"/>
      <c r="L1635" s="72"/>
      <c r="M1635" s="72"/>
      <c r="N1635" s="72"/>
      <c r="O1635" s="74"/>
      <c r="P1635" s="62"/>
      <c r="Q1635" s="75">
        <f t="shared" si="672"/>
        <v>0</v>
      </c>
      <c r="T1635" s="13" t="b">
        <f t="shared" si="671"/>
        <v>0</v>
      </c>
      <c r="U1635" s="13" t="b">
        <f>AND(B1635&lt;=ReportingYear,B1635&gt;=BaselineYear)</f>
        <v>0</v>
      </c>
      <c r="W1635" s="14" t="b">
        <f t="shared" si="669"/>
        <v>0</v>
      </c>
      <c r="AB1635" s="14"/>
      <c r="AC1635" s="18"/>
      <c r="AD1635" s="14"/>
      <c r="AE1635" s="18"/>
      <c r="AF1635" s="18"/>
      <c r="AG1635" s="18"/>
      <c r="AH1635" s="19"/>
      <c r="AI1635" s="19"/>
      <c r="AJ1635" s="19"/>
    </row>
    <row r="1636" spans="2:36" s="13" customFormat="1" ht="16" hidden="1" thickBot="1">
      <c r="B1636" s="213"/>
      <c r="C1636" s="76" t="s">
        <v>25</v>
      </c>
      <c r="D1636" s="77"/>
      <c r="E1636" s="78"/>
      <c r="F1636" s="78"/>
      <c r="G1636" s="78"/>
      <c r="H1636" s="78"/>
      <c r="I1636" s="78"/>
      <c r="J1636" s="78"/>
      <c r="K1636" s="78"/>
      <c r="L1636" s="78"/>
      <c r="M1636" s="78"/>
      <c r="N1636" s="78"/>
      <c r="O1636" s="79"/>
      <c r="P1636" s="80"/>
      <c r="Q1636" s="81">
        <f t="shared" si="672"/>
        <v>0</v>
      </c>
      <c r="S1636" s="13" t="b">
        <f>S1634</f>
        <v>1</v>
      </c>
      <c r="T1636" s="13" t="b">
        <f t="shared" si="671"/>
        <v>0</v>
      </c>
      <c r="U1636" s="13" t="b">
        <f>U1635</f>
        <v>0</v>
      </c>
      <c r="W1636" s="14" t="b">
        <f t="shared" si="669"/>
        <v>0</v>
      </c>
      <c r="AB1636" s="14"/>
      <c r="AC1636" s="18"/>
      <c r="AD1636" s="14"/>
      <c r="AE1636" s="18"/>
      <c r="AF1636" s="18"/>
      <c r="AG1636" s="18"/>
      <c r="AH1636" s="19"/>
      <c r="AI1636" s="19"/>
      <c r="AJ1636" s="19"/>
    </row>
    <row r="1637" spans="2:36" s="13" customFormat="1" hidden="1">
      <c r="B1637" s="211">
        <f>B1635-1</f>
        <v>2005</v>
      </c>
      <c r="C1637" s="70" t="s">
        <v>24</v>
      </c>
      <c r="D1637" s="58"/>
      <c r="E1637" s="59"/>
      <c r="F1637" s="59"/>
      <c r="G1637" s="59"/>
      <c r="H1637" s="59"/>
      <c r="I1637" s="60"/>
      <c r="J1637" s="59"/>
      <c r="K1637" s="59"/>
      <c r="L1637" s="59"/>
      <c r="M1637" s="59"/>
      <c r="N1637" s="59"/>
      <c r="O1637" s="61"/>
      <c r="P1637" s="62"/>
      <c r="Q1637" s="63">
        <f t="shared" si="672"/>
        <v>0</v>
      </c>
      <c r="T1637" s="13" t="b">
        <f t="shared" si="671"/>
        <v>0</v>
      </c>
      <c r="U1637" s="13" t="b">
        <f>AND(B1637&lt;=ReportingYear,B1637&gt;=BaselineYear)</f>
        <v>0</v>
      </c>
      <c r="W1637" s="14" t="b">
        <f t="shared" si="669"/>
        <v>0</v>
      </c>
      <c r="AB1637" s="14"/>
      <c r="AC1637" s="18"/>
      <c r="AD1637" s="14"/>
      <c r="AE1637" s="18"/>
      <c r="AF1637" s="18"/>
      <c r="AG1637" s="18"/>
      <c r="AH1637" s="19"/>
      <c r="AI1637" s="19"/>
      <c r="AJ1637" s="19"/>
    </row>
    <row r="1638" spans="2:36" s="13" customFormat="1" ht="16" hidden="1" thickBot="1">
      <c r="B1638" s="216"/>
      <c r="C1638" s="76" t="s">
        <v>25</v>
      </c>
      <c r="D1638" s="65"/>
      <c r="E1638" s="66"/>
      <c r="F1638" s="66"/>
      <c r="G1638" s="66"/>
      <c r="H1638" s="66"/>
      <c r="I1638" s="66"/>
      <c r="J1638" s="66"/>
      <c r="K1638" s="66"/>
      <c r="L1638" s="66"/>
      <c r="M1638" s="66"/>
      <c r="N1638" s="66"/>
      <c r="O1638" s="67"/>
      <c r="P1638" s="68"/>
      <c r="Q1638" s="69">
        <f t="shared" si="672"/>
        <v>0</v>
      </c>
      <c r="S1638" s="13" t="b">
        <f>S1636</f>
        <v>1</v>
      </c>
      <c r="T1638" s="13" t="b">
        <f t="shared" si="671"/>
        <v>0</v>
      </c>
      <c r="U1638" s="13" t="b">
        <f>U1637</f>
        <v>0</v>
      </c>
      <c r="W1638" s="14" t="b">
        <f t="shared" si="669"/>
        <v>0</v>
      </c>
      <c r="AB1638" s="14"/>
      <c r="AC1638" s="18"/>
      <c r="AD1638" s="14"/>
      <c r="AE1638" s="18"/>
      <c r="AF1638" s="18"/>
      <c r="AG1638" s="18"/>
      <c r="AH1638" s="19"/>
      <c r="AI1638" s="19"/>
      <c r="AJ1638" s="19"/>
    </row>
    <row r="1639" spans="2:36" s="13" customFormat="1" ht="16" hidden="1" thickBot="1">
      <c r="B1639" s="82"/>
      <c r="T1639" s="13" t="b">
        <f>T1610</f>
        <v>0</v>
      </c>
      <c r="W1639" s="14" t="b">
        <f t="shared" si="669"/>
        <v>0</v>
      </c>
      <c r="AB1639" s="14"/>
      <c r="AC1639" s="18"/>
      <c r="AD1639" s="14"/>
      <c r="AE1639" s="18"/>
      <c r="AF1639" s="18"/>
      <c r="AG1639" s="18"/>
      <c r="AH1639" s="19"/>
      <c r="AI1639" s="19"/>
      <c r="AJ1639" s="19"/>
    </row>
    <row r="1640" spans="2:36" s="13" customFormat="1" ht="15.75" hidden="1" customHeight="1" thickBot="1">
      <c r="B1640" s="219" t="s">
        <v>26</v>
      </c>
      <c r="C1640" s="83">
        <f>B1589</f>
        <v>2029</v>
      </c>
      <c r="D1640" s="84" t="str">
        <f t="shared" ref="D1640:O1640" si="673">IF(D1590&lt;&gt;0,D1589/D1590,"")</f>
        <v/>
      </c>
      <c r="E1640" s="84" t="str">
        <f t="shared" si="673"/>
        <v/>
      </c>
      <c r="F1640" s="84" t="str">
        <f t="shared" si="673"/>
        <v/>
      </c>
      <c r="G1640" s="84" t="str">
        <f t="shared" si="673"/>
        <v/>
      </c>
      <c r="H1640" s="84" t="str">
        <f t="shared" si="673"/>
        <v/>
      </c>
      <c r="I1640" s="84" t="str">
        <f t="shared" si="673"/>
        <v/>
      </c>
      <c r="J1640" s="84" t="str">
        <f t="shared" si="673"/>
        <v/>
      </c>
      <c r="K1640" s="84" t="str">
        <f t="shared" si="673"/>
        <v/>
      </c>
      <c r="L1640" s="84" t="str">
        <f t="shared" si="673"/>
        <v/>
      </c>
      <c r="M1640" s="84" t="str">
        <f t="shared" si="673"/>
        <v/>
      </c>
      <c r="N1640" s="84" t="str">
        <f t="shared" si="673"/>
        <v/>
      </c>
      <c r="O1640" s="85" t="str">
        <f t="shared" si="673"/>
        <v/>
      </c>
      <c r="Q1640" s="86" t="str">
        <f>IF(Q1590&lt;&gt;0,Q1589/Q1590,"")</f>
        <v/>
      </c>
      <c r="S1640" s="13" t="b">
        <f>S1618</f>
        <v>1</v>
      </c>
      <c r="T1640" s="13" t="b">
        <f>T1639</f>
        <v>0</v>
      </c>
      <c r="U1640" s="13" t="b">
        <f t="shared" ref="U1640:U1664" si="674">AND(C1640&lt;=ReportingYear,C1640&gt;=BaselineYear)</f>
        <v>0</v>
      </c>
      <c r="V1640" s="13" t="b">
        <f>UnitCostStatus</f>
        <v>0</v>
      </c>
      <c r="W1640" s="14" t="b">
        <f t="shared" si="669"/>
        <v>0</v>
      </c>
      <c r="AB1640" s="14"/>
      <c r="AC1640" s="18"/>
      <c r="AD1640" s="14"/>
      <c r="AE1640" s="18"/>
      <c r="AF1640" s="18"/>
      <c r="AG1640" s="18"/>
      <c r="AH1640" s="19"/>
      <c r="AI1640" s="19"/>
      <c r="AJ1640" s="19"/>
    </row>
    <row r="1641" spans="2:36" s="13" customFormat="1" ht="16" hidden="1" thickBot="1">
      <c r="B1641" s="219"/>
      <c r="C1641" s="83">
        <f>C1640-1</f>
        <v>2028</v>
      </c>
      <c r="D1641" s="84" t="str">
        <f t="shared" ref="D1641:O1641" si="675">IF(D1592&lt;&gt;0,D1591/D1592,"")</f>
        <v/>
      </c>
      <c r="E1641" s="84" t="str">
        <f t="shared" si="675"/>
        <v/>
      </c>
      <c r="F1641" s="84" t="str">
        <f t="shared" si="675"/>
        <v/>
      </c>
      <c r="G1641" s="84" t="str">
        <f t="shared" si="675"/>
        <v/>
      </c>
      <c r="H1641" s="84" t="str">
        <f t="shared" si="675"/>
        <v/>
      </c>
      <c r="I1641" s="84" t="str">
        <f t="shared" si="675"/>
        <v/>
      </c>
      <c r="J1641" s="84" t="str">
        <f t="shared" si="675"/>
        <v/>
      </c>
      <c r="K1641" s="84" t="str">
        <f t="shared" si="675"/>
        <v/>
      </c>
      <c r="L1641" s="84" t="str">
        <f t="shared" si="675"/>
        <v/>
      </c>
      <c r="M1641" s="84" t="str">
        <f t="shared" si="675"/>
        <v/>
      </c>
      <c r="N1641" s="84" t="str">
        <f t="shared" si="675"/>
        <v/>
      </c>
      <c r="O1641" s="85" t="str">
        <f t="shared" si="675"/>
        <v/>
      </c>
      <c r="Q1641" s="86" t="str">
        <f>IF(Q1592&lt;&gt;0,Q1591/Q1592,"")</f>
        <v/>
      </c>
      <c r="S1641" s="13" t="b">
        <f t="shared" ref="S1641:T1656" si="676">S1640</f>
        <v>1</v>
      </c>
      <c r="T1641" s="13" t="b">
        <f t="shared" si="671"/>
        <v>0</v>
      </c>
      <c r="U1641" s="13" t="b">
        <f t="shared" si="674"/>
        <v>0</v>
      </c>
      <c r="V1641" s="13" t="b">
        <f>V1640</f>
        <v>0</v>
      </c>
      <c r="W1641" s="14" t="b">
        <f t="shared" si="669"/>
        <v>0</v>
      </c>
      <c r="AB1641" s="14"/>
      <c r="AC1641" s="18"/>
      <c r="AD1641" s="14"/>
      <c r="AE1641" s="18"/>
      <c r="AF1641" s="18"/>
      <c r="AG1641" s="18"/>
      <c r="AH1641" s="19"/>
      <c r="AI1641" s="19"/>
      <c r="AJ1641" s="19"/>
    </row>
    <row r="1642" spans="2:36" s="13" customFormat="1" ht="16" hidden="1" thickBot="1">
      <c r="B1642" s="219"/>
      <c r="C1642" s="83">
        <f t="shared" ref="C1642:C1664" si="677">C1641-1</f>
        <v>2027</v>
      </c>
      <c r="D1642" s="84" t="str">
        <f t="shared" ref="D1642:O1642" si="678">IF(D1594&lt;&gt;0,D1593/D1594,"")</f>
        <v/>
      </c>
      <c r="E1642" s="84" t="str">
        <f t="shared" si="678"/>
        <v/>
      </c>
      <c r="F1642" s="84" t="str">
        <f t="shared" si="678"/>
        <v/>
      </c>
      <c r="G1642" s="84" t="str">
        <f t="shared" si="678"/>
        <v/>
      </c>
      <c r="H1642" s="84" t="str">
        <f t="shared" si="678"/>
        <v/>
      </c>
      <c r="I1642" s="84" t="str">
        <f t="shared" si="678"/>
        <v/>
      </c>
      <c r="J1642" s="84" t="str">
        <f t="shared" si="678"/>
        <v/>
      </c>
      <c r="K1642" s="84" t="str">
        <f t="shared" si="678"/>
        <v/>
      </c>
      <c r="L1642" s="84" t="str">
        <f t="shared" si="678"/>
        <v/>
      </c>
      <c r="M1642" s="84" t="str">
        <f t="shared" si="678"/>
        <v/>
      </c>
      <c r="N1642" s="84" t="str">
        <f t="shared" si="678"/>
        <v/>
      </c>
      <c r="O1642" s="85" t="str">
        <f t="shared" si="678"/>
        <v/>
      </c>
      <c r="Q1642" s="86" t="str">
        <f>IF(Q1594&lt;&gt;0,Q1593/Q1594,"")</f>
        <v/>
      </c>
      <c r="S1642" s="13" t="b">
        <f t="shared" si="676"/>
        <v>1</v>
      </c>
      <c r="T1642" s="13" t="b">
        <f t="shared" si="671"/>
        <v>0</v>
      </c>
      <c r="U1642" s="13" t="b">
        <f t="shared" si="674"/>
        <v>0</v>
      </c>
      <c r="V1642" s="13" t="b">
        <f>V1641</f>
        <v>0</v>
      </c>
      <c r="W1642" s="14" t="b">
        <f t="shared" si="669"/>
        <v>0</v>
      </c>
      <c r="AB1642" s="14"/>
      <c r="AC1642" s="18"/>
      <c r="AD1642" s="14"/>
      <c r="AE1642" s="18"/>
      <c r="AF1642" s="18"/>
      <c r="AG1642" s="18"/>
      <c r="AH1642" s="19"/>
      <c r="AI1642" s="19"/>
      <c r="AJ1642" s="19"/>
    </row>
    <row r="1643" spans="2:36" s="13" customFormat="1" ht="16" hidden="1" thickBot="1">
      <c r="B1643" s="219"/>
      <c r="C1643" s="83">
        <f t="shared" si="677"/>
        <v>2026</v>
      </c>
      <c r="D1643" s="84" t="str">
        <f t="shared" ref="D1643:O1643" si="679">IF(D1596&lt;&gt;0,D1595/D1596,"")</f>
        <v/>
      </c>
      <c r="E1643" s="84" t="str">
        <f t="shared" si="679"/>
        <v/>
      </c>
      <c r="F1643" s="84" t="str">
        <f t="shared" si="679"/>
        <v/>
      </c>
      <c r="G1643" s="84" t="str">
        <f t="shared" si="679"/>
        <v/>
      </c>
      <c r="H1643" s="84" t="str">
        <f t="shared" si="679"/>
        <v/>
      </c>
      <c r="I1643" s="84" t="str">
        <f t="shared" si="679"/>
        <v/>
      </c>
      <c r="J1643" s="84" t="str">
        <f t="shared" si="679"/>
        <v/>
      </c>
      <c r="K1643" s="84" t="str">
        <f t="shared" si="679"/>
        <v/>
      </c>
      <c r="L1643" s="84" t="str">
        <f t="shared" si="679"/>
        <v/>
      </c>
      <c r="M1643" s="84" t="str">
        <f t="shared" si="679"/>
        <v/>
      </c>
      <c r="N1643" s="84" t="str">
        <f t="shared" si="679"/>
        <v/>
      </c>
      <c r="O1643" s="85" t="str">
        <f t="shared" si="679"/>
        <v/>
      </c>
      <c r="Q1643" s="86" t="str">
        <f>IF(Q1596&lt;&gt;0,Q1595/Q1596,"")</f>
        <v/>
      </c>
      <c r="S1643" s="13" t="b">
        <f t="shared" si="676"/>
        <v>1</v>
      </c>
      <c r="T1643" s="13" t="b">
        <f t="shared" si="671"/>
        <v>0</v>
      </c>
      <c r="U1643" s="13" t="b">
        <f t="shared" si="674"/>
        <v>0</v>
      </c>
      <c r="V1643" s="13" t="b">
        <f t="shared" ref="V1643:V1664" si="680">V1642</f>
        <v>0</v>
      </c>
      <c r="W1643" s="14" t="b">
        <f t="shared" si="669"/>
        <v>0</v>
      </c>
      <c r="AB1643" s="14"/>
      <c r="AC1643" s="18"/>
      <c r="AD1643" s="14"/>
      <c r="AE1643" s="18"/>
      <c r="AF1643" s="18"/>
      <c r="AG1643" s="18"/>
      <c r="AH1643" s="19"/>
      <c r="AI1643" s="19"/>
      <c r="AJ1643" s="19"/>
    </row>
    <row r="1644" spans="2:36" s="13" customFormat="1" ht="16" hidden="1" thickBot="1">
      <c r="B1644" s="219"/>
      <c r="C1644" s="83">
        <f t="shared" si="677"/>
        <v>2025</v>
      </c>
      <c r="D1644" s="84" t="str">
        <f t="shared" ref="D1644:O1644" si="681">IF(D1598&lt;&gt;0,D1597/D1598,"")</f>
        <v/>
      </c>
      <c r="E1644" s="84" t="str">
        <f t="shared" si="681"/>
        <v/>
      </c>
      <c r="F1644" s="84" t="str">
        <f t="shared" si="681"/>
        <v/>
      </c>
      <c r="G1644" s="84" t="str">
        <f t="shared" si="681"/>
        <v/>
      </c>
      <c r="H1644" s="84" t="str">
        <f t="shared" si="681"/>
        <v/>
      </c>
      <c r="I1644" s="84" t="str">
        <f t="shared" si="681"/>
        <v/>
      </c>
      <c r="J1644" s="84" t="str">
        <f t="shared" si="681"/>
        <v/>
      </c>
      <c r="K1644" s="84" t="str">
        <f t="shared" si="681"/>
        <v/>
      </c>
      <c r="L1644" s="84" t="str">
        <f t="shared" si="681"/>
        <v/>
      </c>
      <c r="M1644" s="84" t="str">
        <f t="shared" si="681"/>
        <v/>
      </c>
      <c r="N1644" s="84" t="str">
        <f t="shared" si="681"/>
        <v/>
      </c>
      <c r="O1644" s="85" t="str">
        <f t="shared" si="681"/>
        <v/>
      </c>
      <c r="Q1644" s="86" t="str">
        <f>IF(Q1598&lt;&gt;0,Q1597/Q1598,"")</f>
        <v/>
      </c>
      <c r="S1644" s="13" t="b">
        <f t="shared" si="676"/>
        <v>1</v>
      </c>
      <c r="T1644" s="13" t="b">
        <f t="shared" si="671"/>
        <v>0</v>
      </c>
      <c r="U1644" s="13" t="b">
        <f t="shared" si="674"/>
        <v>0</v>
      </c>
      <c r="V1644" s="13" t="b">
        <f t="shared" si="680"/>
        <v>0</v>
      </c>
      <c r="W1644" s="14" t="b">
        <f t="shared" si="669"/>
        <v>0</v>
      </c>
      <c r="AB1644" s="14"/>
      <c r="AC1644" s="18"/>
      <c r="AD1644" s="14"/>
      <c r="AE1644" s="18"/>
      <c r="AF1644" s="18"/>
      <c r="AG1644" s="18"/>
      <c r="AH1644" s="19"/>
      <c r="AI1644" s="19"/>
      <c r="AJ1644" s="19"/>
    </row>
    <row r="1645" spans="2:36" s="13" customFormat="1" ht="16" hidden="1" thickBot="1">
      <c r="B1645" s="219"/>
      <c r="C1645" s="83">
        <f t="shared" si="677"/>
        <v>2024</v>
      </c>
      <c r="D1645" s="84" t="str">
        <f t="shared" ref="D1645:O1645" si="682">IF(D1600&lt;&gt;0,D1599/D1600,"")</f>
        <v/>
      </c>
      <c r="E1645" s="84" t="str">
        <f t="shared" si="682"/>
        <v/>
      </c>
      <c r="F1645" s="84" t="str">
        <f t="shared" si="682"/>
        <v/>
      </c>
      <c r="G1645" s="84" t="str">
        <f t="shared" si="682"/>
        <v/>
      </c>
      <c r="H1645" s="84" t="str">
        <f t="shared" si="682"/>
        <v/>
      </c>
      <c r="I1645" s="84" t="str">
        <f t="shared" si="682"/>
        <v/>
      </c>
      <c r="J1645" s="84" t="str">
        <f t="shared" si="682"/>
        <v/>
      </c>
      <c r="K1645" s="84" t="str">
        <f t="shared" si="682"/>
        <v/>
      </c>
      <c r="L1645" s="84" t="str">
        <f t="shared" si="682"/>
        <v/>
      </c>
      <c r="M1645" s="84" t="str">
        <f t="shared" si="682"/>
        <v/>
      </c>
      <c r="N1645" s="84" t="str">
        <f t="shared" si="682"/>
        <v/>
      </c>
      <c r="O1645" s="85" t="str">
        <f t="shared" si="682"/>
        <v/>
      </c>
      <c r="Q1645" s="86" t="str">
        <f>IF(Q1600&lt;&gt;0,Q1599/Q1600,"")</f>
        <v/>
      </c>
      <c r="S1645" s="13" t="b">
        <f t="shared" si="676"/>
        <v>1</v>
      </c>
      <c r="T1645" s="13" t="b">
        <f t="shared" si="671"/>
        <v>0</v>
      </c>
      <c r="U1645" s="13" t="b">
        <f t="shared" si="674"/>
        <v>0</v>
      </c>
      <c r="V1645" s="13" t="b">
        <f t="shared" si="680"/>
        <v>0</v>
      </c>
      <c r="W1645" s="14" t="b">
        <f t="shared" si="669"/>
        <v>0</v>
      </c>
      <c r="AB1645" s="14"/>
      <c r="AC1645" s="18"/>
      <c r="AD1645" s="14"/>
      <c r="AE1645" s="18"/>
      <c r="AF1645" s="18"/>
      <c r="AG1645" s="18"/>
      <c r="AH1645" s="19"/>
      <c r="AI1645" s="19"/>
      <c r="AJ1645" s="19"/>
    </row>
    <row r="1646" spans="2:36" s="13" customFormat="1" ht="16" hidden="1" thickBot="1">
      <c r="B1646" s="219"/>
      <c r="C1646" s="83">
        <f t="shared" si="677"/>
        <v>2023</v>
      </c>
      <c r="D1646" s="84" t="str">
        <f t="shared" ref="D1646:O1646" si="683">IF(D1602&lt;&gt;0,D1601/D1602,"")</f>
        <v/>
      </c>
      <c r="E1646" s="84" t="str">
        <f t="shared" si="683"/>
        <v/>
      </c>
      <c r="F1646" s="84" t="str">
        <f t="shared" si="683"/>
        <v/>
      </c>
      <c r="G1646" s="84" t="str">
        <f t="shared" si="683"/>
        <v/>
      </c>
      <c r="H1646" s="84" t="str">
        <f t="shared" si="683"/>
        <v/>
      </c>
      <c r="I1646" s="84" t="str">
        <f t="shared" si="683"/>
        <v/>
      </c>
      <c r="J1646" s="84" t="str">
        <f t="shared" si="683"/>
        <v/>
      </c>
      <c r="K1646" s="84" t="str">
        <f t="shared" si="683"/>
        <v/>
      </c>
      <c r="L1646" s="84" t="str">
        <f t="shared" si="683"/>
        <v/>
      </c>
      <c r="M1646" s="84" t="str">
        <f t="shared" si="683"/>
        <v/>
      </c>
      <c r="N1646" s="84" t="str">
        <f t="shared" si="683"/>
        <v/>
      </c>
      <c r="O1646" s="85" t="str">
        <f t="shared" si="683"/>
        <v/>
      </c>
      <c r="Q1646" s="86" t="str">
        <f>IF(Q1602&lt;&gt;0,Q1601/Q1602,"")</f>
        <v/>
      </c>
      <c r="S1646" s="13" t="b">
        <f t="shared" si="676"/>
        <v>1</v>
      </c>
      <c r="T1646" s="13" t="b">
        <f t="shared" si="671"/>
        <v>0</v>
      </c>
      <c r="U1646" s="13" t="b">
        <f t="shared" si="674"/>
        <v>0</v>
      </c>
      <c r="V1646" s="13" t="b">
        <f t="shared" si="680"/>
        <v>0</v>
      </c>
      <c r="W1646" s="14" t="b">
        <f t="shared" si="669"/>
        <v>0</v>
      </c>
      <c r="AB1646" s="14"/>
      <c r="AC1646" s="18"/>
      <c r="AD1646" s="14"/>
      <c r="AE1646" s="18"/>
      <c r="AF1646" s="18"/>
      <c r="AG1646" s="18"/>
      <c r="AH1646" s="19"/>
      <c r="AI1646" s="19"/>
      <c r="AJ1646" s="19"/>
    </row>
    <row r="1647" spans="2:36" s="13" customFormat="1" ht="16" hidden="1" thickBot="1">
      <c r="B1647" s="219"/>
      <c r="C1647" s="83">
        <f t="shared" si="677"/>
        <v>2022</v>
      </c>
      <c r="D1647" s="84" t="str">
        <f t="shared" ref="D1647:O1647" si="684">IF(D1604&lt;&gt;0,D1603/D1604,"")</f>
        <v/>
      </c>
      <c r="E1647" s="84" t="str">
        <f t="shared" si="684"/>
        <v/>
      </c>
      <c r="F1647" s="84" t="str">
        <f t="shared" si="684"/>
        <v/>
      </c>
      <c r="G1647" s="84" t="str">
        <f t="shared" si="684"/>
        <v/>
      </c>
      <c r="H1647" s="84" t="str">
        <f t="shared" si="684"/>
        <v/>
      </c>
      <c r="I1647" s="84" t="str">
        <f t="shared" si="684"/>
        <v/>
      </c>
      <c r="J1647" s="84" t="str">
        <f t="shared" si="684"/>
        <v/>
      </c>
      <c r="K1647" s="84" t="str">
        <f t="shared" si="684"/>
        <v/>
      </c>
      <c r="L1647" s="84" t="str">
        <f t="shared" si="684"/>
        <v/>
      </c>
      <c r="M1647" s="84" t="str">
        <f t="shared" si="684"/>
        <v/>
      </c>
      <c r="N1647" s="84" t="str">
        <f t="shared" si="684"/>
        <v/>
      </c>
      <c r="O1647" s="85" t="str">
        <f t="shared" si="684"/>
        <v/>
      </c>
      <c r="Q1647" s="86" t="str">
        <f>IF(Q1604&lt;&gt;0,Q1603/Q1604,"")</f>
        <v/>
      </c>
      <c r="S1647" s="13" t="b">
        <f t="shared" si="676"/>
        <v>1</v>
      </c>
      <c r="T1647" s="13" t="b">
        <f t="shared" si="671"/>
        <v>0</v>
      </c>
      <c r="U1647" s="13" t="b">
        <f t="shared" si="674"/>
        <v>0</v>
      </c>
      <c r="V1647" s="13" t="b">
        <f t="shared" si="680"/>
        <v>0</v>
      </c>
      <c r="W1647" s="14" t="b">
        <f t="shared" si="669"/>
        <v>0</v>
      </c>
      <c r="AB1647" s="14"/>
      <c r="AC1647" s="18"/>
      <c r="AD1647" s="14"/>
      <c r="AE1647" s="18"/>
      <c r="AF1647" s="18"/>
      <c r="AG1647" s="18"/>
      <c r="AH1647" s="19"/>
      <c r="AI1647" s="19"/>
      <c r="AJ1647" s="19"/>
    </row>
    <row r="1648" spans="2:36" s="13" customFormat="1" ht="16" hidden="1" thickBot="1">
      <c r="B1648" s="219"/>
      <c r="C1648" s="83">
        <f t="shared" si="677"/>
        <v>2021</v>
      </c>
      <c r="D1648" s="84" t="str">
        <f t="shared" ref="D1648:O1648" si="685">IF(D1606&lt;&gt;0,D1605/D1606,"")</f>
        <v/>
      </c>
      <c r="E1648" s="84" t="str">
        <f t="shared" si="685"/>
        <v/>
      </c>
      <c r="F1648" s="84" t="str">
        <f t="shared" si="685"/>
        <v/>
      </c>
      <c r="G1648" s="84" t="str">
        <f t="shared" si="685"/>
        <v/>
      </c>
      <c r="H1648" s="84" t="str">
        <f t="shared" si="685"/>
        <v/>
      </c>
      <c r="I1648" s="84" t="str">
        <f t="shared" si="685"/>
        <v/>
      </c>
      <c r="J1648" s="84" t="str">
        <f t="shared" si="685"/>
        <v/>
      </c>
      <c r="K1648" s="84" t="str">
        <f t="shared" si="685"/>
        <v/>
      </c>
      <c r="L1648" s="84" t="str">
        <f t="shared" si="685"/>
        <v/>
      </c>
      <c r="M1648" s="84" t="str">
        <f t="shared" si="685"/>
        <v/>
      </c>
      <c r="N1648" s="84" t="str">
        <f t="shared" si="685"/>
        <v/>
      </c>
      <c r="O1648" s="85" t="str">
        <f t="shared" si="685"/>
        <v/>
      </c>
      <c r="Q1648" s="86" t="str">
        <f>IF(Q1606&lt;&gt;0,Q1605/Q1606,"")</f>
        <v/>
      </c>
      <c r="S1648" s="13" t="b">
        <f t="shared" si="676"/>
        <v>1</v>
      </c>
      <c r="T1648" s="13" t="b">
        <f t="shared" si="671"/>
        <v>0</v>
      </c>
      <c r="U1648" s="13" t="b">
        <f t="shared" si="674"/>
        <v>0</v>
      </c>
      <c r="V1648" s="13" t="b">
        <f t="shared" si="680"/>
        <v>0</v>
      </c>
      <c r="W1648" s="14" t="b">
        <f t="shared" si="669"/>
        <v>0</v>
      </c>
      <c r="AB1648" s="14"/>
      <c r="AC1648" s="18"/>
      <c r="AD1648" s="14"/>
      <c r="AE1648" s="18"/>
      <c r="AF1648" s="18"/>
      <c r="AG1648" s="18"/>
      <c r="AH1648" s="19"/>
      <c r="AI1648" s="19"/>
      <c r="AJ1648" s="19"/>
    </row>
    <row r="1649" spans="2:36" s="13" customFormat="1" ht="16" hidden="1" thickBot="1">
      <c r="B1649" s="219"/>
      <c r="C1649" s="83">
        <f t="shared" si="677"/>
        <v>2020</v>
      </c>
      <c r="D1649" s="84" t="str">
        <f t="shared" ref="D1649:O1649" si="686">IF(D1608&lt;&gt;0,D1607/D1608,"")</f>
        <v/>
      </c>
      <c r="E1649" s="84" t="str">
        <f t="shared" si="686"/>
        <v/>
      </c>
      <c r="F1649" s="84" t="str">
        <f t="shared" si="686"/>
        <v/>
      </c>
      <c r="G1649" s="84" t="str">
        <f t="shared" si="686"/>
        <v/>
      </c>
      <c r="H1649" s="84" t="str">
        <f t="shared" si="686"/>
        <v/>
      </c>
      <c r="I1649" s="84" t="str">
        <f t="shared" si="686"/>
        <v/>
      </c>
      <c r="J1649" s="84" t="str">
        <f t="shared" si="686"/>
        <v/>
      </c>
      <c r="K1649" s="84" t="str">
        <f t="shared" si="686"/>
        <v/>
      </c>
      <c r="L1649" s="84" t="str">
        <f t="shared" si="686"/>
        <v/>
      </c>
      <c r="M1649" s="84" t="str">
        <f t="shared" si="686"/>
        <v/>
      </c>
      <c r="N1649" s="84" t="str">
        <f t="shared" si="686"/>
        <v/>
      </c>
      <c r="O1649" s="85" t="str">
        <f t="shared" si="686"/>
        <v/>
      </c>
      <c r="P1649" s="87"/>
      <c r="Q1649" s="86" t="str">
        <f>IF(Q1608&lt;&gt;0,Q1607/Q1608,"")</f>
        <v/>
      </c>
      <c r="S1649" s="13" t="b">
        <f t="shared" si="676"/>
        <v>1</v>
      </c>
      <c r="T1649" s="13" t="b">
        <f t="shared" si="671"/>
        <v>0</v>
      </c>
      <c r="U1649" s="13" t="b">
        <f t="shared" si="674"/>
        <v>0</v>
      </c>
      <c r="V1649" s="13" t="b">
        <f t="shared" si="680"/>
        <v>0</v>
      </c>
      <c r="W1649" s="14" t="b">
        <f t="shared" si="669"/>
        <v>0</v>
      </c>
      <c r="AB1649" s="14"/>
      <c r="AC1649" s="18"/>
      <c r="AD1649" s="14"/>
      <c r="AE1649" s="18"/>
      <c r="AF1649" s="18"/>
      <c r="AG1649" s="18"/>
      <c r="AH1649" s="19"/>
      <c r="AI1649" s="19"/>
      <c r="AJ1649" s="19"/>
    </row>
    <row r="1650" spans="2:36" s="13" customFormat="1" ht="16" hidden="1" thickBot="1">
      <c r="B1650" s="219"/>
      <c r="C1650" s="83">
        <f t="shared" si="677"/>
        <v>2019</v>
      </c>
      <c r="D1650" s="84" t="str">
        <f t="shared" ref="D1650:O1650" si="687">IF(D1610&lt;&gt;0,D1609/D1610,"")</f>
        <v/>
      </c>
      <c r="E1650" s="84" t="str">
        <f t="shared" si="687"/>
        <v/>
      </c>
      <c r="F1650" s="84" t="str">
        <f t="shared" si="687"/>
        <v/>
      </c>
      <c r="G1650" s="84" t="str">
        <f t="shared" si="687"/>
        <v/>
      </c>
      <c r="H1650" s="84" t="str">
        <f t="shared" si="687"/>
        <v/>
      </c>
      <c r="I1650" s="84" t="str">
        <f t="shared" si="687"/>
        <v/>
      </c>
      <c r="J1650" s="84" t="str">
        <f t="shared" si="687"/>
        <v/>
      </c>
      <c r="K1650" s="84" t="str">
        <f t="shared" si="687"/>
        <v/>
      </c>
      <c r="L1650" s="84" t="str">
        <f t="shared" si="687"/>
        <v/>
      </c>
      <c r="M1650" s="84" t="str">
        <f t="shared" si="687"/>
        <v/>
      </c>
      <c r="N1650" s="84" t="str">
        <f t="shared" si="687"/>
        <v/>
      </c>
      <c r="O1650" s="85" t="str">
        <f t="shared" si="687"/>
        <v/>
      </c>
      <c r="Q1650" s="86" t="str">
        <f>IF(Q1610&lt;&gt;0,Q1609/Q1610,"")</f>
        <v/>
      </c>
      <c r="S1650" s="13" t="b">
        <f t="shared" si="676"/>
        <v>1</v>
      </c>
      <c r="T1650" s="13" t="b">
        <f t="shared" si="671"/>
        <v>0</v>
      </c>
      <c r="U1650" s="13" t="b">
        <f t="shared" si="674"/>
        <v>0</v>
      </c>
      <c r="V1650" s="13" t="b">
        <f t="shared" si="680"/>
        <v>0</v>
      </c>
      <c r="W1650" s="14" t="b">
        <f t="shared" si="669"/>
        <v>0</v>
      </c>
      <c r="AB1650" s="14"/>
      <c r="AC1650" s="18"/>
      <c r="AD1650" s="14"/>
      <c r="AE1650" s="18"/>
      <c r="AF1650" s="18"/>
      <c r="AG1650" s="18"/>
      <c r="AH1650" s="19"/>
      <c r="AI1650" s="19"/>
      <c r="AJ1650" s="19"/>
    </row>
    <row r="1651" spans="2:36" s="13" customFormat="1" ht="16" hidden="1" thickBot="1">
      <c r="B1651" s="219"/>
      <c r="C1651" s="83">
        <f t="shared" si="677"/>
        <v>2018</v>
      </c>
      <c r="D1651" s="84" t="str">
        <f t="shared" ref="D1651:O1651" si="688">IF(D1612&lt;&gt;0,D1611/D1612,"")</f>
        <v/>
      </c>
      <c r="E1651" s="84" t="str">
        <f t="shared" si="688"/>
        <v/>
      </c>
      <c r="F1651" s="84" t="str">
        <f t="shared" si="688"/>
        <v/>
      </c>
      <c r="G1651" s="84" t="str">
        <f t="shared" si="688"/>
        <v/>
      </c>
      <c r="H1651" s="84" t="str">
        <f t="shared" si="688"/>
        <v/>
      </c>
      <c r="I1651" s="84" t="str">
        <f t="shared" si="688"/>
        <v/>
      </c>
      <c r="J1651" s="84" t="str">
        <f t="shared" si="688"/>
        <v/>
      </c>
      <c r="K1651" s="84" t="str">
        <f t="shared" si="688"/>
        <v/>
      </c>
      <c r="L1651" s="84" t="str">
        <f t="shared" si="688"/>
        <v/>
      </c>
      <c r="M1651" s="84" t="str">
        <f t="shared" si="688"/>
        <v/>
      </c>
      <c r="N1651" s="84" t="str">
        <f t="shared" si="688"/>
        <v/>
      </c>
      <c r="O1651" s="85" t="str">
        <f t="shared" si="688"/>
        <v/>
      </c>
      <c r="Q1651" s="86" t="str">
        <f>IF(Q1612&lt;&gt;0,Q1611/Q1612,"")</f>
        <v/>
      </c>
      <c r="S1651" s="13" t="b">
        <f t="shared" si="676"/>
        <v>1</v>
      </c>
      <c r="T1651" s="13" t="b">
        <f t="shared" si="671"/>
        <v>0</v>
      </c>
      <c r="U1651" s="13" t="b">
        <f t="shared" si="674"/>
        <v>0</v>
      </c>
      <c r="V1651" s="13" t="b">
        <f t="shared" si="680"/>
        <v>0</v>
      </c>
      <c r="W1651" s="14" t="b">
        <f t="shared" si="669"/>
        <v>0</v>
      </c>
      <c r="AB1651" s="14"/>
      <c r="AC1651" s="18"/>
      <c r="AD1651" s="14"/>
      <c r="AE1651" s="18"/>
      <c r="AF1651" s="18"/>
      <c r="AG1651" s="18"/>
      <c r="AH1651" s="19"/>
      <c r="AI1651" s="19"/>
      <c r="AJ1651" s="19"/>
    </row>
    <row r="1652" spans="2:36" s="13" customFormat="1" ht="16" hidden="1" thickBot="1">
      <c r="B1652" s="219"/>
      <c r="C1652" s="83">
        <f t="shared" si="677"/>
        <v>2017</v>
      </c>
      <c r="D1652" s="84" t="str">
        <f t="shared" ref="D1652:O1652" si="689">IF(D1614&lt;&gt;0,D1613/D1614,"")</f>
        <v/>
      </c>
      <c r="E1652" s="84" t="str">
        <f t="shared" si="689"/>
        <v/>
      </c>
      <c r="F1652" s="84" t="str">
        <f t="shared" si="689"/>
        <v/>
      </c>
      <c r="G1652" s="84" t="str">
        <f t="shared" si="689"/>
        <v/>
      </c>
      <c r="H1652" s="84" t="str">
        <f t="shared" si="689"/>
        <v/>
      </c>
      <c r="I1652" s="84" t="str">
        <f t="shared" si="689"/>
        <v/>
      </c>
      <c r="J1652" s="84" t="str">
        <f t="shared" si="689"/>
        <v/>
      </c>
      <c r="K1652" s="84" t="str">
        <f t="shared" si="689"/>
        <v/>
      </c>
      <c r="L1652" s="84" t="str">
        <f t="shared" si="689"/>
        <v/>
      </c>
      <c r="M1652" s="84" t="str">
        <f t="shared" si="689"/>
        <v/>
      </c>
      <c r="N1652" s="84" t="str">
        <f t="shared" si="689"/>
        <v/>
      </c>
      <c r="O1652" s="85" t="str">
        <f t="shared" si="689"/>
        <v/>
      </c>
      <c r="Q1652" s="86" t="str">
        <f>IF(Q1614&lt;&gt;0,Q1613/Q1614,"")</f>
        <v/>
      </c>
      <c r="S1652" s="13" t="b">
        <f t="shared" si="676"/>
        <v>1</v>
      </c>
      <c r="T1652" s="13" t="b">
        <f t="shared" si="676"/>
        <v>0</v>
      </c>
      <c r="U1652" s="13" t="b">
        <f t="shared" si="674"/>
        <v>1</v>
      </c>
      <c r="V1652" s="13" t="b">
        <f t="shared" si="680"/>
        <v>0</v>
      </c>
      <c r="W1652" s="14" t="b">
        <f t="shared" si="669"/>
        <v>0</v>
      </c>
      <c r="AB1652" s="14"/>
      <c r="AC1652" s="18"/>
      <c r="AD1652" s="14"/>
      <c r="AE1652" s="18"/>
      <c r="AF1652" s="18"/>
      <c r="AG1652" s="18"/>
      <c r="AH1652" s="19"/>
      <c r="AI1652" s="19"/>
      <c r="AJ1652" s="19"/>
    </row>
    <row r="1653" spans="2:36" s="13" customFormat="1" ht="16" hidden="1" thickBot="1">
      <c r="B1653" s="219"/>
      <c r="C1653" s="83">
        <f t="shared" si="677"/>
        <v>2016</v>
      </c>
      <c r="D1653" s="84" t="str">
        <f t="shared" ref="D1653:O1653" si="690">IF(D1616&lt;&gt;0,D1615/D1616,"")</f>
        <v/>
      </c>
      <c r="E1653" s="84" t="str">
        <f t="shared" si="690"/>
        <v/>
      </c>
      <c r="F1653" s="84" t="str">
        <f t="shared" si="690"/>
        <v/>
      </c>
      <c r="G1653" s="84" t="str">
        <f t="shared" si="690"/>
        <v/>
      </c>
      <c r="H1653" s="84" t="str">
        <f t="shared" si="690"/>
        <v/>
      </c>
      <c r="I1653" s="84" t="str">
        <f t="shared" si="690"/>
        <v/>
      </c>
      <c r="J1653" s="84" t="str">
        <f t="shared" si="690"/>
        <v/>
      </c>
      <c r="K1653" s="84" t="str">
        <f t="shared" si="690"/>
        <v/>
      </c>
      <c r="L1653" s="84" t="str">
        <f t="shared" si="690"/>
        <v/>
      </c>
      <c r="M1653" s="84" t="str">
        <f t="shared" si="690"/>
        <v/>
      </c>
      <c r="N1653" s="84" t="str">
        <f t="shared" si="690"/>
        <v/>
      </c>
      <c r="O1653" s="85" t="str">
        <f t="shared" si="690"/>
        <v/>
      </c>
      <c r="P1653" s="87"/>
      <c r="Q1653" s="86" t="str">
        <f>IF(Q1616&lt;&gt;0,Q1615/Q1616,"")</f>
        <v/>
      </c>
      <c r="S1653" s="13" t="b">
        <f t="shared" si="676"/>
        <v>1</v>
      </c>
      <c r="T1653" s="13" t="b">
        <f t="shared" si="676"/>
        <v>0</v>
      </c>
      <c r="U1653" s="13" t="b">
        <f t="shared" si="674"/>
        <v>1</v>
      </c>
      <c r="V1653" s="13" t="b">
        <f t="shared" si="680"/>
        <v>0</v>
      </c>
      <c r="W1653" s="14" t="b">
        <f t="shared" si="669"/>
        <v>0</v>
      </c>
      <c r="AB1653" s="14"/>
      <c r="AC1653" s="18"/>
      <c r="AD1653" s="14"/>
      <c r="AE1653" s="18"/>
      <c r="AF1653" s="18"/>
      <c r="AG1653" s="18"/>
      <c r="AH1653" s="19"/>
      <c r="AI1653" s="19"/>
      <c r="AJ1653" s="19"/>
    </row>
    <row r="1654" spans="2:36" s="13" customFormat="1" ht="16" hidden="1" thickBot="1">
      <c r="B1654" s="219"/>
      <c r="C1654" s="83">
        <f t="shared" si="677"/>
        <v>2015</v>
      </c>
      <c r="D1654" s="84" t="str">
        <f t="shared" ref="D1654:O1654" si="691">IF(D1618&lt;&gt;0,D1617/D1618,"")</f>
        <v/>
      </c>
      <c r="E1654" s="84" t="str">
        <f t="shared" si="691"/>
        <v/>
      </c>
      <c r="F1654" s="84" t="str">
        <f t="shared" si="691"/>
        <v/>
      </c>
      <c r="G1654" s="84" t="str">
        <f t="shared" si="691"/>
        <v/>
      </c>
      <c r="H1654" s="84" t="str">
        <f t="shared" si="691"/>
        <v/>
      </c>
      <c r="I1654" s="84" t="str">
        <f t="shared" si="691"/>
        <v/>
      </c>
      <c r="J1654" s="84" t="str">
        <f t="shared" si="691"/>
        <v/>
      </c>
      <c r="K1654" s="84" t="str">
        <f t="shared" si="691"/>
        <v/>
      </c>
      <c r="L1654" s="84" t="str">
        <f t="shared" si="691"/>
        <v/>
      </c>
      <c r="M1654" s="84" t="str">
        <f t="shared" si="691"/>
        <v/>
      </c>
      <c r="N1654" s="84" t="str">
        <f t="shared" si="691"/>
        <v/>
      </c>
      <c r="O1654" s="84" t="str">
        <f t="shared" si="691"/>
        <v/>
      </c>
      <c r="Q1654" s="84" t="str">
        <f>IF(Q1618&lt;&gt;0,Q1617/Q1618,"")</f>
        <v/>
      </c>
      <c r="S1654" s="13" t="b">
        <f t="shared" si="676"/>
        <v>1</v>
      </c>
      <c r="T1654" s="13" t="b">
        <f t="shared" si="676"/>
        <v>0</v>
      </c>
      <c r="U1654" s="13" t="b">
        <f t="shared" si="674"/>
        <v>1</v>
      </c>
      <c r="V1654" s="13" t="b">
        <f t="shared" si="680"/>
        <v>0</v>
      </c>
      <c r="W1654" s="14" t="b">
        <f t="shared" si="669"/>
        <v>0</v>
      </c>
      <c r="AB1654" s="14"/>
      <c r="AC1654" s="18"/>
      <c r="AD1654" s="14"/>
      <c r="AE1654" s="18"/>
      <c r="AF1654" s="18"/>
      <c r="AG1654" s="18"/>
      <c r="AH1654" s="19"/>
      <c r="AI1654" s="19"/>
      <c r="AJ1654" s="19"/>
    </row>
    <row r="1655" spans="2:36" s="13" customFormat="1" ht="16" hidden="1" thickBot="1">
      <c r="B1655" s="219"/>
      <c r="C1655" s="83">
        <f t="shared" si="677"/>
        <v>2014</v>
      </c>
      <c r="D1655" s="84" t="str">
        <f>IF(D1620&lt;&gt;0,D1619/D1620,"")</f>
        <v/>
      </c>
      <c r="E1655" s="84" t="str">
        <f t="shared" ref="E1655:O1655" si="692">IF(E1620&lt;&gt;0,E1619/E1620,"")</f>
        <v/>
      </c>
      <c r="F1655" s="84" t="str">
        <f t="shared" si="692"/>
        <v/>
      </c>
      <c r="G1655" s="84" t="str">
        <f t="shared" si="692"/>
        <v/>
      </c>
      <c r="H1655" s="84" t="str">
        <f t="shared" si="692"/>
        <v/>
      </c>
      <c r="I1655" s="84" t="str">
        <f t="shared" si="692"/>
        <v/>
      </c>
      <c r="J1655" s="84" t="str">
        <f t="shared" si="692"/>
        <v/>
      </c>
      <c r="K1655" s="84" t="str">
        <f t="shared" si="692"/>
        <v/>
      </c>
      <c r="L1655" s="84" t="str">
        <f t="shared" si="692"/>
        <v/>
      </c>
      <c r="M1655" s="84" t="str">
        <f t="shared" si="692"/>
        <v/>
      </c>
      <c r="N1655" s="84" t="str">
        <f t="shared" si="692"/>
        <v/>
      </c>
      <c r="O1655" s="84" t="str">
        <f t="shared" si="692"/>
        <v/>
      </c>
      <c r="Q1655" s="84" t="str">
        <f>IF(Q1620&lt;&gt;0,Q1619/Q1620,"")</f>
        <v/>
      </c>
      <c r="S1655" s="13" t="b">
        <f t="shared" si="676"/>
        <v>1</v>
      </c>
      <c r="T1655" s="13" t="b">
        <f t="shared" si="676"/>
        <v>0</v>
      </c>
      <c r="U1655" s="13" t="b">
        <f t="shared" si="674"/>
        <v>1</v>
      </c>
      <c r="V1655" s="13" t="b">
        <f t="shared" si="680"/>
        <v>0</v>
      </c>
      <c r="W1655" s="14" t="b">
        <f t="shared" si="669"/>
        <v>0</v>
      </c>
      <c r="AB1655" s="14"/>
      <c r="AC1655" s="18"/>
      <c r="AD1655" s="14"/>
      <c r="AE1655" s="18"/>
      <c r="AF1655" s="18"/>
      <c r="AG1655" s="18"/>
      <c r="AH1655" s="19"/>
      <c r="AI1655" s="19"/>
      <c r="AJ1655" s="19"/>
    </row>
    <row r="1656" spans="2:36" s="13" customFormat="1" ht="16" hidden="1" thickBot="1">
      <c r="B1656" s="219"/>
      <c r="C1656" s="83">
        <f t="shared" si="677"/>
        <v>2013</v>
      </c>
      <c r="D1656" s="84" t="str">
        <f>IF(D1622&lt;&gt;0,D1621/D1622,"")</f>
        <v/>
      </c>
      <c r="E1656" s="84" t="str">
        <f t="shared" ref="E1656:O1656" si="693">IF(E1622&lt;&gt;0,E1621/E1622,"")</f>
        <v/>
      </c>
      <c r="F1656" s="84" t="str">
        <f t="shared" si="693"/>
        <v/>
      </c>
      <c r="G1656" s="84" t="str">
        <f t="shared" si="693"/>
        <v/>
      </c>
      <c r="H1656" s="84" t="str">
        <f t="shared" si="693"/>
        <v/>
      </c>
      <c r="I1656" s="84" t="str">
        <f t="shared" si="693"/>
        <v/>
      </c>
      <c r="J1656" s="84" t="str">
        <f t="shared" si="693"/>
        <v/>
      </c>
      <c r="K1656" s="84" t="str">
        <f t="shared" si="693"/>
        <v/>
      </c>
      <c r="L1656" s="84" t="str">
        <f t="shared" si="693"/>
        <v/>
      </c>
      <c r="M1656" s="84" t="str">
        <f t="shared" si="693"/>
        <v/>
      </c>
      <c r="N1656" s="84" t="str">
        <f t="shared" si="693"/>
        <v/>
      </c>
      <c r="O1656" s="84" t="str">
        <f t="shared" si="693"/>
        <v/>
      </c>
      <c r="Q1656" s="84" t="str">
        <f>IF(Q1622&lt;&gt;0,Q1621/Q1622,"")</f>
        <v/>
      </c>
      <c r="S1656" s="13" t="b">
        <f t="shared" si="676"/>
        <v>1</v>
      </c>
      <c r="T1656" s="13" t="b">
        <f t="shared" si="676"/>
        <v>0</v>
      </c>
      <c r="U1656" s="13" t="b">
        <f t="shared" si="674"/>
        <v>0</v>
      </c>
      <c r="V1656" s="13" t="b">
        <f t="shared" si="680"/>
        <v>0</v>
      </c>
      <c r="W1656" s="14" t="b">
        <f t="shared" si="669"/>
        <v>0</v>
      </c>
      <c r="AB1656" s="14"/>
      <c r="AC1656" s="18"/>
      <c r="AD1656" s="14"/>
      <c r="AE1656" s="18"/>
      <c r="AF1656" s="18"/>
      <c r="AG1656" s="18"/>
      <c r="AH1656" s="19"/>
      <c r="AI1656" s="19"/>
      <c r="AJ1656" s="19"/>
    </row>
    <row r="1657" spans="2:36" s="13" customFormat="1" ht="16" hidden="1" thickBot="1">
      <c r="B1657" s="219"/>
      <c r="C1657" s="83">
        <f t="shared" si="677"/>
        <v>2012</v>
      </c>
      <c r="D1657" s="84" t="str">
        <f>IF(D1624&lt;&gt;0,D1623/D1624,"")</f>
        <v/>
      </c>
      <c r="E1657" s="84" t="str">
        <f t="shared" ref="E1657:O1657" si="694">IF(E1624&lt;&gt;0,E1623/E1624,"")</f>
        <v/>
      </c>
      <c r="F1657" s="84" t="str">
        <f t="shared" si="694"/>
        <v/>
      </c>
      <c r="G1657" s="84" t="str">
        <f t="shared" si="694"/>
        <v/>
      </c>
      <c r="H1657" s="84" t="str">
        <f t="shared" si="694"/>
        <v/>
      </c>
      <c r="I1657" s="84" t="str">
        <f t="shared" si="694"/>
        <v/>
      </c>
      <c r="J1657" s="84" t="str">
        <f t="shared" si="694"/>
        <v/>
      </c>
      <c r="K1657" s="84" t="str">
        <f t="shared" si="694"/>
        <v/>
      </c>
      <c r="L1657" s="84" t="str">
        <f t="shared" si="694"/>
        <v/>
      </c>
      <c r="M1657" s="84" t="str">
        <f t="shared" si="694"/>
        <v/>
      </c>
      <c r="N1657" s="84" t="str">
        <f t="shared" si="694"/>
        <v/>
      </c>
      <c r="O1657" s="84" t="str">
        <f t="shared" si="694"/>
        <v/>
      </c>
      <c r="Q1657" s="84" t="str">
        <f>IF(Q1624&lt;&gt;0,Q1623/Q1624,"")</f>
        <v/>
      </c>
      <c r="S1657" s="13" t="b">
        <f t="shared" ref="S1657:T1664" si="695">S1656</f>
        <v>1</v>
      </c>
      <c r="T1657" s="13" t="b">
        <f t="shared" si="695"/>
        <v>0</v>
      </c>
      <c r="U1657" s="13" t="b">
        <f t="shared" si="674"/>
        <v>0</v>
      </c>
      <c r="V1657" s="13" t="b">
        <f t="shared" si="680"/>
        <v>0</v>
      </c>
      <c r="W1657" s="14" t="b">
        <f t="shared" si="669"/>
        <v>0</v>
      </c>
      <c r="AB1657" s="14"/>
      <c r="AC1657" s="18"/>
      <c r="AD1657" s="14"/>
      <c r="AE1657" s="18"/>
      <c r="AF1657" s="18"/>
      <c r="AG1657" s="18"/>
      <c r="AH1657" s="19"/>
      <c r="AI1657" s="19"/>
      <c r="AJ1657" s="19"/>
    </row>
    <row r="1658" spans="2:36" s="13" customFormat="1" ht="16" hidden="1" thickBot="1">
      <c r="B1658" s="219"/>
      <c r="C1658" s="83">
        <f t="shared" si="677"/>
        <v>2011</v>
      </c>
      <c r="D1658" s="84" t="str">
        <f>IF(D1626&lt;&gt;0,D1625/D1626,"")</f>
        <v/>
      </c>
      <c r="E1658" s="84" t="str">
        <f t="shared" ref="E1658:O1658" si="696">IF(E1626&lt;&gt;0,E1625/E1626,"")</f>
        <v/>
      </c>
      <c r="F1658" s="84" t="str">
        <f t="shared" si="696"/>
        <v/>
      </c>
      <c r="G1658" s="84" t="str">
        <f t="shared" si="696"/>
        <v/>
      </c>
      <c r="H1658" s="84" t="str">
        <f t="shared" si="696"/>
        <v/>
      </c>
      <c r="I1658" s="84" t="str">
        <f t="shared" si="696"/>
        <v/>
      </c>
      <c r="J1658" s="84" t="str">
        <f t="shared" si="696"/>
        <v/>
      </c>
      <c r="K1658" s="84" t="str">
        <f t="shared" si="696"/>
        <v/>
      </c>
      <c r="L1658" s="84" t="str">
        <f t="shared" si="696"/>
        <v/>
      </c>
      <c r="M1658" s="84" t="str">
        <f t="shared" si="696"/>
        <v/>
      </c>
      <c r="N1658" s="84" t="str">
        <f t="shared" si="696"/>
        <v/>
      </c>
      <c r="O1658" s="84" t="str">
        <f t="shared" si="696"/>
        <v/>
      </c>
      <c r="Q1658" s="84" t="str">
        <f>IF(Q1626&lt;&gt;0,Q1625/Q1626,"")</f>
        <v/>
      </c>
      <c r="S1658" s="13" t="b">
        <f t="shared" si="695"/>
        <v>1</v>
      </c>
      <c r="T1658" s="13" t="b">
        <f t="shared" si="695"/>
        <v>0</v>
      </c>
      <c r="U1658" s="13" t="b">
        <f t="shared" si="674"/>
        <v>0</v>
      </c>
      <c r="V1658" s="13" t="b">
        <f t="shared" si="680"/>
        <v>0</v>
      </c>
      <c r="W1658" s="14" t="b">
        <f t="shared" si="669"/>
        <v>0</v>
      </c>
      <c r="AB1658" s="14"/>
      <c r="AC1658" s="18"/>
      <c r="AD1658" s="14"/>
      <c r="AE1658" s="18"/>
      <c r="AF1658" s="18"/>
      <c r="AG1658" s="18"/>
      <c r="AH1658" s="19"/>
      <c r="AI1658" s="19"/>
      <c r="AJ1658" s="19"/>
    </row>
    <row r="1659" spans="2:36" s="13" customFormat="1" ht="16" hidden="1" thickBot="1">
      <c r="B1659" s="219"/>
      <c r="C1659" s="83">
        <f t="shared" si="677"/>
        <v>2010</v>
      </c>
      <c r="D1659" s="84" t="str">
        <f>IF(D1628&lt;&gt;0,D1627/D1628,"")</f>
        <v/>
      </c>
      <c r="E1659" s="84" t="str">
        <f t="shared" ref="E1659:O1659" si="697">IF(E1628&lt;&gt;0,E1627/E1628,"")</f>
        <v/>
      </c>
      <c r="F1659" s="84" t="str">
        <f t="shared" si="697"/>
        <v/>
      </c>
      <c r="G1659" s="84" t="str">
        <f t="shared" si="697"/>
        <v/>
      </c>
      <c r="H1659" s="84" t="str">
        <f t="shared" si="697"/>
        <v/>
      </c>
      <c r="I1659" s="84" t="str">
        <f t="shared" si="697"/>
        <v/>
      </c>
      <c r="J1659" s="84" t="str">
        <f t="shared" si="697"/>
        <v/>
      </c>
      <c r="K1659" s="84" t="str">
        <f t="shared" si="697"/>
        <v/>
      </c>
      <c r="L1659" s="84" t="str">
        <f t="shared" si="697"/>
        <v/>
      </c>
      <c r="M1659" s="84" t="str">
        <f t="shared" si="697"/>
        <v/>
      </c>
      <c r="N1659" s="84" t="str">
        <f t="shared" si="697"/>
        <v/>
      </c>
      <c r="O1659" s="84" t="str">
        <f t="shared" si="697"/>
        <v/>
      </c>
      <c r="P1659" s="87"/>
      <c r="Q1659" s="84" t="str">
        <f>IF(Q1628&lt;&gt;0,Q1627/Q1628,"")</f>
        <v/>
      </c>
      <c r="S1659" s="13" t="b">
        <f t="shared" si="695"/>
        <v>1</v>
      </c>
      <c r="T1659" s="13" t="b">
        <f t="shared" si="695"/>
        <v>0</v>
      </c>
      <c r="U1659" s="13" t="b">
        <f t="shared" si="674"/>
        <v>0</v>
      </c>
      <c r="V1659" s="13" t="b">
        <f t="shared" si="680"/>
        <v>0</v>
      </c>
      <c r="W1659" s="14" t="b">
        <f t="shared" si="669"/>
        <v>0</v>
      </c>
      <c r="AB1659" s="14"/>
      <c r="AC1659" s="18"/>
      <c r="AD1659" s="14"/>
      <c r="AE1659" s="18"/>
      <c r="AF1659" s="18"/>
      <c r="AG1659" s="18"/>
      <c r="AH1659" s="19"/>
      <c r="AI1659" s="19"/>
      <c r="AJ1659" s="19"/>
    </row>
    <row r="1660" spans="2:36" s="13" customFormat="1" ht="16" hidden="1" thickBot="1">
      <c r="B1660" s="219"/>
      <c r="C1660" s="83">
        <f t="shared" si="677"/>
        <v>2009</v>
      </c>
      <c r="D1660" s="84" t="str">
        <f>IF(D1630&lt;&gt;0,D1629/D1630,"")</f>
        <v/>
      </c>
      <c r="E1660" s="84" t="str">
        <f t="shared" ref="E1660:O1660" si="698">IF(E1630&lt;&gt;0,E1629/E1630,"")</f>
        <v/>
      </c>
      <c r="F1660" s="84" t="str">
        <f t="shared" si="698"/>
        <v/>
      </c>
      <c r="G1660" s="84" t="str">
        <f t="shared" si="698"/>
        <v/>
      </c>
      <c r="H1660" s="84" t="str">
        <f t="shared" si="698"/>
        <v/>
      </c>
      <c r="I1660" s="84" t="str">
        <f t="shared" si="698"/>
        <v/>
      </c>
      <c r="J1660" s="84" t="str">
        <f t="shared" si="698"/>
        <v/>
      </c>
      <c r="K1660" s="84" t="str">
        <f t="shared" si="698"/>
        <v/>
      </c>
      <c r="L1660" s="84" t="str">
        <f t="shared" si="698"/>
        <v/>
      </c>
      <c r="M1660" s="84" t="str">
        <f t="shared" si="698"/>
        <v/>
      </c>
      <c r="N1660" s="84" t="str">
        <f t="shared" si="698"/>
        <v/>
      </c>
      <c r="O1660" s="84" t="str">
        <f t="shared" si="698"/>
        <v/>
      </c>
      <c r="Q1660" s="84" t="str">
        <f>IF(Q1630&lt;&gt;0,Q1629/Q1630,"")</f>
        <v/>
      </c>
      <c r="S1660" s="13" t="b">
        <f t="shared" si="695"/>
        <v>1</v>
      </c>
      <c r="T1660" s="13" t="b">
        <f t="shared" si="695"/>
        <v>0</v>
      </c>
      <c r="U1660" s="13" t="b">
        <f t="shared" si="674"/>
        <v>0</v>
      </c>
      <c r="V1660" s="13" t="b">
        <f t="shared" si="680"/>
        <v>0</v>
      </c>
      <c r="W1660" s="14" t="b">
        <f t="shared" si="669"/>
        <v>0</v>
      </c>
      <c r="AB1660" s="14"/>
      <c r="AC1660" s="18"/>
      <c r="AD1660" s="14"/>
      <c r="AE1660" s="18"/>
      <c r="AF1660" s="18"/>
      <c r="AG1660" s="18"/>
      <c r="AH1660" s="19"/>
      <c r="AI1660" s="19"/>
      <c r="AJ1660" s="19"/>
    </row>
    <row r="1661" spans="2:36" s="13" customFormat="1" ht="16" hidden="1" thickBot="1">
      <c r="B1661" s="219"/>
      <c r="C1661" s="83">
        <f t="shared" si="677"/>
        <v>2008</v>
      </c>
      <c r="D1661" s="84" t="str">
        <f>IF(D1632&lt;&gt;0,D1631/D1632,"")</f>
        <v/>
      </c>
      <c r="E1661" s="84" t="str">
        <f t="shared" ref="E1661:O1661" si="699">IF(E1632&lt;&gt;0,E1631/E1632,"")</f>
        <v/>
      </c>
      <c r="F1661" s="84" t="str">
        <f t="shared" si="699"/>
        <v/>
      </c>
      <c r="G1661" s="84" t="str">
        <f t="shared" si="699"/>
        <v/>
      </c>
      <c r="H1661" s="84" t="str">
        <f t="shared" si="699"/>
        <v/>
      </c>
      <c r="I1661" s="84" t="str">
        <f t="shared" si="699"/>
        <v/>
      </c>
      <c r="J1661" s="84" t="str">
        <f t="shared" si="699"/>
        <v/>
      </c>
      <c r="K1661" s="84" t="str">
        <f t="shared" si="699"/>
        <v/>
      </c>
      <c r="L1661" s="84" t="str">
        <f t="shared" si="699"/>
        <v/>
      </c>
      <c r="M1661" s="84" t="str">
        <f t="shared" si="699"/>
        <v/>
      </c>
      <c r="N1661" s="84" t="str">
        <f t="shared" si="699"/>
        <v/>
      </c>
      <c r="O1661" s="84" t="str">
        <f t="shared" si="699"/>
        <v/>
      </c>
      <c r="Q1661" s="84" t="str">
        <f>IF(Q1632&lt;&gt;0,Q1631/Q1632,"")</f>
        <v/>
      </c>
      <c r="S1661" s="13" t="b">
        <f t="shared" si="695"/>
        <v>1</v>
      </c>
      <c r="T1661" s="13" t="b">
        <f t="shared" si="695"/>
        <v>0</v>
      </c>
      <c r="U1661" s="13" t="b">
        <f t="shared" si="674"/>
        <v>0</v>
      </c>
      <c r="V1661" s="13" t="b">
        <f t="shared" si="680"/>
        <v>0</v>
      </c>
      <c r="W1661" s="14" t="b">
        <f t="shared" si="669"/>
        <v>0</v>
      </c>
      <c r="AB1661" s="14"/>
      <c r="AC1661" s="18"/>
      <c r="AD1661" s="14"/>
      <c r="AE1661" s="18"/>
      <c r="AF1661" s="18"/>
      <c r="AG1661" s="18"/>
      <c r="AH1661" s="19"/>
      <c r="AI1661" s="19"/>
      <c r="AJ1661" s="19"/>
    </row>
    <row r="1662" spans="2:36" s="13" customFormat="1" ht="16" hidden="1" thickBot="1">
      <c r="B1662" s="219"/>
      <c r="C1662" s="83">
        <f t="shared" si="677"/>
        <v>2007</v>
      </c>
      <c r="D1662" s="84" t="str">
        <f>IF(D1634&lt;&gt;0,D1633/D1634,"")</f>
        <v/>
      </c>
      <c r="E1662" s="84" t="str">
        <f t="shared" ref="E1662:O1662" si="700">IF(E1634&lt;&gt;0,E1633/E1634,"")</f>
        <v/>
      </c>
      <c r="F1662" s="84" t="str">
        <f t="shared" si="700"/>
        <v/>
      </c>
      <c r="G1662" s="84" t="str">
        <f t="shared" si="700"/>
        <v/>
      </c>
      <c r="H1662" s="84" t="str">
        <f t="shared" si="700"/>
        <v/>
      </c>
      <c r="I1662" s="84" t="str">
        <f t="shared" si="700"/>
        <v/>
      </c>
      <c r="J1662" s="84" t="str">
        <f t="shared" si="700"/>
        <v/>
      </c>
      <c r="K1662" s="84" t="str">
        <f t="shared" si="700"/>
        <v/>
      </c>
      <c r="L1662" s="84" t="str">
        <f t="shared" si="700"/>
        <v/>
      </c>
      <c r="M1662" s="84" t="str">
        <f t="shared" si="700"/>
        <v/>
      </c>
      <c r="N1662" s="84" t="str">
        <f t="shared" si="700"/>
        <v/>
      </c>
      <c r="O1662" s="84" t="str">
        <f t="shared" si="700"/>
        <v/>
      </c>
      <c r="Q1662" s="84" t="str">
        <f>IF(Q1634&lt;&gt;0,Q1633/Q1634,"")</f>
        <v/>
      </c>
      <c r="S1662" s="13" t="b">
        <f t="shared" si="695"/>
        <v>1</v>
      </c>
      <c r="T1662" s="13" t="b">
        <f t="shared" si="695"/>
        <v>0</v>
      </c>
      <c r="U1662" s="13" t="b">
        <f t="shared" si="674"/>
        <v>0</v>
      </c>
      <c r="V1662" s="13" t="b">
        <f t="shared" si="680"/>
        <v>0</v>
      </c>
      <c r="W1662" s="14" t="b">
        <f t="shared" si="669"/>
        <v>0</v>
      </c>
      <c r="AB1662" s="14"/>
      <c r="AC1662" s="18"/>
      <c r="AD1662" s="14"/>
      <c r="AE1662" s="18"/>
      <c r="AF1662" s="18"/>
      <c r="AG1662" s="18"/>
      <c r="AH1662" s="19"/>
      <c r="AI1662" s="19"/>
      <c r="AJ1662" s="19"/>
    </row>
    <row r="1663" spans="2:36" s="13" customFormat="1" ht="16" hidden="1" thickBot="1">
      <c r="B1663" s="219"/>
      <c r="C1663" s="83">
        <f t="shared" si="677"/>
        <v>2006</v>
      </c>
      <c r="D1663" s="84" t="str">
        <f>IF(D1636&lt;&gt;0,D1635/D1636,"")</f>
        <v/>
      </c>
      <c r="E1663" s="84" t="str">
        <f t="shared" ref="E1663:O1663" si="701">IF(E1636&lt;&gt;0,E1635/E1636,"")</f>
        <v/>
      </c>
      <c r="F1663" s="84" t="str">
        <f t="shared" si="701"/>
        <v/>
      </c>
      <c r="G1663" s="84" t="str">
        <f t="shared" si="701"/>
        <v/>
      </c>
      <c r="H1663" s="84" t="str">
        <f t="shared" si="701"/>
        <v/>
      </c>
      <c r="I1663" s="84" t="str">
        <f t="shared" si="701"/>
        <v/>
      </c>
      <c r="J1663" s="84" t="str">
        <f t="shared" si="701"/>
        <v/>
      </c>
      <c r="K1663" s="84" t="str">
        <f t="shared" si="701"/>
        <v/>
      </c>
      <c r="L1663" s="84" t="str">
        <f t="shared" si="701"/>
        <v/>
      </c>
      <c r="M1663" s="84" t="str">
        <f t="shared" si="701"/>
        <v/>
      </c>
      <c r="N1663" s="84" t="str">
        <f t="shared" si="701"/>
        <v/>
      </c>
      <c r="O1663" s="84" t="str">
        <f t="shared" si="701"/>
        <v/>
      </c>
      <c r="P1663" s="87"/>
      <c r="Q1663" s="84" t="str">
        <f>IF(Q1636&lt;&gt;0,Q1635/Q1636,"")</f>
        <v/>
      </c>
      <c r="S1663" s="13" t="b">
        <f t="shared" si="695"/>
        <v>1</v>
      </c>
      <c r="T1663" s="13" t="b">
        <f t="shared" si="695"/>
        <v>0</v>
      </c>
      <c r="U1663" s="13" t="b">
        <f t="shared" si="674"/>
        <v>0</v>
      </c>
      <c r="V1663" s="13" t="b">
        <f t="shared" si="680"/>
        <v>0</v>
      </c>
      <c r="W1663" s="14" t="b">
        <f t="shared" si="669"/>
        <v>0</v>
      </c>
      <c r="AB1663" s="14"/>
      <c r="AC1663" s="18"/>
      <c r="AD1663" s="14"/>
      <c r="AE1663" s="18"/>
      <c r="AF1663" s="18"/>
      <c r="AG1663" s="18"/>
      <c r="AH1663" s="19"/>
      <c r="AI1663" s="19"/>
      <c r="AJ1663" s="19"/>
    </row>
    <row r="1664" spans="2:36" s="13" customFormat="1" ht="16" hidden="1" thickBot="1">
      <c r="B1664" s="219"/>
      <c r="C1664" s="83">
        <f t="shared" si="677"/>
        <v>2005</v>
      </c>
      <c r="D1664" s="84" t="str">
        <f>IF(D1638&lt;&gt;0,D1637/D1638,"")</f>
        <v/>
      </c>
      <c r="E1664" s="84" t="str">
        <f t="shared" ref="E1664:O1664" si="702">IF(E1638&lt;&gt;0,E1637/E1638,"")</f>
        <v/>
      </c>
      <c r="F1664" s="84" t="str">
        <f t="shared" si="702"/>
        <v/>
      </c>
      <c r="G1664" s="84" t="str">
        <f t="shared" si="702"/>
        <v/>
      </c>
      <c r="H1664" s="84" t="str">
        <f t="shared" si="702"/>
        <v/>
      </c>
      <c r="I1664" s="84" t="str">
        <f t="shared" si="702"/>
        <v/>
      </c>
      <c r="J1664" s="84" t="str">
        <f t="shared" si="702"/>
        <v/>
      </c>
      <c r="K1664" s="84" t="str">
        <f t="shared" si="702"/>
        <v/>
      </c>
      <c r="L1664" s="84" t="str">
        <f t="shared" si="702"/>
        <v/>
      </c>
      <c r="M1664" s="84" t="str">
        <f t="shared" si="702"/>
        <v/>
      </c>
      <c r="N1664" s="84" t="str">
        <f t="shared" si="702"/>
        <v/>
      </c>
      <c r="O1664" s="84" t="str">
        <f t="shared" si="702"/>
        <v/>
      </c>
      <c r="Q1664" s="84" t="str">
        <f>IF(Q1638&lt;&gt;0,Q1637/Q1638,"")</f>
        <v/>
      </c>
      <c r="S1664" s="13" t="b">
        <f t="shared" si="695"/>
        <v>1</v>
      </c>
      <c r="T1664" s="13" t="b">
        <f t="shared" si="695"/>
        <v>0</v>
      </c>
      <c r="U1664" s="13" t="b">
        <f t="shared" si="674"/>
        <v>0</v>
      </c>
      <c r="V1664" s="13" t="b">
        <f t="shared" si="680"/>
        <v>0</v>
      </c>
      <c r="W1664" s="14" t="b">
        <f t="shared" si="669"/>
        <v>0</v>
      </c>
      <c r="AB1664" s="14"/>
      <c r="AC1664" s="18"/>
      <c r="AD1664" s="14"/>
      <c r="AE1664" s="18"/>
      <c r="AF1664" s="18"/>
      <c r="AG1664" s="18"/>
      <c r="AH1664" s="19"/>
      <c r="AI1664" s="19"/>
      <c r="AJ1664" s="19"/>
    </row>
    <row r="1665" spans="19:36" s="13" customFormat="1" hidden="1">
      <c r="S1665" s="13" t="b">
        <f>S1650</f>
        <v>1</v>
      </c>
      <c r="T1665" s="13" t="b">
        <f>T1650</f>
        <v>0</v>
      </c>
      <c r="V1665" s="13" t="b">
        <f>V1650</f>
        <v>0</v>
      </c>
      <c r="W1665" s="14" t="b">
        <f t="shared" si="669"/>
        <v>0</v>
      </c>
      <c r="AB1665" s="14"/>
      <c r="AC1665" s="18"/>
      <c r="AD1665" s="14"/>
      <c r="AE1665" s="18"/>
      <c r="AF1665" s="18"/>
      <c r="AG1665" s="18"/>
      <c r="AH1665" s="19"/>
      <c r="AI1665" s="19"/>
      <c r="AJ1665" s="19"/>
    </row>
    <row r="1666" spans="19:36" s="13" customFormat="1" ht="15.75" hidden="1" customHeight="1">
      <c r="T1666" s="13" t="b">
        <f>T1665</f>
        <v>0</v>
      </c>
      <c r="W1666" s="14" t="b">
        <f t="shared" si="669"/>
        <v>0</v>
      </c>
      <c r="AB1666" s="14"/>
      <c r="AC1666" s="18"/>
      <c r="AD1666" s="14"/>
      <c r="AE1666" s="18"/>
      <c r="AF1666" s="18"/>
      <c r="AG1666" s="18"/>
      <c r="AH1666" s="19"/>
      <c r="AI1666" s="19"/>
      <c r="AJ1666" s="19"/>
    </row>
    <row r="1667" spans="19:36" s="13" customFormat="1" hidden="1">
      <c r="W1667" s="14">
        <v>1</v>
      </c>
      <c r="AB1667" s="14"/>
      <c r="AC1667" s="18"/>
      <c r="AD1667" s="14"/>
      <c r="AE1667" s="18"/>
      <c r="AF1667" s="18"/>
      <c r="AG1667" s="18"/>
      <c r="AH1667" s="19"/>
      <c r="AI1667" s="19"/>
      <c r="AJ1667" s="19"/>
    </row>
    <row r="1668" spans="19:36" s="13" customFormat="1" hidden="1">
      <c r="W1668" s="14"/>
      <c r="AB1668" s="14"/>
      <c r="AC1668" s="18"/>
      <c r="AD1668" s="14"/>
      <c r="AE1668" s="18"/>
      <c r="AF1668" s="18"/>
      <c r="AG1668" s="18"/>
      <c r="AH1668" s="19"/>
      <c r="AI1668" s="19"/>
      <c r="AJ1668" s="19"/>
    </row>
    <row r="1669" spans="19:36" s="13" customFormat="1" hidden="1">
      <c r="W1669" s="14"/>
      <c r="AB1669" s="14"/>
      <c r="AC1669" s="18"/>
      <c r="AD1669" s="14"/>
      <c r="AE1669" s="18"/>
      <c r="AF1669" s="18"/>
      <c r="AG1669" s="18"/>
      <c r="AH1669" s="19"/>
      <c r="AI1669" s="19"/>
      <c r="AJ1669" s="19"/>
    </row>
    <row r="1670" spans="19:36" s="13" customFormat="1" hidden="1">
      <c r="W1670" s="14"/>
      <c r="AB1670" s="14"/>
      <c r="AC1670" s="18"/>
      <c r="AD1670" s="14"/>
      <c r="AE1670" s="18"/>
      <c r="AF1670" s="18"/>
      <c r="AG1670" s="18"/>
      <c r="AH1670" s="19"/>
      <c r="AI1670" s="19"/>
      <c r="AJ1670" s="19"/>
    </row>
    <row r="1671" spans="19:36" s="13" customFormat="1" hidden="1">
      <c r="W1671" s="14"/>
      <c r="AB1671" s="14"/>
      <c r="AC1671" s="18"/>
      <c r="AD1671" s="14"/>
      <c r="AE1671" s="18"/>
      <c r="AF1671" s="18"/>
      <c r="AG1671" s="18"/>
      <c r="AH1671" s="19"/>
      <c r="AI1671" s="19"/>
      <c r="AJ1671" s="19"/>
    </row>
    <row r="1672" spans="19:36" s="13" customFormat="1" hidden="1">
      <c r="W1672" s="14"/>
      <c r="AB1672" s="14"/>
      <c r="AC1672" s="18"/>
      <c r="AD1672" s="14"/>
      <c r="AE1672" s="18"/>
      <c r="AF1672" s="18"/>
      <c r="AG1672" s="18"/>
      <c r="AH1672" s="19"/>
      <c r="AI1672" s="19"/>
      <c r="AJ1672" s="19"/>
    </row>
    <row r="1673" spans="19:36" s="13" customFormat="1" hidden="1">
      <c r="W1673" s="14"/>
      <c r="AB1673" s="14"/>
      <c r="AC1673" s="18"/>
      <c r="AD1673" s="14"/>
      <c r="AE1673" s="18"/>
      <c r="AF1673" s="18"/>
      <c r="AG1673" s="18"/>
      <c r="AH1673" s="19"/>
      <c r="AI1673" s="19"/>
      <c r="AJ1673" s="19"/>
    </row>
    <row r="1674" spans="19:36" s="13" customFormat="1" hidden="1">
      <c r="W1674" s="14"/>
      <c r="AB1674" s="14"/>
      <c r="AC1674" s="18"/>
      <c r="AD1674" s="14"/>
      <c r="AE1674" s="18"/>
      <c r="AF1674" s="18"/>
      <c r="AG1674" s="18"/>
      <c r="AH1674" s="19"/>
      <c r="AI1674" s="19"/>
      <c r="AJ1674" s="19"/>
    </row>
    <row r="1675" spans="19:36" s="13" customFormat="1" hidden="1">
      <c r="W1675" s="14"/>
      <c r="AB1675" s="14"/>
      <c r="AC1675" s="18"/>
      <c r="AD1675" s="14"/>
      <c r="AE1675" s="18"/>
      <c r="AF1675" s="18"/>
      <c r="AG1675" s="18"/>
      <c r="AH1675" s="19"/>
      <c r="AI1675" s="19"/>
      <c r="AJ1675" s="19"/>
    </row>
    <row r="1676" spans="19:36" s="13" customFormat="1" hidden="1">
      <c r="W1676" s="14"/>
      <c r="AB1676" s="14"/>
      <c r="AC1676" s="18"/>
      <c r="AD1676" s="14"/>
      <c r="AE1676" s="18"/>
      <c r="AF1676" s="18"/>
      <c r="AG1676" s="18"/>
      <c r="AH1676" s="19"/>
      <c r="AI1676" s="19"/>
      <c r="AJ1676" s="19"/>
    </row>
    <row r="1677" spans="19:36" s="13" customFormat="1" hidden="1">
      <c r="W1677" s="14"/>
      <c r="AB1677" s="14"/>
      <c r="AC1677" s="18"/>
      <c r="AD1677" s="14"/>
      <c r="AE1677" s="18"/>
      <c r="AF1677" s="18"/>
      <c r="AG1677" s="18"/>
      <c r="AH1677" s="19"/>
      <c r="AI1677" s="19"/>
      <c r="AJ1677" s="19"/>
    </row>
    <row r="1678" spans="19:36" s="13" customFormat="1" hidden="1">
      <c r="W1678" s="14"/>
      <c r="AB1678" s="14"/>
      <c r="AC1678" s="18"/>
      <c r="AD1678" s="14"/>
      <c r="AE1678" s="18"/>
      <c r="AF1678" s="18"/>
      <c r="AG1678" s="18"/>
      <c r="AH1678" s="19"/>
      <c r="AI1678" s="19"/>
      <c r="AJ1678" s="19"/>
    </row>
    <row r="1679" spans="19:36" s="13" customFormat="1" hidden="1">
      <c r="W1679" s="14"/>
      <c r="AB1679" s="14"/>
      <c r="AC1679" s="18"/>
      <c r="AD1679" s="14"/>
      <c r="AE1679" s="18"/>
      <c r="AF1679" s="18"/>
      <c r="AG1679" s="18"/>
      <c r="AH1679" s="19"/>
      <c r="AI1679" s="19"/>
      <c r="AJ1679" s="19"/>
    </row>
    <row r="1680" spans="19:36" s="13" customFormat="1" hidden="1">
      <c r="W1680" s="14"/>
      <c r="AB1680" s="14"/>
      <c r="AC1680" s="18"/>
      <c r="AD1680" s="14"/>
      <c r="AE1680" s="18"/>
      <c r="AF1680" s="18"/>
      <c r="AG1680" s="18"/>
      <c r="AH1680" s="19"/>
      <c r="AI1680" s="19"/>
      <c r="AJ1680" s="19"/>
    </row>
    <row r="1681" spans="23:36" s="13" customFormat="1" hidden="1">
      <c r="W1681" s="14"/>
      <c r="AB1681" s="14"/>
      <c r="AC1681" s="18"/>
      <c r="AD1681" s="14"/>
      <c r="AE1681" s="18"/>
      <c r="AF1681" s="18"/>
      <c r="AG1681" s="18"/>
      <c r="AH1681" s="19"/>
      <c r="AI1681" s="19"/>
      <c r="AJ1681" s="19"/>
    </row>
    <row r="1682" spans="23:36" s="13" customFormat="1" hidden="1">
      <c r="W1682" s="14"/>
      <c r="AB1682" s="14"/>
      <c r="AC1682" s="18"/>
      <c r="AD1682" s="14"/>
      <c r="AE1682" s="18"/>
      <c r="AF1682" s="18"/>
      <c r="AG1682" s="18"/>
      <c r="AH1682" s="19"/>
      <c r="AI1682" s="19"/>
      <c r="AJ1682" s="19"/>
    </row>
    <row r="1683" spans="23:36" s="13" customFormat="1" hidden="1">
      <c r="W1683" s="14"/>
      <c r="AB1683" s="14"/>
      <c r="AC1683" s="18"/>
      <c r="AD1683" s="14"/>
      <c r="AE1683" s="18"/>
      <c r="AF1683" s="18"/>
      <c r="AG1683" s="18"/>
      <c r="AH1683" s="19"/>
      <c r="AI1683" s="19"/>
      <c r="AJ1683" s="19"/>
    </row>
    <row r="1684" spans="23:36" s="13" customFormat="1" hidden="1">
      <c r="W1684" s="14"/>
      <c r="AB1684" s="14"/>
      <c r="AC1684" s="18"/>
      <c r="AD1684" s="14"/>
      <c r="AE1684" s="18"/>
      <c r="AF1684" s="18"/>
      <c r="AG1684" s="18"/>
      <c r="AH1684" s="19"/>
      <c r="AI1684" s="19"/>
      <c r="AJ1684" s="19"/>
    </row>
    <row r="1685" spans="23:36" s="13" customFormat="1" hidden="1">
      <c r="W1685" s="14"/>
      <c r="AB1685" s="14"/>
      <c r="AC1685" s="18"/>
      <c r="AD1685" s="14"/>
      <c r="AE1685" s="18"/>
      <c r="AF1685" s="18"/>
      <c r="AG1685" s="18"/>
      <c r="AH1685" s="19"/>
      <c r="AI1685" s="19"/>
      <c r="AJ1685" s="19"/>
    </row>
    <row r="1686" spans="23:36" s="13" customFormat="1" hidden="1">
      <c r="W1686" s="14"/>
      <c r="AB1686" s="14"/>
      <c r="AC1686" s="18"/>
      <c r="AD1686" s="14"/>
      <c r="AE1686" s="18"/>
      <c r="AF1686" s="18"/>
      <c r="AG1686" s="18"/>
      <c r="AH1686" s="19"/>
      <c r="AI1686" s="19"/>
      <c r="AJ1686" s="19"/>
    </row>
    <row r="1687" spans="23:36" s="13" customFormat="1" hidden="1">
      <c r="W1687" s="14"/>
      <c r="AB1687" s="14"/>
      <c r="AC1687" s="18"/>
      <c r="AD1687" s="14"/>
      <c r="AE1687" s="18"/>
      <c r="AF1687" s="18"/>
      <c r="AG1687" s="18"/>
      <c r="AH1687" s="19"/>
      <c r="AI1687" s="19"/>
      <c r="AJ1687" s="19"/>
    </row>
    <row r="1688" spans="23:36" s="13" customFormat="1" hidden="1">
      <c r="W1688" s="14"/>
      <c r="AB1688" s="14"/>
      <c r="AC1688" s="18"/>
      <c r="AD1688" s="14"/>
      <c r="AE1688" s="18"/>
      <c r="AF1688" s="18"/>
      <c r="AG1688" s="18"/>
      <c r="AH1688" s="19"/>
      <c r="AI1688" s="19"/>
      <c r="AJ1688" s="19"/>
    </row>
    <row r="1689" spans="23:36" s="13" customFormat="1" hidden="1">
      <c r="W1689" s="14"/>
      <c r="AB1689" s="14"/>
      <c r="AC1689" s="18"/>
      <c r="AD1689" s="14"/>
      <c r="AE1689" s="18"/>
      <c r="AF1689" s="18"/>
      <c r="AG1689" s="18"/>
      <c r="AH1689" s="19"/>
      <c r="AI1689" s="19"/>
      <c r="AJ1689" s="19"/>
    </row>
    <row r="1690" spans="23:36" s="13" customFormat="1" hidden="1">
      <c r="W1690" s="14"/>
      <c r="AB1690" s="14"/>
      <c r="AC1690" s="18"/>
      <c r="AD1690" s="14"/>
      <c r="AE1690" s="18"/>
      <c r="AF1690" s="18"/>
      <c r="AG1690" s="18"/>
      <c r="AH1690" s="19"/>
      <c r="AI1690" s="19"/>
      <c r="AJ1690" s="19"/>
    </row>
    <row r="1691" spans="23:36" s="13" customFormat="1" hidden="1">
      <c r="W1691" s="14"/>
      <c r="AB1691" s="14"/>
      <c r="AC1691" s="18"/>
      <c r="AD1691" s="14"/>
      <c r="AE1691" s="18"/>
      <c r="AF1691" s="18"/>
      <c r="AG1691" s="18"/>
      <c r="AH1691" s="19"/>
      <c r="AI1691" s="19"/>
      <c r="AJ1691" s="19"/>
    </row>
    <row r="1692" spans="23:36" s="13" customFormat="1" hidden="1">
      <c r="W1692" s="14"/>
      <c r="AB1692" s="14"/>
      <c r="AC1692" s="18"/>
      <c r="AD1692" s="14"/>
      <c r="AE1692" s="18"/>
      <c r="AF1692" s="18"/>
      <c r="AG1692" s="18"/>
      <c r="AH1692" s="19"/>
      <c r="AI1692" s="19"/>
      <c r="AJ1692" s="19"/>
    </row>
    <row r="1693" spans="23:36" s="13" customFormat="1" hidden="1">
      <c r="W1693" s="14"/>
      <c r="AB1693" s="14"/>
      <c r="AC1693" s="18"/>
      <c r="AD1693" s="14"/>
      <c r="AE1693" s="18"/>
      <c r="AF1693" s="18"/>
      <c r="AG1693" s="18"/>
      <c r="AH1693" s="19"/>
      <c r="AI1693" s="19"/>
      <c r="AJ1693" s="19"/>
    </row>
    <row r="1694" spans="23:36" s="13" customFormat="1" hidden="1">
      <c r="W1694" s="14"/>
      <c r="AB1694" s="14"/>
      <c r="AC1694" s="18"/>
      <c r="AD1694" s="14"/>
      <c r="AE1694" s="18"/>
      <c r="AF1694" s="18"/>
      <c r="AG1694" s="18"/>
      <c r="AH1694" s="19"/>
      <c r="AI1694" s="19"/>
      <c r="AJ1694" s="19"/>
    </row>
  </sheetData>
  <sheetProtection autoFilter="0"/>
  <autoFilter ref="W1:W1694" xr:uid="{00000000-0009-0000-0000-000001000000}"/>
  <mergeCells count="622">
    <mergeCell ref="B1640:B1664"/>
    <mergeCell ref="B1627:B1628"/>
    <mergeCell ref="B1629:B1630"/>
    <mergeCell ref="B1631:B1632"/>
    <mergeCell ref="B1633:B1634"/>
    <mergeCell ref="B1635:B1636"/>
    <mergeCell ref="B1637:B1638"/>
    <mergeCell ref="B1615:B1616"/>
    <mergeCell ref="B1617:B1618"/>
    <mergeCell ref="B1619:B1620"/>
    <mergeCell ref="B1621:B1622"/>
    <mergeCell ref="B1623:B1624"/>
    <mergeCell ref="B1625:B1626"/>
    <mergeCell ref="B1603:B1604"/>
    <mergeCell ref="B1605:B1606"/>
    <mergeCell ref="B1607:B1608"/>
    <mergeCell ref="B1609:B1610"/>
    <mergeCell ref="B1611:B1612"/>
    <mergeCell ref="B1613:B1614"/>
    <mergeCell ref="B1591:B1592"/>
    <mergeCell ref="B1593:B1594"/>
    <mergeCell ref="B1595:B1596"/>
    <mergeCell ref="B1597:B1598"/>
    <mergeCell ref="B1599:B1600"/>
    <mergeCell ref="B1601:B1602"/>
    <mergeCell ref="B1555:B1556"/>
    <mergeCell ref="B1558:B1582"/>
    <mergeCell ref="B1585:E1585"/>
    <mergeCell ref="C1586:E1586"/>
    <mergeCell ref="G1586:Q1586"/>
    <mergeCell ref="B1589:B1590"/>
    <mergeCell ref="B1543:B1544"/>
    <mergeCell ref="B1545:B1546"/>
    <mergeCell ref="B1547:B1548"/>
    <mergeCell ref="B1549:B1550"/>
    <mergeCell ref="B1551:B1552"/>
    <mergeCell ref="B1553:B1554"/>
    <mergeCell ref="B1531:B1532"/>
    <mergeCell ref="B1533:B1534"/>
    <mergeCell ref="B1535:B1536"/>
    <mergeCell ref="B1537:B1538"/>
    <mergeCell ref="B1539:B1540"/>
    <mergeCell ref="B1541:B1542"/>
    <mergeCell ref="B1519:B1520"/>
    <mergeCell ref="B1521:B1522"/>
    <mergeCell ref="B1523:B1524"/>
    <mergeCell ref="B1525:B1526"/>
    <mergeCell ref="B1527:B1528"/>
    <mergeCell ref="B1529:B1530"/>
    <mergeCell ref="B1507:B1508"/>
    <mergeCell ref="B1509:B1510"/>
    <mergeCell ref="B1511:B1512"/>
    <mergeCell ref="B1513:B1514"/>
    <mergeCell ref="B1515:B1516"/>
    <mergeCell ref="B1517:B1518"/>
    <mergeCell ref="B1471:B1472"/>
    <mergeCell ref="B1473:B1474"/>
    <mergeCell ref="B1476:B1500"/>
    <mergeCell ref="B1503:E1503"/>
    <mergeCell ref="C1504:E1504"/>
    <mergeCell ref="G1504:Q1504"/>
    <mergeCell ref="B1459:B1460"/>
    <mergeCell ref="B1461:B1462"/>
    <mergeCell ref="B1463:B1464"/>
    <mergeCell ref="B1465:B1466"/>
    <mergeCell ref="B1467:B1468"/>
    <mergeCell ref="B1469:B1470"/>
    <mergeCell ref="B1447:B1448"/>
    <mergeCell ref="B1449:B1450"/>
    <mergeCell ref="B1451:B1452"/>
    <mergeCell ref="B1453:B1454"/>
    <mergeCell ref="B1455:B1456"/>
    <mergeCell ref="B1457:B1458"/>
    <mergeCell ref="B1435:B1436"/>
    <mergeCell ref="B1437:B1438"/>
    <mergeCell ref="B1439:B1440"/>
    <mergeCell ref="B1441:B1442"/>
    <mergeCell ref="B1443:B1444"/>
    <mergeCell ref="B1445:B1446"/>
    <mergeCell ref="G1422:Q1422"/>
    <mergeCell ref="B1425:B1426"/>
    <mergeCell ref="B1427:B1428"/>
    <mergeCell ref="B1429:B1430"/>
    <mergeCell ref="B1431:B1432"/>
    <mergeCell ref="B1433:B1434"/>
    <mergeCell ref="B1387:B1388"/>
    <mergeCell ref="B1389:B1390"/>
    <mergeCell ref="B1391:B1392"/>
    <mergeCell ref="B1394:B1418"/>
    <mergeCell ref="B1421:E1421"/>
    <mergeCell ref="C1422:E1422"/>
    <mergeCell ref="B1375:B1376"/>
    <mergeCell ref="B1377:B1378"/>
    <mergeCell ref="B1379:B1380"/>
    <mergeCell ref="B1381:B1382"/>
    <mergeCell ref="B1383:B1384"/>
    <mergeCell ref="B1385:B1386"/>
    <mergeCell ref="B1363:B1364"/>
    <mergeCell ref="B1365:B1366"/>
    <mergeCell ref="B1367:B1368"/>
    <mergeCell ref="B1369:B1370"/>
    <mergeCell ref="B1371:B1372"/>
    <mergeCell ref="B1373:B1374"/>
    <mergeCell ref="B1351:B1352"/>
    <mergeCell ref="B1353:B1354"/>
    <mergeCell ref="B1355:B1356"/>
    <mergeCell ref="B1357:B1358"/>
    <mergeCell ref="B1359:B1360"/>
    <mergeCell ref="B1361:B1362"/>
    <mergeCell ref="C1340:E1340"/>
    <mergeCell ref="G1340:Q1340"/>
    <mergeCell ref="B1343:B1344"/>
    <mergeCell ref="B1345:B1346"/>
    <mergeCell ref="B1347:B1348"/>
    <mergeCell ref="B1349:B1350"/>
    <mergeCell ref="B1303:B1304"/>
    <mergeCell ref="B1305:B1306"/>
    <mergeCell ref="B1307:B1308"/>
    <mergeCell ref="B1309:B1310"/>
    <mergeCell ref="B1312:B1336"/>
    <mergeCell ref="B1339:E1339"/>
    <mergeCell ref="B1291:B1292"/>
    <mergeCell ref="B1293:B1294"/>
    <mergeCell ref="B1295:B1296"/>
    <mergeCell ref="B1297:B1298"/>
    <mergeCell ref="B1299:B1300"/>
    <mergeCell ref="B1301:B1302"/>
    <mergeCell ref="B1279:B1280"/>
    <mergeCell ref="B1281:B1282"/>
    <mergeCell ref="B1283:B1284"/>
    <mergeCell ref="B1285:B1286"/>
    <mergeCell ref="B1287:B1288"/>
    <mergeCell ref="B1289:B1290"/>
    <mergeCell ref="B1267:B1268"/>
    <mergeCell ref="B1269:B1270"/>
    <mergeCell ref="B1271:B1272"/>
    <mergeCell ref="B1273:B1274"/>
    <mergeCell ref="B1275:B1276"/>
    <mergeCell ref="B1277:B1278"/>
    <mergeCell ref="B1257:E1257"/>
    <mergeCell ref="C1258:E1258"/>
    <mergeCell ref="G1258:Q1258"/>
    <mergeCell ref="B1261:B1262"/>
    <mergeCell ref="B1263:B1264"/>
    <mergeCell ref="B1265:B1266"/>
    <mergeCell ref="B1219:B1220"/>
    <mergeCell ref="B1221:B1222"/>
    <mergeCell ref="B1223:B1224"/>
    <mergeCell ref="B1225:B1226"/>
    <mergeCell ref="B1227:B1228"/>
    <mergeCell ref="B1230:B1254"/>
    <mergeCell ref="B1207:B1208"/>
    <mergeCell ref="B1209:B1210"/>
    <mergeCell ref="B1211:B1212"/>
    <mergeCell ref="B1213:B1214"/>
    <mergeCell ref="B1215:B1216"/>
    <mergeCell ref="B1217:B1218"/>
    <mergeCell ref="B1195:B1196"/>
    <mergeCell ref="B1197:B1198"/>
    <mergeCell ref="B1199:B1200"/>
    <mergeCell ref="B1201:B1202"/>
    <mergeCell ref="B1203:B1204"/>
    <mergeCell ref="B1205:B1206"/>
    <mergeCell ref="B1183:B1184"/>
    <mergeCell ref="B1185:B1186"/>
    <mergeCell ref="B1187:B1188"/>
    <mergeCell ref="B1189:B1190"/>
    <mergeCell ref="B1191:B1192"/>
    <mergeCell ref="B1193:B1194"/>
    <mergeCell ref="B1148:B1172"/>
    <mergeCell ref="B1175:E1175"/>
    <mergeCell ref="C1176:E1176"/>
    <mergeCell ref="G1176:Q1176"/>
    <mergeCell ref="B1179:B1180"/>
    <mergeCell ref="B1181:B1182"/>
    <mergeCell ref="B1135:B1136"/>
    <mergeCell ref="B1137:B1138"/>
    <mergeCell ref="B1139:B1140"/>
    <mergeCell ref="B1141:B1142"/>
    <mergeCell ref="B1143:B1144"/>
    <mergeCell ref="B1145:B1146"/>
    <mergeCell ref="B1123:B1124"/>
    <mergeCell ref="B1125:B1126"/>
    <mergeCell ref="B1127:B1128"/>
    <mergeCell ref="B1129:B1130"/>
    <mergeCell ref="B1131:B1132"/>
    <mergeCell ref="B1133:B1134"/>
    <mergeCell ref="B1111:B1112"/>
    <mergeCell ref="B1113:B1114"/>
    <mergeCell ref="B1115:B1116"/>
    <mergeCell ref="B1117:B1118"/>
    <mergeCell ref="B1119:B1120"/>
    <mergeCell ref="B1121:B1122"/>
    <mergeCell ref="B1099:B1100"/>
    <mergeCell ref="B1101:B1102"/>
    <mergeCell ref="B1103:B1104"/>
    <mergeCell ref="B1105:B1106"/>
    <mergeCell ref="B1107:B1108"/>
    <mergeCell ref="B1109:B1110"/>
    <mergeCell ref="B1063:B1064"/>
    <mergeCell ref="B1066:B1090"/>
    <mergeCell ref="B1093:E1093"/>
    <mergeCell ref="C1094:E1094"/>
    <mergeCell ref="G1094:Q1094"/>
    <mergeCell ref="B1097:B1098"/>
    <mergeCell ref="B1051:B1052"/>
    <mergeCell ref="B1053:B1054"/>
    <mergeCell ref="B1055:B1056"/>
    <mergeCell ref="B1057:B1058"/>
    <mergeCell ref="B1059:B1060"/>
    <mergeCell ref="B1061:B1062"/>
    <mergeCell ref="B1039:B1040"/>
    <mergeCell ref="B1041:B1042"/>
    <mergeCell ref="B1043:B1044"/>
    <mergeCell ref="B1045:B1046"/>
    <mergeCell ref="B1047:B1048"/>
    <mergeCell ref="B1049:B1050"/>
    <mergeCell ref="B1027:B1028"/>
    <mergeCell ref="B1029:B1030"/>
    <mergeCell ref="B1031:B1032"/>
    <mergeCell ref="B1033:B1034"/>
    <mergeCell ref="B1035:B1036"/>
    <mergeCell ref="B1037:B1038"/>
    <mergeCell ref="B1015:B1016"/>
    <mergeCell ref="B1017:B1018"/>
    <mergeCell ref="B1019:B1020"/>
    <mergeCell ref="B1021:B1022"/>
    <mergeCell ref="B1023:B1024"/>
    <mergeCell ref="B1025:B1026"/>
    <mergeCell ref="B979:B980"/>
    <mergeCell ref="B981:B982"/>
    <mergeCell ref="B984:B1008"/>
    <mergeCell ref="B1011:E1011"/>
    <mergeCell ref="C1012:E1012"/>
    <mergeCell ref="G1012:Q1012"/>
    <mergeCell ref="B967:B968"/>
    <mergeCell ref="B969:B970"/>
    <mergeCell ref="B971:B972"/>
    <mergeCell ref="B973:B974"/>
    <mergeCell ref="B975:B976"/>
    <mergeCell ref="B977:B978"/>
    <mergeCell ref="B955:B956"/>
    <mergeCell ref="B957:B958"/>
    <mergeCell ref="B959:B960"/>
    <mergeCell ref="B961:B962"/>
    <mergeCell ref="B963:B964"/>
    <mergeCell ref="B965:B966"/>
    <mergeCell ref="B943:B944"/>
    <mergeCell ref="B945:B946"/>
    <mergeCell ref="B947:B948"/>
    <mergeCell ref="B949:B950"/>
    <mergeCell ref="B951:B952"/>
    <mergeCell ref="B953:B954"/>
    <mergeCell ref="G930:Q930"/>
    <mergeCell ref="B933:B934"/>
    <mergeCell ref="B935:B936"/>
    <mergeCell ref="B937:B938"/>
    <mergeCell ref="B939:B940"/>
    <mergeCell ref="B941:B942"/>
    <mergeCell ref="B895:B896"/>
    <mergeCell ref="B897:B898"/>
    <mergeCell ref="B899:B900"/>
    <mergeCell ref="B902:B926"/>
    <mergeCell ref="B929:E929"/>
    <mergeCell ref="C930:E930"/>
    <mergeCell ref="B883:B884"/>
    <mergeCell ref="B885:B886"/>
    <mergeCell ref="B887:B888"/>
    <mergeCell ref="B889:B890"/>
    <mergeCell ref="B891:B892"/>
    <mergeCell ref="B893:B894"/>
    <mergeCell ref="B871:B872"/>
    <mergeCell ref="B873:B874"/>
    <mergeCell ref="B875:B876"/>
    <mergeCell ref="B877:B878"/>
    <mergeCell ref="B879:B880"/>
    <mergeCell ref="B881:B882"/>
    <mergeCell ref="B859:B860"/>
    <mergeCell ref="B861:B862"/>
    <mergeCell ref="B863:B864"/>
    <mergeCell ref="B865:B866"/>
    <mergeCell ref="B867:B868"/>
    <mergeCell ref="B869:B870"/>
    <mergeCell ref="C848:E848"/>
    <mergeCell ref="G848:Q848"/>
    <mergeCell ref="B851:B852"/>
    <mergeCell ref="B853:B854"/>
    <mergeCell ref="B855:B856"/>
    <mergeCell ref="B857:B858"/>
    <mergeCell ref="B811:B812"/>
    <mergeCell ref="B813:B814"/>
    <mergeCell ref="B815:B816"/>
    <mergeCell ref="B817:B818"/>
    <mergeCell ref="B820:B844"/>
    <mergeCell ref="B847:E847"/>
    <mergeCell ref="B799:B800"/>
    <mergeCell ref="B801:B802"/>
    <mergeCell ref="B803:B804"/>
    <mergeCell ref="B805:B806"/>
    <mergeCell ref="B807:B808"/>
    <mergeCell ref="B809:B810"/>
    <mergeCell ref="B787:B788"/>
    <mergeCell ref="B789:B790"/>
    <mergeCell ref="B791:B792"/>
    <mergeCell ref="B793:B794"/>
    <mergeCell ref="B795:B796"/>
    <mergeCell ref="B797:B798"/>
    <mergeCell ref="B775:B776"/>
    <mergeCell ref="B777:B778"/>
    <mergeCell ref="B779:B780"/>
    <mergeCell ref="B781:B782"/>
    <mergeCell ref="B783:B784"/>
    <mergeCell ref="B785:B786"/>
    <mergeCell ref="B765:E765"/>
    <mergeCell ref="C766:E766"/>
    <mergeCell ref="G766:Q766"/>
    <mergeCell ref="B769:B770"/>
    <mergeCell ref="B771:B772"/>
    <mergeCell ref="B773:B774"/>
    <mergeCell ref="B727:B728"/>
    <mergeCell ref="B729:B730"/>
    <mergeCell ref="B731:B732"/>
    <mergeCell ref="B733:B734"/>
    <mergeCell ref="B735:B736"/>
    <mergeCell ref="B738:B762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56:B680"/>
    <mergeCell ref="B683:E683"/>
    <mergeCell ref="C684:E684"/>
    <mergeCell ref="G684:Q684"/>
    <mergeCell ref="B687:B688"/>
    <mergeCell ref="B689:B690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71:B572"/>
    <mergeCell ref="B574:B598"/>
    <mergeCell ref="B601:E601"/>
    <mergeCell ref="C602:E602"/>
    <mergeCell ref="G602:Q602"/>
    <mergeCell ref="B605:B606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487:B488"/>
    <mergeCell ref="B489:B490"/>
    <mergeCell ref="B492:B516"/>
    <mergeCell ref="B519:E519"/>
    <mergeCell ref="C520:E520"/>
    <mergeCell ref="G520:Q520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G438:Q438"/>
    <mergeCell ref="B441:B442"/>
    <mergeCell ref="B443:B444"/>
    <mergeCell ref="B445:B446"/>
    <mergeCell ref="B447:B448"/>
    <mergeCell ref="B449:B450"/>
    <mergeCell ref="B403:B404"/>
    <mergeCell ref="B405:B406"/>
    <mergeCell ref="B407:B408"/>
    <mergeCell ref="B410:B434"/>
    <mergeCell ref="B437:E437"/>
    <mergeCell ref="C438:E438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C356:E356"/>
    <mergeCell ref="G356:Q356"/>
    <mergeCell ref="B359:B360"/>
    <mergeCell ref="B361:B362"/>
    <mergeCell ref="B363:B364"/>
    <mergeCell ref="B365:B366"/>
    <mergeCell ref="B319:B320"/>
    <mergeCell ref="B321:B322"/>
    <mergeCell ref="B323:B324"/>
    <mergeCell ref="B325:B326"/>
    <mergeCell ref="B328:B352"/>
    <mergeCell ref="B355:E355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3:E273"/>
    <mergeCell ref="C274:E274"/>
    <mergeCell ref="G274:Q274"/>
    <mergeCell ref="B277:B278"/>
    <mergeCell ref="B279:B280"/>
    <mergeCell ref="B281:B282"/>
    <mergeCell ref="B235:B236"/>
    <mergeCell ref="B237:B238"/>
    <mergeCell ref="B239:B240"/>
    <mergeCell ref="B241:B242"/>
    <mergeCell ref="B243:B244"/>
    <mergeCell ref="B246:B270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64:B188"/>
    <mergeCell ref="B191:E191"/>
    <mergeCell ref="C192:E192"/>
    <mergeCell ref="G192:Q192"/>
    <mergeCell ref="B195:B196"/>
    <mergeCell ref="B197:B198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79:B80"/>
    <mergeCell ref="B82:B106"/>
    <mergeCell ref="B109:E109"/>
    <mergeCell ref="C110:E110"/>
    <mergeCell ref="G110:Q110"/>
    <mergeCell ref="B113:B114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  <mergeCell ref="C23:E23"/>
    <mergeCell ref="G23:Q23"/>
    <mergeCell ref="C24:E24"/>
    <mergeCell ref="G24:Q24"/>
    <mergeCell ref="B27:E27"/>
    <mergeCell ref="C28:E28"/>
    <mergeCell ref="G28:Q28"/>
    <mergeCell ref="C20:E20"/>
    <mergeCell ref="G20:Q20"/>
    <mergeCell ref="C21:E21"/>
    <mergeCell ref="G21:Q21"/>
    <mergeCell ref="C22:E22"/>
    <mergeCell ref="G22:Q22"/>
    <mergeCell ref="C17:E17"/>
    <mergeCell ref="G17:Q17"/>
    <mergeCell ref="C18:E18"/>
    <mergeCell ref="G18:Q18"/>
    <mergeCell ref="C19:E19"/>
    <mergeCell ref="G19:Q19"/>
    <mergeCell ref="C14:E14"/>
    <mergeCell ref="G14:Q14"/>
    <mergeCell ref="C15:E15"/>
    <mergeCell ref="G15:Q15"/>
    <mergeCell ref="C16:E16"/>
    <mergeCell ref="G16:Q16"/>
    <mergeCell ref="C12:E12"/>
    <mergeCell ref="G12:Q12"/>
    <mergeCell ref="C13:E13"/>
    <mergeCell ref="G13:Q13"/>
    <mergeCell ref="C8:E8"/>
    <mergeCell ref="G8:Q8"/>
    <mergeCell ref="C9:E9"/>
    <mergeCell ref="G9:Q9"/>
    <mergeCell ref="C10:E10"/>
    <mergeCell ref="G10:Q10"/>
    <mergeCell ref="C5:E5"/>
    <mergeCell ref="G5:Q5"/>
    <mergeCell ref="C6:E6"/>
    <mergeCell ref="G6:Q6"/>
    <mergeCell ref="C7:E7"/>
    <mergeCell ref="G7:Q7"/>
    <mergeCell ref="C11:E11"/>
    <mergeCell ref="G11:Q11"/>
    <mergeCell ref="B4:E4"/>
    <mergeCell ref="G4:Q4"/>
  </mergeCells>
  <dataValidations count="1">
    <dataValidation showInputMessage="1" showErrorMessage="1" sqref="C5:E24" xr:uid="{00000000-0002-0000-0100-000000000000}"/>
  </dataValidations>
  <hyperlinks>
    <hyperlink ref="A110" location="'Energy Consumption'!A1" display="back to top" xr:uid="{00000000-0004-0000-0100-000000000000}"/>
    <hyperlink ref="A192" location="'Energy Consumption'!A1" display="back to top" xr:uid="{00000000-0004-0000-0100-000001000000}"/>
    <hyperlink ref="A274" location="'Energy Consumption'!A1" display="back to top" xr:uid="{00000000-0004-0000-0100-000002000000}"/>
    <hyperlink ref="A356" location="'Energy Consumption'!A1" display="back to top" xr:uid="{00000000-0004-0000-0100-000003000000}"/>
    <hyperlink ref="A438" location="'Energy Consumption'!A1" display="back to top" xr:uid="{00000000-0004-0000-0100-000004000000}"/>
    <hyperlink ref="A520" location="'Energy Consumption'!A1" display="back to top" xr:uid="{00000000-0004-0000-0100-000005000000}"/>
    <hyperlink ref="A602" location="'Energy Consumption'!A1" display="back to top" xr:uid="{00000000-0004-0000-0100-000006000000}"/>
    <hyperlink ref="A684" location="'Energy Consumption'!A1" display="back to top" xr:uid="{00000000-0004-0000-0100-000007000000}"/>
    <hyperlink ref="A766" location="'Energy Consumption'!A1" display="back to top" xr:uid="{00000000-0004-0000-0100-000008000000}"/>
    <hyperlink ref="A848" location="'Energy Consumption'!A1" display="back to top" xr:uid="{00000000-0004-0000-0100-000009000000}"/>
    <hyperlink ref="A930" location="'Energy Consumption'!A1" display="back to top" xr:uid="{00000000-0004-0000-0100-00000A000000}"/>
    <hyperlink ref="A1012" location="'Energy Consumption'!A1" display="back to top" xr:uid="{00000000-0004-0000-0100-00000B000000}"/>
    <hyperlink ref="A1094" location="'Energy Consumption'!A1" display="back to top" xr:uid="{00000000-0004-0000-0100-00000C000000}"/>
    <hyperlink ref="A1176" location="'Energy Consumption'!A1" display="back to top" xr:uid="{00000000-0004-0000-0100-00000D000000}"/>
    <hyperlink ref="A1258" location="'Energy Consumption'!A1" display="back to top" xr:uid="{00000000-0004-0000-0100-00000E000000}"/>
    <hyperlink ref="A1340" location="'Energy Consumption'!A1" display="back to top" xr:uid="{00000000-0004-0000-0100-00000F000000}"/>
    <hyperlink ref="A1422" location="'Energy Consumption'!A1" display="back to top" xr:uid="{00000000-0004-0000-0100-000010000000}"/>
    <hyperlink ref="A1504" location="'Energy Consumption'!A1" display="back to top" xr:uid="{00000000-0004-0000-0100-000011000000}"/>
    <hyperlink ref="A1586" location="'Energy Consumption'!A1" display="back to top" xr:uid="{00000000-0004-0000-0100-000012000000}"/>
  </hyperlink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HelpTextBoxClose">
              <controlPr defaultSize="0" print="0" autoFill="0" autoPict="0" macro="[0]!ThisWorkbook.ShowHelp">
                <anchor moveWithCells="1" sizeWithCells="1">
                  <from>
                    <xdr:col>4</xdr:col>
                    <xdr:colOff>800100</xdr:colOff>
                    <xdr:row>1667</xdr:row>
                    <xdr:rowOff>0</xdr:rowOff>
                  </from>
                  <to>
                    <xdr:col>5</xdr:col>
                    <xdr:colOff>685800</xdr:colOff>
                    <xdr:row>1667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 filterMode="1"/>
  <dimension ref="A1:AH626"/>
  <sheetViews>
    <sheetView topLeftCell="A188" workbookViewId="0">
      <selection activeCell="E39" sqref="E39"/>
    </sheetView>
  </sheetViews>
  <sheetFormatPr baseColWidth="10" defaultColWidth="0" defaultRowHeight="15" zeroHeight="1"/>
  <cols>
    <col min="1" max="3" width="9.1640625" customWidth="1"/>
    <col min="4" max="15" width="12.1640625" customWidth="1"/>
    <col min="16" max="16" width="5" customWidth="1"/>
    <col min="17" max="17" width="13.83203125" customWidth="1"/>
    <col min="18" max="18" width="9.1640625" customWidth="1"/>
    <col min="19" max="27" width="9.1640625" hidden="1" customWidth="1"/>
    <col min="28" max="28" width="19.5" hidden="1" customWidth="1"/>
    <col min="29" max="16384" width="9.1640625" hidden="1"/>
  </cols>
  <sheetData>
    <row r="1" spans="1:34" ht="22" customHeight="1">
      <c r="A1" s="90" t="s">
        <v>0</v>
      </c>
      <c r="B1" s="90"/>
      <c r="C1" s="90"/>
      <c r="D1" s="90"/>
      <c r="E1" s="90"/>
      <c r="F1" s="90"/>
      <c r="G1" s="90"/>
      <c r="H1" s="91"/>
      <c r="I1" s="110"/>
      <c r="J1" s="91"/>
      <c r="K1" s="91"/>
      <c r="L1" s="91"/>
      <c r="M1" s="91"/>
      <c r="N1" s="92"/>
      <c r="O1" s="92"/>
      <c r="P1" s="92"/>
      <c r="Q1" s="92"/>
      <c r="R1" s="92"/>
      <c r="S1" s="92"/>
      <c r="T1" t="s">
        <v>1</v>
      </c>
      <c r="U1" t="s">
        <v>2</v>
      </c>
      <c r="V1" t="s">
        <v>3</v>
      </c>
      <c r="W1" s="88" t="s">
        <v>4</v>
      </c>
      <c r="X1" s="92"/>
    </row>
    <row r="2" spans="1:34" ht="28" customHeight="1">
      <c r="A2" s="93" t="s">
        <v>86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111"/>
      <c r="O2" s="111"/>
      <c r="P2" s="111"/>
      <c r="Q2" s="111"/>
      <c r="R2" s="111"/>
      <c r="S2" s="95"/>
      <c r="T2" t="s">
        <v>1</v>
      </c>
      <c r="U2" t="s">
        <v>2</v>
      </c>
      <c r="V2" t="s">
        <v>3</v>
      </c>
      <c r="W2" s="88">
        <v>1</v>
      </c>
      <c r="X2" s="95"/>
    </row>
    <row r="3" spans="1:34">
      <c r="T3" t="s">
        <v>1</v>
      </c>
      <c r="U3" t="s">
        <v>2</v>
      </c>
      <c r="V3" t="s">
        <v>3</v>
      </c>
      <c r="W3" s="88" t="b">
        <v>1</v>
      </c>
    </row>
    <row r="4" spans="1:34" ht="18" hidden="1" thickBot="1">
      <c r="B4" s="232" t="s">
        <v>43</v>
      </c>
      <c r="C4" s="232"/>
      <c r="D4" s="232"/>
      <c r="E4" s="232"/>
      <c r="F4" s="233"/>
      <c r="G4" s="205" t="s">
        <v>54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W4" s="88" t="b">
        <v>1</v>
      </c>
      <c r="Z4" t="s">
        <v>44</v>
      </c>
    </row>
    <row r="5" spans="1:34" ht="17" hidden="1" thickTop="1">
      <c r="B5" s="113">
        <v>1</v>
      </c>
      <c r="C5" s="228" t="str">
        <f>IF(Main!C37&lt;&gt;"",Main!C37,"")</f>
        <v>Heating Degree Days</v>
      </c>
      <c r="D5" s="228"/>
      <c r="E5" s="229"/>
      <c r="F5" s="150" t="str">
        <f>IF(Main!D37&lt;&gt;"",Main!D37,"")</f>
        <v/>
      </c>
      <c r="G5" s="230" t="str">
        <f>IF(Main!F37&lt;&gt;"",Main!F37,"")</f>
        <v/>
      </c>
      <c r="H5" s="231" t="e">
        <f t="shared" ref="H5:Q5" ca="1" si="0">INDIRECT("G"&amp;I5)</f>
        <v>#REF!</v>
      </c>
      <c r="I5" s="231" t="e">
        <f t="shared" ca="1" si="0"/>
        <v>#REF!</v>
      </c>
      <c r="J5" s="231" t="e">
        <f t="shared" ca="1" si="0"/>
        <v>#REF!</v>
      </c>
      <c r="K5" s="231" t="e">
        <f t="shared" ca="1" si="0"/>
        <v>#REF!</v>
      </c>
      <c r="L5" s="231" t="e">
        <f t="shared" ca="1" si="0"/>
        <v>#REF!</v>
      </c>
      <c r="M5" s="231" t="e">
        <f t="shared" ca="1" si="0"/>
        <v>#REF!</v>
      </c>
      <c r="N5" s="231" t="e">
        <f t="shared" ca="1" si="0"/>
        <v>#REF!</v>
      </c>
      <c r="O5" s="231" t="e">
        <f t="shared" ca="1" si="0"/>
        <v>#REF!</v>
      </c>
      <c r="P5" s="231" t="e">
        <f t="shared" ca="1" si="0"/>
        <v>#REF!</v>
      </c>
      <c r="Q5" s="231" t="e">
        <f t="shared" ca="1" si="0"/>
        <v>#REF!</v>
      </c>
      <c r="S5">
        <v>28</v>
      </c>
      <c r="T5">
        <v>1</v>
      </c>
      <c r="U5" t="b">
        <f>W5</f>
        <v>1</v>
      </c>
      <c r="W5" s="13" t="b">
        <f>OR(C5&lt;&gt;"",F5&lt;&gt;"")</f>
        <v>1</v>
      </c>
      <c r="Z5">
        <f>COUNTIF(U5:U24,TRUE)</f>
        <v>1</v>
      </c>
      <c r="AB5" s="114" t="str">
        <f t="shared" ref="AB5:AB24" si="1">IF(U5,C5,"")</f>
        <v>Heating Degree Days</v>
      </c>
      <c r="AC5" t="str">
        <f>IF(U5,B5&amp;": "&amp;C5,0)</f>
        <v>1: Heating Degree Days</v>
      </c>
      <c r="AD5">
        <v>1</v>
      </c>
      <c r="AE5" t="str">
        <f>AB5</f>
        <v>Heating Degree Days</v>
      </c>
      <c r="AH5" t="str">
        <f t="shared" ref="AH5:AH25" si="2">AE5&amp;" ("&amp;IFERROR(VLOOKUP(AB5,RelatedFactorUnits,2,),"none")&amp;")"</f>
        <v>Heating Degree Days (none)</v>
      </c>
    </row>
    <row r="6" spans="1:34" ht="16" hidden="1">
      <c r="B6" s="113">
        <v>2</v>
      </c>
      <c r="C6" s="228" t="str">
        <f>IF(Main!C38&lt;&gt;"",Main!C38,"")</f>
        <v/>
      </c>
      <c r="D6" s="228"/>
      <c r="E6" s="229"/>
      <c r="F6" s="150" t="str">
        <f>IF(Main!D38&lt;&gt;"",Main!D38,"")</f>
        <v/>
      </c>
      <c r="G6" s="230" t="str">
        <f>IF(Main!F38&lt;&gt;"",Main!F38,"")</f>
        <v/>
      </c>
      <c r="H6" s="231" t="e">
        <f t="shared" ref="H6:H24" ca="1" si="3">INDIRECT("G"&amp;I6)</f>
        <v>#REF!</v>
      </c>
      <c r="I6" s="231" t="e">
        <f t="shared" ref="I6:I24" ca="1" si="4">INDIRECT("G"&amp;J6)</f>
        <v>#REF!</v>
      </c>
      <c r="J6" s="231" t="e">
        <f t="shared" ref="J6:J24" ca="1" si="5">INDIRECT("G"&amp;K6)</f>
        <v>#REF!</v>
      </c>
      <c r="K6" s="231" t="e">
        <f t="shared" ref="K6:K24" ca="1" si="6">INDIRECT("G"&amp;L6)</f>
        <v>#REF!</v>
      </c>
      <c r="L6" s="231" t="e">
        <f t="shared" ref="L6:L24" ca="1" si="7">INDIRECT("G"&amp;M6)</f>
        <v>#REF!</v>
      </c>
      <c r="M6" s="231" t="e">
        <f t="shared" ref="M6:M24" ca="1" si="8">INDIRECT("G"&amp;N6)</f>
        <v>#REF!</v>
      </c>
      <c r="N6" s="231" t="e">
        <f t="shared" ref="N6:N24" ca="1" si="9">INDIRECT("G"&amp;O6)</f>
        <v>#REF!</v>
      </c>
      <c r="O6" s="231" t="e">
        <f t="shared" ref="O6:O24" ca="1" si="10">INDIRECT("G"&amp;P6)</f>
        <v>#REF!</v>
      </c>
      <c r="P6" s="231" t="e">
        <f t="shared" ref="P6:P24" ca="1" si="11">INDIRECT("G"&amp;Q6)</f>
        <v>#REF!</v>
      </c>
      <c r="Q6" s="231" t="e">
        <f t="shared" ref="Q6:Q24" ca="1" si="12">INDIRECT("G"&amp;R6)</f>
        <v>#REF!</v>
      </c>
      <c r="S6">
        <f>S5+30</f>
        <v>58</v>
      </c>
      <c r="T6">
        <v>2</v>
      </c>
      <c r="U6" t="b">
        <f t="shared" ref="U6:U24" si="13">W6</f>
        <v>0</v>
      </c>
      <c r="W6" s="13" t="b">
        <f t="shared" ref="W6:W24" si="14">OR(C6&lt;&gt;"",F6&lt;&gt;"")</f>
        <v>0</v>
      </c>
      <c r="AB6" s="115" t="str">
        <f t="shared" si="1"/>
        <v/>
      </c>
      <c r="AC6">
        <f t="shared" ref="AC6:AC24" si="15">IF(U6,B6&amp;": "&amp;C6,0)</f>
        <v>0</v>
      </c>
      <c r="AD6">
        <v>2</v>
      </c>
      <c r="AE6" t="str">
        <f t="shared" ref="AE6:AE24" si="16">AB6</f>
        <v/>
      </c>
      <c r="AH6" t="str">
        <f t="shared" si="2"/>
        <v xml:space="preserve"> (none)</v>
      </c>
    </row>
    <row r="7" spans="1:34" ht="16" hidden="1">
      <c r="B7" s="113">
        <v>3</v>
      </c>
      <c r="C7" s="228" t="str">
        <f>IF(Main!C39&lt;&gt;"",Main!C39,"")</f>
        <v/>
      </c>
      <c r="D7" s="228"/>
      <c r="E7" s="229"/>
      <c r="F7" s="150" t="str">
        <f>IF(Main!D39&lt;&gt;"",Main!D39,"")</f>
        <v/>
      </c>
      <c r="G7" s="230" t="str">
        <f>IF(Main!F39&lt;&gt;"",Main!F39,"")</f>
        <v/>
      </c>
      <c r="H7" s="231" t="e">
        <f t="shared" ca="1" si="3"/>
        <v>#REF!</v>
      </c>
      <c r="I7" s="231" t="e">
        <f t="shared" ca="1" si="4"/>
        <v>#REF!</v>
      </c>
      <c r="J7" s="231" t="e">
        <f t="shared" ca="1" si="5"/>
        <v>#REF!</v>
      </c>
      <c r="K7" s="231" t="e">
        <f t="shared" ca="1" si="6"/>
        <v>#REF!</v>
      </c>
      <c r="L7" s="231" t="e">
        <f t="shared" ca="1" si="7"/>
        <v>#REF!</v>
      </c>
      <c r="M7" s="231" t="e">
        <f t="shared" ca="1" si="8"/>
        <v>#REF!</v>
      </c>
      <c r="N7" s="231" t="e">
        <f t="shared" ca="1" si="9"/>
        <v>#REF!</v>
      </c>
      <c r="O7" s="231" t="e">
        <f t="shared" ca="1" si="10"/>
        <v>#REF!</v>
      </c>
      <c r="P7" s="231" t="e">
        <f t="shared" ca="1" si="11"/>
        <v>#REF!</v>
      </c>
      <c r="Q7" s="231" t="e">
        <f t="shared" ca="1" si="12"/>
        <v>#REF!</v>
      </c>
      <c r="S7">
        <f>S6+30</f>
        <v>88</v>
      </c>
      <c r="T7">
        <v>3</v>
      </c>
      <c r="U7" t="b">
        <f t="shared" si="13"/>
        <v>0</v>
      </c>
      <c r="W7" s="13" t="b">
        <f t="shared" si="14"/>
        <v>0</v>
      </c>
      <c r="AB7" s="115" t="str">
        <f t="shared" si="1"/>
        <v/>
      </c>
      <c r="AC7">
        <f t="shared" si="15"/>
        <v>0</v>
      </c>
      <c r="AD7">
        <v>3</v>
      </c>
      <c r="AE7" t="str">
        <f t="shared" si="16"/>
        <v/>
      </c>
      <c r="AH7" t="str">
        <f t="shared" si="2"/>
        <v xml:space="preserve"> (none)</v>
      </c>
    </row>
    <row r="8" spans="1:34" ht="16" hidden="1">
      <c r="B8" s="113">
        <v>4</v>
      </c>
      <c r="C8" s="228" t="str">
        <f>IF(Main!C40&lt;&gt;"",Main!C40,"")</f>
        <v/>
      </c>
      <c r="D8" s="228"/>
      <c r="E8" s="229"/>
      <c r="F8" s="150" t="str">
        <f>IF(Main!D40&lt;&gt;"",Main!D40,"")</f>
        <v/>
      </c>
      <c r="G8" s="230" t="str">
        <f>IF(Main!F40&lt;&gt;"",Main!F40,"")</f>
        <v/>
      </c>
      <c r="H8" s="231" t="e">
        <f t="shared" ca="1" si="3"/>
        <v>#REF!</v>
      </c>
      <c r="I8" s="231" t="e">
        <f t="shared" ca="1" si="4"/>
        <v>#REF!</v>
      </c>
      <c r="J8" s="231" t="e">
        <f t="shared" ca="1" si="5"/>
        <v>#REF!</v>
      </c>
      <c r="K8" s="231" t="e">
        <f t="shared" ca="1" si="6"/>
        <v>#REF!</v>
      </c>
      <c r="L8" s="231" t="e">
        <f t="shared" ca="1" si="7"/>
        <v>#REF!</v>
      </c>
      <c r="M8" s="231" t="e">
        <f t="shared" ca="1" si="8"/>
        <v>#REF!</v>
      </c>
      <c r="N8" s="231" t="e">
        <f t="shared" ca="1" si="9"/>
        <v>#REF!</v>
      </c>
      <c r="O8" s="231" t="e">
        <f t="shared" ca="1" si="10"/>
        <v>#REF!</v>
      </c>
      <c r="P8" s="231" t="e">
        <f t="shared" ca="1" si="11"/>
        <v>#REF!</v>
      </c>
      <c r="Q8" s="231" t="e">
        <f t="shared" ca="1" si="12"/>
        <v>#REF!</v>
      </c>
      <c r="S8">
        <f t="shared" ref="S8:S24" si="17">S7+30</f>
        <v>118</v>
      </c>
      <c r="T8">
        <v>4</v>
      </c>
      <c r="U8" t="b">
        <f t="shared" si="13"/>
        <v>0</v>
      </c>
      <c r="W8" s="13" t="b">
        <f t="shared" si="14"/>
        <v>0</v>
      </c>
      <c r="AB8" s="115" t="str">
        <f t="shared" si="1"/>
        <v/>
      </c>
      <c r="AC8">
        <f t="shared" si="15"/>
        <v>0</v>
      </c>
      <c r="AD8">
        <v>4</v>
      </c>
      <c r="AE8" t="str">
        <f t="shared" si="16"/>
        <v/>
      </c>
      <c r="AH8" t="str">
        <f t="shared" si="2"/>
        <v xml:space="preserve"> (none)</v>
      </c>
    </row>
    <row r="9" spans="1:34" ht="16" hidden="1">
      <c r="B9" s="113">
        <v>5</v>
      </c>
      <c r="C9" s="228" t="str">
        <f>IF(Main!C41&lt;&gt;"",Main!C41,"")</f>
        <v/>
      </c>
      <c r="D9" s="228"/>
      <c r="E9" s="229"/>
      <c r="F9" s="150" t="str">
        <f>IF(Main!D41&lt;&gt;"",Main!D41,"")</f>
        <v/>
      </c>
      <c r="G9" s="230" t="str">
        <f>IF(Main!F41&lt;&gt;"",Main!F41,"")</f>
        <v/>
      </c>
      <c r="H9" s="231" t="e">
        <f t="shared" ca="1" si="3"/>
        <v>#REF!</v>
      </c>
      <c r="I9" s="231" t="e">
        <f t="shared" ca="1" si="4"/>
        <v>#REF!</v>
      </c>
      <c r="J9" s="231" t="e">
        <f t="shared" ca="1" si="5"/>
        <v>#REF!</v>
      </c>
      <c r="K9" s="231" t="e">
        <f t="shared" ca="1" si="6"/>
        <v>#REF!</v>
      </c>
      <c r="L9" s="231" t="e">
        <f t="shared" ca="1" si="7"/>
        <v>#REF!</v>
      </c>
      <c r="M9" s="231" t="e">
        <f t="shared" ca="1" si="8"/>
        <v>#REF!</v>
      </c>
      <c r="N9" s="231" t="e">
        <f t="shared" ca="1" si="9"/>
        <v>#REF!</v>
      </c>
      <c r="O9" s="231" t="e">
        <f t="shared" ca="1" si="10"/>
        <v>#REF!</v>
      </c>
      <c r="P9" s="231" t="e">
        <f t="shared" ca="1" si="11"/>
        <v>#REF!</v>
      </c>
      <c r="Q9" s="231" t="e">
        <f t="shared" ca="1" si="12"/>
        <v>#REF!</v>
      </c>
      <c r="S9">
        <f t="shared" si="17"/>
        <v>148</v>
      </c>
      <c r="T9">
        <v>5</v>
      </c>
      <c r="U9" t="b">
        <f t="shared" si="13"/>
        <v>0</v>
      </c>
      <c r="W9" s="13" t="b">
        <f t="shared" si="14"/>
        <v>0</v>
      </c>
      <c r="AB9" s="115" t="str">
        <f t="shared" si="1"/>
        <v/>
      </c>
      <c r="AC9">
        <f t="shared" si="15"/>
        <v>0</v>
      </c>
      <c r="AD9">
        <v>5</v>
      </c>
      <c r="AE9" t="str">
        <f t="shared" si="16"/>
        <v/>
      </c>
      <c r="AH9" t="str">
        <f t="shared" si="2"/>
        <v xml:space="preserve"> (none)</v>
      </c>
    </row>
    <row r="10" spans="1:34" ht="16" hidden="1">
      <c r="B10" s="113">
        <v>6</v>
      </c>
      <c r="C10" s="228" t="str">
        <f>IF(Main!C42&lt;&gt;"",Main!C42,"")</f>
        <v/>
      </c>
      <c r="D10" s="228"/>
      <c r="E10" s="229"/>
      <c r="F10" s="150" t="str">
        <f>IF(Main!D42&lt;&gt;"",Main!D42,"")</f>
        <v/>
      </c>
      <c r="G10" s="230" t="str">
        <f>IF(Main!F42&lt;&gt;"",Main!F42,"")</f>
        <v/>
      </c>
      <c r="H10" s="231" t="e">
        <f t="shared" ca="1" si="3"/>
        <v>#REF!</v>
      </c>
      <c r="I10" s="231" t="e">
        <f t="shared" ca="1" si="4"/>
        <v>#REF!</v>
      </c>
      <c r="J10" s="231" t="e">
        <f t="shared" ca="1" si="5"/>
        <v>#REF!</v>
      </c>
      <c r="K10" s="231" t="e">
        <f t="shared" ca="1" si="6"/>
        <v>#REF!</v>
      </c>
      <c r="L10" s="231" t="e">
        <f t="shared" ca="1" si="7"/>
        <v>#REF!</v>
      </c>
      <c r="M10" s="231" t="e">
        <f t="shared" ca="1" si="8"/>
        <v>#REF!</v>
      </c>
      <c r="N10" s="231" t="e">
        <f t="shared" ca="1" si="9"/>
        <v>#REF!</v>
      </c>
      <c r="O10" s="231" t="e">
        <f t="shared" ca="1" si="10"/>
        <v>#REF!</v>
      </c>
      <c r="P10" s="231" t="e">
        <f t="shared" ca="1" si="11"/>
        <v>#REF!</v>
      </c>
      <c r="Q10" s="231" t="e">
        <f t="shared" ca="1" si="12"/>
        <v>#REF!</v>
      </c>
      <c r="S10">
        <f t="shared" si="17"/>
        <v>178</v>
      </c>
      <c r="T10">
        <v>6</v>
      </c>
      <c r="U10" t="b">
        <f t="shared" si="13"/>
        <v>0</v>
      </c>
      <c r="W10" s="13" t="b">
        <f t="shared" si="14"/>
        <v>0</v>
      </c>
      <c r="AB10" s="115" t="str">
        <f t="shared" si="1"/>
        <v/>
      </c>
      <c r="AC10">
        <f t="shared" si="15"/>
        <v>0</v>
      </c>
      <c r="AD10">
        <v>6</v>
      </c>
      <c r="AE10" t="str">
        <f t="shared" si="16"/>
        <v/>
      </c>
      <c r="AH10" t="str">
        <f t="shared" si="2"/>
        <v xml:space="preserve"> (none)</v>
      </c>
    </row>
    <row r="11" spans="1:34" ht="16" hidden="1">
      <c r="B11" s="113">
        <v>7</v>
      </c>
      <c r="C11" s="228" t="str">
        <f>IF(Main!C43&lt;&gt;"",Main!C43,"")</f>
        <v/>
      </c>
      <c r="D11" s="228"/>
      <c r="E11" s="229"/>
      <c r="F11" s="150" t="str">
        <f>IF(Main!D43&lt;&gt;"",Main!D43,"")</f>
        <v/>
      </c>
      <c r="G11" s="230" t="str">
        <f>IF(Main!F43&lt;&gt;"",Main!F43,"")</f>
        <v/>
      </c>
      <c r="H11" s="231" t="e">
        <f t="shared" ca="1" si="3"/>
        <v>#REF!</v>
      </c>
      <c r="I11" s="231" t="e">
        <f t="shared" ca="1" si="4"/>
        <v>#REF!</v>
      </c>
      <c r="J11" s="231" t="e">
        <f t="shared" ca="1" si="5"/>
        <v>#REF!</v>
      </c>
      <c r="K11" s="231" t="e">
        <f t="shared" ca="1" si="6"/>
        <v>#REF!</v>
      </c>
      <c r="L11" s="231" t="e">
        <f t="shared" ca="1" si="7"/>
        <v>#REF!</v>
      </c>
      <c r="M11" s="231" t="e">
        <f t="shared" ca="1" si="8"/>
        <v>#REF!</v>
      </c>
      <c r="N11" s="231" t="e">
        <f t="shared" ca="1" si="9"/>
        <v>#REF!</v>
      </c>
      <c r="O11" s="231" t="e">
        <f t="shared" ca="1" si="10"/>
        <v>#REF!</v>
      </c>
      <c r="P11" s="231" t="e">
        <f t="shared" ca="1" si="11"/>
        <v>#REF!</v>
      </c>
      <c r="Q11" s="231" t="e">
        <f t="shared" ca="1" si="12"/>
        <v>#REF!</v>
      </c>
      <c r="S11">
        <f t="shared" si="17"/>
        <v>208</v>
      </c>
      <c r="T11">
        <v>7</v>
      </c>
      <c r="U11" t="b">
        <f t="shared" si="13"/>
        <v>0</v>
      </c>
      <c r="W11" s="13" t="b">
        <f t="shared" si="14"/>
        <v>0</v>
      </c>
      <c r="AB11" s="115" t="str">
        <f t="shared" si="1"/>
        <v/>
      </c>
      <c r="AC11">
        <f t="shared" si="15"/>
        <v>0</v>
      </c>
      <c r="AD11">
        <v>7</v>
      </c>
      <c r="AE11" t="str">
        <f t="shared" si="16"/>
        <v/>
      </c>
      <c r="AH11" t="str">
        <f t="shared" si="2"/>
        <v xml:space="preserve"> (none)</v>
      </c>
    </row>
    <row r="12" spans="1:34" ht="16" hidden="1">
      <c r="B12" s="113">
        <v>8</v>
      </c>
      <c r="C12" s="228" t="str">
        <f>IF(Main!C44&lt;&gt;"",Main!C44,"")</f>
        <v/>
      </c>
      <c r="D12" s="228"/>
      <c r="E12" s="229"/>
      <c r="F12" s="150" t="str">
        <f>IF(Main!D44&lt;&gt;"",Main!D44,"")</f>
        <v/>
      </c>
      <c r="G12" s="230" t="str">
        <f>IF(Main!F44&lt;&gt;"",Main!F44,"")</f>
        <v/>
      </c>
      <c r="H12" s="231" t="e">
        <f t="shared" ca="1" si="3"/>
        <v>#REF!</v>
      </c>
      <c r="I12" s="231" t="e">
        <f t="shared" ca="1" si="4"/>
        <v>#REF!</v>
      </c>
      <c r="J12" s="231" t="e">
        <f t="shared" ca="1" si="5"/>
        <v>#REF!</v>
      </c>
      <c r="K12" s="231" t="e">
        <f t="shared" ca="1" si="6"/>
        <v>#REF!</v>
      </c>
      <c r="L12" s="231" t="e">
        <f t="shared" ca="1" si="7"/>
        <v>#REF!</v>
      </c>
      <c r="M12" s="231" t="e">
        <f t="shared" ca="1" si="8"/>
        <v>#REF!</v>
      </c>
      <c r="N12" s="231" t="e">
        <f t="shared" ca="1" si="9"/>
        <v>#REF!</v>
      </c>
      <c r="O12" s="231" t="e">
        <f t="shared" ca="1" si="10"/>
        <v>#REF!</v>
      </c>
      <c r="P12" s="231" t="e">
        <f t="shared" ca="1" si="11"/>
        <v>#REF!</v>
      </c>
      <c r="Q12" s="231" t="e">
        <f t="shared" ca="1" si="12"/>
        <v>#REF!</v>
      </c>
      <c r="S12">
        <f t="shared" si="17"/>
        <v>238</v>
      </c>
      <c r="T12">
        <v>8</v>
      </c>
      <c r="U12" t="b">
        <f t="shared" si="13"/>
        <v>0</v>
      </c>
      <c r="W12" s="13" t="b">
        <f t="shared" si="14"/>
        <v>0</v>
      </c>
      <c r="AB12" s="115" t="str">
        <f t="shared" si="1"/>
        <v/>
      </c>
      <c r="AC12">
        <f t="shared" si="15"/>
        <v>0</v>
      </c>
      <c r="AD12">
        <v>8</v>
      </c>
      <c r="AE12" t="str">
        <f t="shared" si="16"/>
        <v/>
      </c>
      <c r="AH12" t="str">
        <f t="shared" si="2"/>
        <v xml:space="preserve"> (none)</v>
      </c>
    </row>
    <row r="13" spans="1:34" ht="16" hidden="1">
      <c r="B13" s="113">
        <v>9</v>
      </c>
      <c r="C13" s="228" t="str">
        <f>IF(Main!C45&lt;&gt;"",Main!C45,"")</f>
        <v/>
      </c>
      <c r="D13" s="228"/>
      <c r="E13" s="229"/>
      <c r="F13" s="150" t="str">
        <f>IF(Main!D45&lt;&gt;"",Main!D45,"")</f>
        <v/>
      </c>
      <c r="G13" s="230" t="str">
        <f>IF(Main!F45&lt;&gt;"",Main!F45,"")</f>
        <v/>
      </c>
      <c r="H13" s="231" t="e">
        <f t="shared" ca="1" si="3"/>
        <v>#REF!</v>
      </c>
      <c r="I13" s="231" t="e">
        <f t="shared" ca="1" si="4"/>
        <v>#REF!</v>
      </c>
      <c r="J13" s="231" t="e">
        <f t="shared" ca="1" si="5"/>
        <v>#REF!</v>
      </c>
      <c r="K13" s="231" t="e">
        <f t="shared" ca="1" si="6"/>
        <v>#REF!</v>
      </c>
      <c r="L13" s="231" t="e">
        <f t="shared" ca="1" si="7"/>
        <v>#REF!</v>
      </c>
      <c r="M13" s="231" t="e">
        <f t="shared" ca="1" si="8"/>
        <v>#REF!</v>
      </c>
      <c r="N13" s="231" t="e">
        <f t="shared" ca="1" si="9"/>
        <v>#REF!</v>
      </c>
      <c r="O13" s="231" t="e">
        <f t="shared" ca="1" si="10"/>
        <v>#REF!</v>
      </c>
      <c r="P13" s="231" t="e">
        <f t="shared" ca="1" si="11"/>
        <v>#REF!</v>
      </c>
      <c r="Q13" s="231" t="e">
        <f t="shared" ca="1" si="12"/>
        <v>#REF!</v>
      </c>
      <c r="S13">
        <f t="shared" si="17"/>
        <v>268</v>
      </c>
      <c r="T13">
        <v>9</v>
      </c>
      <c r="U13" t="b">
        <f t="shared" si="13"/>
        <v>0</v>
      </c>
      <c r="W13" s="13" t="b">
        <f t="shared" si="14"/>
        <v>0</v>
      </c>
      <c r="AB13" s="115" t="str">
        <f t="shared" si="1"/>
        <v/>
      </c>
      <c r="AC13">
        <f t="shared" si="15"/>
        <v>0</v>
      </c>
      <c r="AD13">
        <v>9</v>
      </c>
      <c r="AE13" t="str">
        <f t="shared" si="16"/>
        <v/>
      </c>
      <c r="AH13" t="str">
        <f t="shared" si="2"/>
        <v xml:space="preserve"> (none)</v>
      </c>
    </row>
    <row r="14" spans="1:34" ht="16" hidden="1">
      <c r="B14" s="113">
        <v>10</v>
      </c>
      <c r="C14" s="228" t="str">
        <f>IF(Main!C46&lt;&gt;"",Main!C46,"")</f>
        <v/>
      </c>
      <c r="D14" s="228"/>
      <c r="E14" s="229"/>
      <c r="F14" s="150" t="str">
        <f>IF(Main!D46&lt;&gt;"",Main!D46,"")</f>
        <v/>
      </c>
      <c r="G14" s="230" t="str">
        <f>IF(Main!F46&lt;&gt;"",Main!F46,"")</f>
        <v/>
      </c>
      <c r="H14" s="231" t="e">
        <f t="shared" ca="1" si="3"/>
        <v>#REF!</v>
      </c>
      <c r="I14" s="231" t="e">
        <f t="shared" ca="1" si="4"/>
        <v>#REF!</v>
      </c>
      <c r="J14" s="231" t="e">
        <f t="shared" ca="1" si="5"/>
        <v>#REF!</v>
      </c>
      <c r="K14" s="231" t="e">
        <f t="shared" ca="1" si="6"/>
        <v>#REF!</v>
      </c>
      <c r="L14" s="231" t="e">
        <f t="shared" ca="1" si="7"/>
        <v>#REF!</v>
      </c>
      <c r="M14" s="231" t="e">
        <f t="shared" ca="1" si="8"/>
        <v>#REF!</v>
      </c>
      <c r="N14" s="231" t="e">
        <f t="shared" ca="1" si="9"/>
        <v>#REF!</v>
      </c>
      <c r="O14" s="231" t="e">
        <f t="shared" ca="1" si="10"/>
        <v>#REF!</v>
      </c>
      <c r="P14" s="231" t="e">
        <f t="shared" ca="1" si="11"/>
        <v>#REF!</v>
      </c>
      <c r="Q14" s="231" t="e">
        <f t="shared" ca="1" si="12"/>
        <v>#REF!</v>
      </c>
      <c r="S14">
        <f t="shared" si="17"/>
        <v>298</v>
      </c>
      <c r="T14">
        <v>10</v>
      </c>
      <c r="U14" t="b">
        <f t="shared" si="13"/>
        <v>0</v>
      </c>
      <c r="W14" s="13" t="b">
        <f t="shared" si="14"/>
        <v>0</v>
      </c>
      <c r="AB14" s="115" t="str">
        <f t="shared" si="1"/>
        <v/>
      </c>
      <c r="AC14">
        <f t="shared" si="15"/>
        <v>0</v>
      </c>
      <c r="AD14">
        <v>10</v>
      </c>
      <c r="AE14" t="str">
        <f t="shared" si="16"/>
        <v/>
      </c>
      <c r="AH14" t="str">
        <f t="shared" si="2"/>
        <v xml:space="preserve"> (none)</v>
      </c>
    </row>
    <row r="15" spans="1:34" ht="16" hidden="1">
      <c r="B15" s="113">
        <v>11</v>
      </c>
      <c r="C15" s="228" t="str">
        <f>IF(Main!C47&lt;&gt;"",Main!C47,"")</f>
        <v/>
      </c>
      <c r="D15" s="228"/>
      <c r="E15" s="229"/>
      <c r="F15" s="150" t="str">
        <f>IF(Main!D47&lt;&gt;"",Main!D47,"")</f>
        <v/>
      </c>
      <c r="G15" s="230" t="str">
        <f>IF(Main!F47&lt;&gt;"",Main!F47,"")</f>
        <v/>
      </c>
      <c r="H15" s="231" t="e">
        <f t="shared" ca="1" si="3"/>
        <v>#REF!</v>
      </c>
      <c r="I15" s="231" t="e">
        <f t="shared" ca="1" si="4"/>
        <v>#REF!</v>
      </c>
      <c r="J15" s="231" t="e">
        <f t="shared" ca="1" si="5"/>
        <v>#REF!</v>
      </c>
      <c r="K15" s="231" t="e">
        <f t="shared" ca="1" si="6"/>
        <v>#REF!</v>
      </c>
      <c r="L15" s="231" t="e">
        <f t="shared" ca="1" si="7"/>
        <v>#REF!</v>
      </c>
      <c r="M15" s="231" t="e">
        <f t="shared" ca="1" si="8"/>
        <v>#REF!</v>
      </c>
      <c r="N15" s="231" t="e">
        <f t="shared" ca="1" si="9"/>
        <v>#REF!</v>
      </c>
      <c r="O15" s="231" t="e">
        <f t="shared" ca="1" si="10"/>
        <v>#REF!</v>
      </c>
      <c r="P15" s="231" t="e">
        <f t="shared" ca="1" si="11"/>
        <v>#REF!</v>
      </c>
      <c r="Q15" s="231" t="e">
        <f t="shared" ca="1" si="12"/>
        <v>#REF!</v>
      </c>
      <c r="S15">
        <f t="shared" si="17"/>
        <v>328</v>
      </c>
      <c r="T15">
        <v>11</v>
      </c>
      <c r="U15" t="b">
        <f t="shared" si="13"/>
        <v>0</v>
      </c>
      <c r="W15" s="13" t="b">
        <f t="shared" si="14"/>
        <v>0</v>
      </c>
      <c r="AB15" s="115" t="str">
        <f t="shared" si="1"/>
        <v/>
      </c>
      <c r="AC15">
        <f t="shared" si="15"/>
        <v>0</v>
      </c>
      <c r="AD15">
        <v>11</v>
      </c>
      <c r="AE15" t="str">
        <f t="shared" si="16"/>
        <v/>
      </c>
      <c r="AH15" t="str">
        <f t="shared" si="2"/>
        <v xml:space="preserve"> (none)</v>
      </c>
    </row>
    <row r="16" spans="1:34" ht="16" hidden="1">
      <c r="B16" s="113">
        <v>12</v>
      </c>
      <c r="C16" s="228" t="str">
        <f>IF(Main!C48&lt;&gt;"",Main!C48,"")</f>
        <v/>
      </c>
      <c r="D16" s="228"/>
      <c r="E16" s="229"/>
      <c r="F16" s="150" t="str">
        <f>IF(Main!D48&lt;&gt;"",Main!D48,"")</f>
        <v/>
      </c>
      <c r="G16" s="230" t="str">
        <f>IF(Main!F48&lt;&gt;"",Main!F48,"")</f>
        <v/>
      </c>
      <c r="H16" s="231" t="e">
        <f t="shared" ca="1" si="3"/>
        <v>#REF!</v>
      </c>
      <c r="I16" s="231" t="e">
        <f t="shared" ca="1" si="4"/>
        <v>#REF!</v>
      </c>
      <c r="J16" s="231" t="e">
        <f t="shared" ca="1" si="5"/>
        <v>#REF!</v>
      </c>
      <c r="K16" s="231" t="e">
        <f t="shared" ca="1" si="6"/>
        <v>#REF!</v>
      </c>
      <c r="L16" s="231" t="e">
        <f t="shared" ca="1" si="7"/>
        <v>#REF!</v>
      </c>
      <c r="M16" s="231" t="e">
        <f t="shared" ca="1" si="8"/>
        <v>#REF!</v>
      </c>
      <c r="N16" s="231" t="e">
        <f t="shared" ca="1" si="9"/>
        <v>#REF!</v>
      </c>
      <c r="O16" s="231" t="e">
        <f t="shared" ca="1" si="10"/>
        <v>#REF!</v>
      </c>
      <c r="P16" s="231" t="e">
        <f t="shared" ca="1" si="11"/>
        <v>#REF!</v>
      </c>
      <c r="Q16" s="231" t="e">
        <f t="shared" ca="1" si="12"/>
        <v>#REF!</v>
      </c>
      <c r="S16">
        <f t="shared" si="17"/>
        <v>358</v>
      </c>
      <c r="T16">
        <v>12</v>
      </c>
      <c r="U16" t="b">
        <f t="shared" si="13"/>
        <v>0</v>
      </c>
      <c r="W16" s="13" t="b">
        <f t="shared" si="14"/>
        <v>0</v>
      </c>
      <c r="AB16" s="115" t="str">
        <f t="shared" si="1"/>
        <v/>
      </c>
      <c r="AC16">
        <f t="shared" si="15"/>
        <v>0</v>
      </c>
      <c r="AD16">
        <v>12</v>
      </c>
      <c r="AE16" t="str">
        <f t="shared" si="16"/>
        <v/>
      </c>
      <c r="AH16" t="str">
        <f t="shared" si="2"/>
        <v xml:space="preserve"> (none)</v>
      </c>
    </row>
    <row r="17" spans="1:34" ht="16" hidden="1">
      <c r="B17" s="113">
        <v>13</v>
      </c>
      <c r="C17" s="228" t="str">
        <f>IF(Main!C49&lt;&gt;"",Main!C49,"")</f>
        <v/>
      </c>
      <c r="D17" s="228"/>
      <c r="E17" s="229"/>
      <c r="F17" s="150" t="str">
        <f>IF(Main!D49&lt;&gt;"",Main!D49,"")</f>
        <v/>
      </c>
      <c r="G17" s="230" t="str">
        <f>IF(Main!F49&lt;&gt;"",Main!F49,"")</f>
        <v/>
      </c>
      <c r="H17" s="231" t="e">
        <f t="shared" ca="1" si="3"/>
        <v>#REF!</v>
      </c>
      <c r="I17" s="231" t="e">
        <f t="shared" ca="1" si="4"/>
        <v>#REF!</v>
      </c>
      <c r="J17" s="231" t="e">
        <f t="shared" ca="1" si="5"/>
        <v>#REF!</v>
      </c>
      <c r="K17" s="231" t="e">
        <f t="shared" ca="1" si="6"/>
        <v>#REF!</v>
      </c>
      <c r="L17" s="231" t="e">
        <f t="shared" ca="1" si="7"/>
        <v>#REF!</v>
      </c>
      <c r="M17" s="231" t="e">
        <f t="shared" ca="1" si="8"/>
        <v>#REF!</v>
      </c>
      <c r="N17" s="231" t="e">
        <f t="shared" ca="1" si="9"/>
        <v>#REF!</v>
      </c>
      <c r="O17" s="231" t="e">
        <f t="shared" ca="1" si="10"/>
        <v>#REF!</v>
      </c>
      <c r="P17" s="231" t="e">
        <f t="shared" ca="1" si="11"/>
        <v>#REF!</v>
      </c>
      <c r="Q17" s="231" t="e">
        <f t="shared" ca="1" si="12"/>
        <v>#REF!</v>
      </c>
      <c r="S17">
        <f t="shared" si="17"/>
        <v>388</v>
      </c>
      <c r="T17">
        <v>13</v>
      </c>
      <c r="U17" t="b">
        <f t="shared" si="13"/>
        <v>0</v>
      </c>
      <c r="W17" s="13" t="b">
        <f t="shared" si="14"/>
        <v>0</v>
      </c>
      <c r="AB17" s="115" t="str">
        <f t="shared" si="1"/>
        <v/>
      </c>
      <c r="AC17">
        <f t="shared" si="15"/>
        <v>0</v>
      </c>
      <c r="AD17">
        <v>13</v>
      </c>
      <c r="AE17" t="str">
        <f t="shared" si="16"/>
        <v/>
      </c>
      <c r="AH17" t="str">
        <f t="shared" si="2"/>
        <v xml:space="preserve"> (none)</v>
      </c>
    </row>
    <row r="18" spans="1:34" ht="16" hidden="1">
      <c r="B18" s="113">
        <v>14</v>
      </c>
      <c r="C18" s="228" t="str">
        <f>IF(Main!C50&lt;&gt;"",Main!C50,"")</f>
        <v/>
      </c>
      <c r="D18" s="228"/>
      <c r="E18" s="229"/>
      <c r="F18" s="150" t="str">
        <f>IF(Main!D50&lt;&gt;"",Main!D50,"")</f>
        <v/>
      </c>
      <c r="G18" s="230" t="str">
        <f>IF(Main!F50&lt;&gt;"",Main!F50,"")</f>
        <v/>
      </c>
      <c r="H18" s="231" t="e">
        <f t="shared" ca="1" si="3"/>
        <v>#REF!</v>
      </c>
      <c r="I18" s="231" t="e">
        <f t="shared" ca="1" si="4"/>
        <v>#REF!</v>
      </c>
      <c r="J18" s="231" t="e">
        <f t="shared" ca="1" si="5"/>
        <v>#REF!</v>
      </c>
      <c r="K18" s="231" t="e">
        <f t="shared" ca="1" si="6"/>
        <v>#REF!</v>
      </c>
      <c r="L18" s="231" t="e">
        <f t="shared" ca="1" si="7"/>
        <v>#REF!</v>
      </c>
      <c r="M18" s="231" t="e">
        <f t="shared" ca="1" si="8"/>
        <v>#REF!</v>
      </c>
      <c r="N18" s="231" t="e">
        <f t="shared" ca="1" si="9"/>
        <v>#REF!</v>
      </c>
      <c r="O18" s="231" t="e">
        <f t="shared" ca="1" si="10"/>
        <v>#REF!</v>
      </c>
      <c r="P18" s="231" t="e">
        <f t="shared" ca="1" si="11"/>
        <v>#REF!</v>
      </c>
      <c r="Q18" s="231" t="e">
        <f t="shared" ca="1" si="12"/>
        <v>#REF!</v>
      </c>
      <c r="S18">
        <f t="shared" si="17"/>
        <v>418</v>
      </c>
      <c r="T18">
        <v>14</v>
      </c>
      <c r="U18" t="b">
        <f t="shared" si="13"/>
        <v>0</v>
      </c>
      <c r="W18" s="13" t="b">
        <f t="shared" si="14"/>
        <v>0</v>
      </c>
      <c r="AB18" s="115" t="str">
        <f t="shared" si="1"/>
        <v/>
      </c>
      <c r="AC18">
        <f t="shared" si="15"/>
        <v>0</v>
      </c>
      <c r="AD18">
        <v>14</v>
      </c>
      <c r="AE18" t="str">
        <f t="shared" si="16"/>
        <v/>
      </c>
      <c r="AH18" t="str">
        <f t="shared" si="2"/>
        <v xml:space="preserve"> (none)</v>
      </c>
    </row>
    <row r="19" spans="1:34" ht="16" hidden="1">
      <c r="B19" s="113">
        <v>15</v>
      </c>
      <c r="C19" s="228" t="str">
        <f>IF(Main!C51&lt;&gt;"",Main!C51,"")</f>
        <v/>
      </c>
      <c r="D19" s="228"/>
      <c r="E19" s="229"/>
      <c r="F19" s="150" t="str">
        <f>IF(Main!D51&lt;&gt;"",Main!D51,"")</f>
        <v/>
      </c>
      <c r="G19" s="230" t="str">
        <f>IF(Main!F51&lt;&gt;"",Main!F51,"")</f>
        <v/>
      </c>
      <c r="H19" s="231" t="e">
        <f t="shared" ca="1" si="3"/>
        <v>#REF!</v>
      </c>
      <c r="I19" s="231" t="e">
        <f t="shared" ca="1" si="4"/>
        <v>#REF!</v>
      </c>
      <c r="J19" s="231" t="e">
        <f t="shared" ca="1" si="5"/>
        <v>#REF!</v>
      </c>
      <c r="K19" s="231" t="e">
        <f t="shared" ca="1" si="6"/>
        <v>#REF!</v>
      </c>
      <c r="L19" s="231" t="e">
        <f t="shared" ca="1" si="7"/>
        <v>#REF!</v>
      </c>
      <c r="M19" s="231" t="e">
        <f t="shared" ca="1" si="8"/>
        <v>#REF!</v>
      </c>
      <c r="N19" s="231" t="e">
        <f t="shared" ca="1" si="9"/>
        <v>#REF!</v>
      </c>
      <c r="O19" s="231" t="e">
        <f t="shared" ca="1" si="10"/>
        <v>#REF!</v>
      </c>
      <c r="P19" s="231" t="e">
        <f t="shared" ca="1" si="11"/>
        <v>#REF!</v>
      </c>
      <c r="Q19" s="231" t="e">
        <f t="shared" ca="1" si="12"/>
        <v>#REF!</v>
      </c>
      <c r="S19">
        <f t="shared" si="17"/>
        <v>448</v>
      </c>
      <c r="T19">
        <v>15</v>
      </c>
      <c r="U19" t="b">
        <f t="shared" si="13"/>
        <v>0</v>
      </c>
      <c r="W19" s="13" t="b">
        <f t="shared" si="14"/>
        <v>0</v>
      </c>
      <c r="AB19" s="115" t="str">
        <f t="shared" si="1"/>
        <v/>
      </c>
      <c r="AC19">
        <f t="shared" si="15"/>
        <v>0</v>
      </c>
      <c r="AD19">
        <v>15</v>
      </c>
      <c r="AE19" t="str">
        <f t="shared" si="16"/>
        <v/>
      </c>
      <c r="AH19" t="str">
        <f t="shared" si="2"/>
        <v xml:space="preserve"> (none)</v>
      </c>
    </row>
    <row r="20" spans="1:34" ht="16" hidden="1">
      <c r="B20" s="113">
        <v>16</v>
      </c>
      <c r="C20" s="228" t="str">
        <f>IF(Main!C52&lt;&gt;"",Main!C52,"")</f>
        <v/>
      </c>
      <c r="D20" s="228"/>
      <c r="E20" s="229"/>
      <c r="F20" s="150" t="str">
        <f>IF(Main!D52&lt;&gt;"",Main!D52,"")</f>
        <v/>
      </c>
      <c r="G20" s="230" t="str">
        <f>IF(Main!F52&lt;&gt;"",Main!F52,"")</f>
        <v/>
      </c>
      <c r="H20" s="231" t="e">
        <f t="shared" ca="1" si="3"/>
        <v>#REF!</v>
      </c>
      <c r="I20" s="231" t="e">
        <f t="shared" ca="1" si="4"/>
        <v>#REF!</v>
      </c>
      <c r="J20" s="231" t="e">
        <f t="shared" ca="1" si="5"/>
        <v>#REF!</v>
      </c>
      <c r="K20" s="231" t="e">
        <f t="shared" ca="1" si="6"/>
        <v>#REF!</v>
      </c>
      <c r="L20" s="231" t="e">
        <f t="shared" ca="1" si="7"/>
        <v>#REF!</v>
      </c>
      <c r="M20" s="231" t="e">
        <f t="shared" ca="1" si="8"/>
        <v>#REF!</v>
      </c>
      <c r="N20" s="231" t="e">
        <f t="shared" ca="1" si="9"/>
        <v>#REF!</v>
      </c>
      <c r="O20" s="231" t="e">
        <f t="shared" ca="1" si="10"/>
        <v>#REF!</v>
      </c>
      <c r="P20" s="231" t="e">
        <f t="shared" ca="1" si="11"/>
        <v>#REF!</v>
      </c>
      <c r="Q20" s="231" t="e">
        <f t="shared" ca="1" si="12"/>
        <v>#REF!</v>
      </c>
      <c r="S20">
        <f t="shared" si="17"/>
        <v>478</v>
      </c>
      <c r="T20">
        <v>16</v>
      </c>
      <c r="U20" t="b">
        <f t="shared" si="13"/>
        <v>0</v>
      </c>
      <c r="W20" s="13" t="b">
        <f t="shared" si="14"/>
        <v>0</v>
      </c>
      <c r="AB20" s="115" t="str">
        <f t="shared" si="1"/>
        <v/>
      </c>
      <c r="AC20">
        <f t="shared" si="15"/>
        <v>0</v>
      </c>
      <c r="AD20">
        <v>16</v>
      </c>
      <c r="AE20" t="str">
        <f t="shared" si="16"/>
        <v/>
      </c>
      <c r="AH20" t="str">
        <f t="shared" si="2"/>
        <v xml:space="preserve"> (none)</v>
      </c>
    </row>
    <row r="21" spans="1:34" ht="16" hidden="1">
      <c r="B21" s="113">
        <v>17</v>
      </c>
      <c r="C21" s="228" t="str">
        <f>IF(Main!C53&lt;&gt;"",Main!C53,"")</f>
        <v/>
      </c>
      <c r="D21" s="228"/>
      <c r="E21" s="229"/>
      <c r="F21" s="150" t="str">
        <f>IF(Main!D53&lt;&gt;"",Main!D53,"")</f>
        <v/>
      </c>
      <c r="G21" s="230" t="str">
        <f>IF(Main!F53&lt;&gt;"",Main!F53,"")</f>
        <v/>
      </c>
      <c r="H21" s="231" t="e">
        <f t="shared" ca="1" si="3"/>
        <v>#REF!</v>
      </c>
      <c r="I21" s="231" t="e">
        <f t="shared" ca="1" si="4"/>
        <v>#REF!</v>
      </c>
      <c r="J21" s="231" t="e">
        <f t="shared" ca="1" si="5"/>
        <v>#REF!</v>
      </c>
      <c r="K21" s="231" t="e">
        <f t="shared" ca="1" si="6"/>
        <v>#REF!</v>
      </c>
      <c r="L21" s="231" t="e">
        <f t="shared" ca="1" si="7"/>
        <v>#REF!</v>
      </c>
      <c r="M21" s="231" t="e">
        <f t="shared" ca="1" si="8"/>
        <v>#REF!</v>
      </c>
      <c r="N21" s="231" t="e">
        <f t="shared" ca="1" si="9"/>
        <v>#REF!</v>
      </c>
      <c r="O21" s="231" t="e">
        <f t="shared" ca="1" si="10"/>
        <v>#REF!</v>
      </c>
      <c r="P21" s="231" t="e">
        <f t="shared" ca="1" si="11"/>
        <v>#REF!</v>
      </c>
      <c r="Q21" s="231" t="e">
        <f t="shared" ca="1" si="12"/>
        <v>#REF!</v>
      </c>
      <c r="S21">
        <f t="shared" si="17"/>
        <v>508</v>
      </c>
      <c r="T21">
        <v>17</v>
      </c>
      <c r="U21" t="b">
        <f t="shared" si="13"/>
        <v>0</v>
      </c>
      <c r="W21" s="13" t="b">
        <f t="shared" si="14"/>
        <v>0</v>
      </c>
      <c r="AB21" s="115" t="str">
        <f t="shared" si="1"/>
        <v/>
      </c>
      <c r="AC21">
        <f t="shared" si="15"/>
        <v>0</v>
      </c>
      <c r="AD21">
        <v>17</v>
      </c>
      <c r="AE21" t="str">
        <f t="shared" si="16"/>
        <v/>
      </c>
      <c r="AH21" t="str">
        <f t="shared" si="2"/>
        <v xml:space="preserve"> (none)</v>
      </c>
    </row>
    <row r="22" spans="1:34" ht="16" hidden="1">
      <c r="B22" s="113">
        <v>18</v>
      </c>
      <c r="C22" s="228" t="str">
        <f>IF(Main!C54&lt;&gt;"",Main!C54,"")</f>
        <v/>
      </c>
      <c r="D22" s="228"/>
      <c r="E22" s="229"/>
      <c r="F22" s="150" t="str">
        <f>IF(Main!D54&lt;&gt;"",Main!D54,"")</f>
        <v/>
      </c>
      <c r="G22" s="230" t="str">
        <f>IF(Main!F54&lt;&gt;"",Main!F54,"")</f>
        <v/>
      </c>
      <c r="H22" s="231" t="e">
        <f t="shared" ca="1" si="3"/>
        <v>#REF!</v>
      </c>
      <c r="I22" s="231" t="e">
        <f t="shared" ca="1" si="4"/>
        <v>#REF!</v>
      </c>
      <c r="J22" s="231" t="e">
        <f t="shared" ca="1" si="5"/>
        <v>#REF!</v>
      </c>
      <c r="K22" s="231" t="e">
        <f t="shared" ca="1" si="6"/>
        <v>#REF!</v>
      </c>
      <c r="L22" s="231" t="e">
        <f t="shared" ca="1" si="7"/>
        <v>#REF!</v>
      </c>
      <c r="M22" s="231" t="e">
        <f t="shared" ca="1" si="8"/>
        <v>#REF!</v>
      </c>
      <c r="N22" s="231" t="e">
        <f t="shared" ca="1" si="9"/>
        <v>#REF!</v>
      </c>
      <c r="O22" s="231" t="e">
        <f t="shared" ca="1" si="10"/>
        <v>#REF!</v>
      </c>
      <c r="P22" s="231" t="e">
        <f t="shared" ca="1" si="11"/>
        <v>#REF!</v>
      </c>
      <c r="Q22" s="231" t="e">
        <f t="shared" ca="1" si="12"/>
        <v>#REF!</v>
      </c>
      <c r="S22">
        <f t="shared" si="17"/>
        <v>538</v>
      </c>
      <c r="T22">
        <v>18</v>
      </c>
      <c r="U22" t="b">
        <f t="shared" si="13"/>
        <v>0</v>
      </c>
      <c r="W22" s="13" t="b">
        <f t="shared" si="14"/>
        <v>0</v>
      </c>
      <c r="AB22" s="115" t="str">
        <f t="shared" si="1"/>
        <v/>
      </c>
      <c r="AC22">
        <f t="shared" si="15"/>
        <v>0</v>
      </c>
      <c r="AD22">
        <v>18</v>
      </c>
      <c r="AE22" t="str">
        <f t="shared" si="16"/>
        <v/>
      </c>
      <c r="AH22" t="str">
        <f t="shared" si="2"/>
        <v xml:space="preserve"> (none)</v>
      </c>
    </row>
    <row r="23" spans="1:34" ht="16" hidden="1">
      <c r="B23" s="113">
        <v>19</v>
      </c>
      <c r="C23" s="228" t="str">
        <f>IF(Main!C55&lt;&gt;"",Main!C55,"")</f>
        <v/>
      </c>
      <c r="D23" s="228"/>
      <c r="E23" s="229"/>
      <c r="F23" s="150" t="str">
        <f>IF(Main!D55&lt;&gt;"",Main!D55,"")</f>
        <v/>
      </c>
      <c r="G23" s="230" t="str">
        <f>IF(Main!F55&lt;&gt;"",Main!F55,"")</f>
        <v/>
      </c>
      <c r="H23" s="231" t="e">
        <f t="shared" ca="1" si="3"/>
        <v>#REF!</v>
      </c>
      <c r="I23" s="231" t="e">
        <f t="shared" ca="1" si="4"/>
        <v>#REF!</v>
      </c>
      <c r="J23" s="231" t="e">
        <f t="shared" ca="1" si="5"/>
        <v>#REF!</v>
      </c>
      <c r="K23" s="231" t="e">
        <f t="shared" ca="1" si="6"/>
        <v>#REF!</v>
      </c>
      <c r="L23" s="231" t="e">
        <f t="shared" ca="1" si="7"/>
        <v>#REF!</v>
      </c>
      <c r="M23" s="231" t="e">
        <f t="shared" ca="1" si="8"/>
        <v>#REF!</v>
      </c>
      <c r="N23" s="231" t="e">
        <f t="shared" ca="1" si="9"/>
        <v>#REF!</v>
      </c>
      <c r="O23" s="231" t="e">
        <f t="shared" ca="1" si="10"/>
        <v>#REF!</v>
      </c>
      <c r="P23" s="231" t="e">
        <f t="shared" ca="1" si="11"/>
        <v>#REF!</v>
      </c>
      <c r="Q23" s="231" t="e">
        <f t="shared" ca="1" si="12"/>
        <v>#REF!</v>
      </c>
      <c r="S23">
        <f t="shared" si="17"/>
        <v>568</v>
      </c>
      <c r="T23">
        <v>19</v>
      </c>
      <c r="U23" t="b">
        <f t="shared" si="13"/>
        <v>0</v>
      </c>
      <c r="W23" s="13" t="b">
        <f t="shared" si="14"/>
        <v>0</v>
      </c>
      <c r="AB23" s="115" t="str">
        <f t="shared" si="1"/>
        <v/>
      </c>
      <c r="AC23">
        <f t="shared" si="15"/>
        <v>0</v>
      </c>
      <c r="AD23">
        <v>19</v>
      </c>
      <c r="AE23" t="str">
        <f t="shared" si="16"/>
        <v/>
      </c>
      <c r="AH23" t="str">
        <f t="shared" si="2"/>
        <v xml:space="preserve"> (none)</v>
      </c>
    </row>
    <row r="24" spans="1:34" ht="16" hidden="1">
      <c r="B24" s="113">
        <v>20</v>
      </c>
      <c r="C24" s="228" t="str">
        <f>IF(Main!C56&lt;&gt;"",Main!C56,"")</f>
        <v/>
      </c>
      <c r="D24" s="228"/>
      <c r="E24" s="229"/>
      <c r="F24" s="150" t="str">
        <f>IF(Main!D56&lt;&gt;"",Main!D56,"")</f>
        <v/>
      </c>
      <c r="G24" s="230" t="str">
        <f>IF(Main!F56&lt;&gt;"",Main!F56,"")</f>
        <v/>
      </c>
      <c r="H24" s="231" t="e">
        <f t="shared" ca="1" si="3"/>
        <v>#REF!</v>
      </c>
      <c r="I24" s="231" t="e">
        <f t="shared" ca="1" si="4"/>
        <v>#REF!</v>
      </c>
      <c r="J24" s="231" t="e">
        <f t="shared" ca="1" si="5"/>
        <v>#REF!</v>
      </c>
      <c r="K24" s="231" t="e">
        <f t="shared" ca="1" si="6"/>
        <v>#REF!</v>
      </c>
      <c r="L24" s="231" t="e">
        <f t="shared" ca="1" si="7"/>
        <v>#REF!</v>
      </c>
      <c r="M24" s="231" t="e">
        <f t="shared" ca="1" si="8"/>
        <v>#REF!</v>
      </c>
      <c r="N24" s="231" t="e">
        <f t="shared" ca="1" si="9"/>
        <v>#REF!</v>
      </c>
      <c r="O24" s="231" t="e">
        <f t="shared" ca="1" si="10"/>
        <v>#REF!</v>
      </c>
      <c r="P24" s="231" t="e">
        <f t="shared" ca="1" si="11"/>
        <v>#REF!</v>
      </c>
      <c r="Q24" s="231" t="e">
        <f t="shared" ca="1" si="12"/>
        <v>#REF!</v>
      </c>
      <c r="S24">
        <f t="shared" si="17"/>
        <v>598</v>
      </c>
      <c r="T24">
        <v>20</v>
      </c>
      <c r="U24" t="b">
        <f t="shared" si="13"/>
        <v>0</v>
      </c>
      <c r="W24" s="13" t="b">
        <f t="shared" si="14"/>
        <v>0</v>
      </c>
      <c r="AB24" s="115" t="str">
        <f t="shared" si="1"/>
        <v/>
      </c>
      <c r="AC24">
        <f t="shared" si="15"/>
        <v>0</v>
      </c>
      <c r="AD24">
        <v>20</v>
      </c>
      <c r="AE24" t="str">
        <f t="shared" si="16"/>
        <v/>
      </c>
      <c r="AH24" t="str">
        <f t="shared" si="2"/>
        <v xml:space="preserve"> (none)</v>
      </c>
    </row>
    <row r="25" spans="1:34" hidden="1">
      <c r="C25" s="103"/>
      <c r="D25" s="88"/>
      <c r="W25" s="88" t="b">
        <f>NOT(X25)</f>
        <v>1</v>
      </c>
      <c r="X25" t="b">
        <f>IF(NOT(W24),FALSE,C24&lt;&gt;"")</f>
        <v>0</v>
      </c>
      <c r="AB25" s="116"/>
      <c r="AH25" t="str">
        <f t="shared" si="2"/>
        <v xml:space="preserve"> (none)</v>
      </c>
    </row>
    <row r="26" spans="1:34" hidden="1"/>
    <row r="27" spans="1:34" ht="16" thickBot="1">
      <c r="B27" s="224" t="s">
        <v>45</v>
      </c>
      <c r="C27" s="224"/>
      <c r="D27" s="224"/>
      <c r="E27" s="224"/>
      <c r="F27" s="117" t="s">
        <v>20</v>
      </c>
      <c r="G27" s="151" t="s">
        <v>21</v>
      </c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T27" t="b">
        <f>VLOOKUP(B28,$T$5:$U$24,2,)</f>
        <v>1</v>
      </c>
      <c r="W27" s="88" t="b">
        <f>AND(S27:V27)</f>
        <v>1</v>
      </c>
    </row>
    <row r="28" spans="1:34" ht="26" thickTop="1" thickBot="1">
      <c r="A28" s="120"/>
      <c r="B28" s="121">
        <v>1</v>
      </c>
      <c r="C28" s="225" t="str">
        <f>VLOOKUP(B28,$B$5:$F$24,2,)</f>
        <v>Heating Degree Days</v>
      </c>
      <c r="D28" s="226"/>
      <c r="E28" s="227"/>
      <c r="F28" s="152" t="str">
        <f>VLOOKUP(B28,$B$5:$G$24,5,)</f>
        <v/>
      </c>
      <c r="G28" s="210" t="str">
        <f>VLOOKUP(B28,$B$5:$G$24,6,)</f>
        <v/>
      </c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T28" t="b">
        <f>T27</f>
        <v>1</v>
      </c>
      <c r="W28" s="88" t="b">
        <f t="shared" ref="W28:W56" si="18">AND(S28:V28)</f>
        <v>1</v>
      </c>
    </row>
    <row r="29" spans="1:34">
      <c r="T29" t="b">
        <f>T28</f>
        <v>1</v>
      </c>
      <c r="W29" s="88" t="b">
        <f t="shared" si="18"/>
        <v>1</v>
      </c>
    </row>
    <row r="30" spans="1:34" ht="16" thickBot="1">
      <c r="B30" s="122"/>
      <c r="C30" s="122"/>
      <c r="D30" s="54" t="str">
        <f>Support!H3</f>
        <v>Jan</v>
      </c>
      <c r="E30" s="54" t="str">
        <f>Support!I3</f>
        <v>Feb</v>
      </c>
      <c r="F30" s="54" t="str">
        <f>Support!J3</f>
        <v>Mar</v>
      </c>
      <c r="G30" s="54" t="str">
        <f>Support!K3</f>
        <v>Apr</v>
      </c>
      <c r="H30" s="54" t="str">
        <f>Support!L3</f>
        <v>May</v>
      </c>
      <c r="I30" s="54" t="str">
        <f>Support!M3</f>
        <v>Jun</v>
      </c>
      <c r="J30" s="54" t="str">
        <f>Support!N3</f>
        <v>Jul</v>
      </c>
      <c r="K30" s="54" t="str">
        <f>Support!O3</f>
        <v>Aug</v>
      </c>
      <c r="L30" s="54" t="str">
        <f>Support!P3</f>
        <v>Sep</v>
      </c>
      <c r="M30" s="54" t="str">
        <f>Support!Q3</f>
        <v>Oct</v>
      </c>
      <c r="N30" s="54" t="str">
        <f>Support!R3</f>
        <v>Nov</v>
      </c>
      <c r="O30" s="54" t="str">
        <f>Support!S3</f>
        <v>Dec</v>
      </c>
      <c r="P30" s="124"/>
      <c r="Q30" s="125" t="s">
        <v>23</v>
      </c>
      <c r="T30" t="b">
        <f>T29</f>
        <v>1</v>
      </c>
      <c r="W30" s="88" t="b">
        <f t="shared" si="18"/>
        <v>1</v>
      </c>
    </row>
    <row r="31" spans="1:34" ht="16" hidden="1" thickBot="1">
      <c r="B31" s="126">
        <f>FinalYear</f>
        <v>2029</v>
      </c>
      <c r="C31" s="127" t="s">
        <v>25</v>
      </c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30"/>
      <c r="P31" s="131"/>
      <c r="Q31" s="132">
        <f t="shared" ref="Q31:Q55" si="19">SUM(D31:O31)</f>
        <v>0</v>
      </c>
      <c r="T31" t="b">
        <f>T30</f>
        <v>1</v>
      </c>
      <c r="U31" s="13" t="b">
        <f t="shared" ref="U31:U55" si="20">AND(B31&lt;=ReportingYear,B31&gt;=BaselineYear)</f>
        <v>0</v>
      </c>
      <c r="W31" s="88" t="b">
        <f t="shared" si="18"/>
        <v>0</v>
      </c>
    </row>
    <row r="32" spans="1:34" ht="16" hidden="1" thickBot="1">
      <c r="B32" s="133">
        <f>B31-1</f>
        <v>2028</v>
      </c>
      <c r="C32" s="134" t="s">
        <v>25</v>
      </c>
      <c r="D32" s="135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1"/>
      <c r="Q32" s="138">
        <f t="shared" si="19"/>
        <v>0</v>
      </c>
      <c r="T32" t="b">
        <f>T31</f>
        <v>1</v>
      </c>
      <c r="U32" s="13" t="b">
        <f t="shared" si="20"/>
        <v>0</v>
      </c>
      <c r="W32" s="88" t="b">
        <f t="shared" si="18"/>
        <v>0</v>
      </c>
    </row>
    <row r="33" spans="2:27" ht="16" hidden="1" thickBot="1">
      <c r="B33" s="133">
        <f t="shared" ref="B33:B55" si="21">B32-1</f>
        <v>2027</v>
      </c>
      <c r="C33" s="134" t="s">
        <v>25</v>
      </c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30"/>
      <c r="P33" s="131"/>
      <c r="Q33" s="132">
        <f t="shared" si="19"/>
        <v>0</v>
      </c>
      <c r="T33" t="b">
        <f t="shared" ref="T33:T56" si="22">T32</f>
        <v>1</v>
      </c>
      <c r="U33" s="13" t="b">
        <f t="shared" si="20"/>
        <v>0</v>
      </c>
      <c r="W33" s="88" t="b">
        <f t="shared" si="18"/>
        <v>0</v>
      </c>
    </row>
    <row r="34" spans="2:27" ht="16" hidden="1" thickBot="1">
      <c r="B34" s="133">
        <f t="shared" si="21"/>
        <v>2026</v>
      </c>
      <c r="C34" s="134" t="s">
        <v>25</v>
      </c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7"/>
      <c r="P34" s="131"/>
      <c r="Q34" s="138">
        <f t="shared" si="19"/>
        <v>0</v>
      </c>
      <c r="T34" t="b">
        <f t="shared" si="22"/>
        <v>1</v>
      </c>
      <c r="U34" s="13" t="b">
        <f t="shared" si="20"/>
        <v>0</v>
      </c>
      <c r="W34" s="88" t="b">
        <f t="shared" si="18"/>
        <v>0</v>
      </c>
    </row>
    <row r="35" spans="2:27" ht="16" hidden="1" thickBot="1">
      <c r="B35" s="133">
        <f t="shared" si="21"/>
        <v>2025</v>
      </c>
      <c r="C35" s="134" t="s">
        <v>25</v>
      </c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30"/>
      <c r="P35" s="131"/>
      <c r="Q35" s="132">
        <f t="shared" si="19"/>
        <v>0</v>
      </c>
      <c r="T35" t="b">
        <f t="shared" si="22"/>
        <v>1</v>
      </c>
      <c r="U35" s="13" t="b">
        <f t="shared" si="20"/>
        <v>0</v>
      </c>
      <c r="W35" s="88" t="b">
        <f t="shared" si="18"/>
        <v>0</v>
      </c>
    </row>
    <row r="36" spans="2:27" ht="16" hidden="1" thickBot="1">
      <c r="B36" s="133">
        <f t="shared" si="21"/>
        <v>2024</v>
      </c>
      <c r="C36" s="134" t="s">
        <v>25</v>
      </c>
      <c r="D36" s="135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7"/>
      <c r="P36" s="131"/>
      <c r="Q36" s="138">
        <f t="shared" si="19"/>
        <v>0</v>
      </c>
      <c r="T36" t="b">
        <f t="shared" si="22"/>
        <v>1</v>
      </c>
      <c r="U36" s="13" t="b">
        <f t="shared" si="20"/>
        <v>0</v>
      </c>
      <c r="W36" s="88" t="b">
        <f t="shared" si="18"/>
        <v>0</v>
      </c>
    </row>
    <row r="37" spans="2:27" ht="16" hidden="1" thickBot="1">
      <c r="B37" s="133">
        <f t="shared" si="21"/>
        <v>2023</v>
      </c>
      <c r="C37" s="134" t="s">
        <v>25</v>
      </c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30"/>
      <c r="P37" s="131"/>
      <c r="Q37" s="132">
        <f t="shared" si="19"/>
        <v>0</v>
      </c>
      <c r="T37" t="b">
        <f t="shared" si="22"/>
        <v>1</v>
      </c>
      <c r="U37" s="13" t="b">
        <f t="shared" si="20"/>
        <v>0</v>
      </c>
      <c r="W37" s="88" t="b">
        <f t="shared" si="18"/>
        <v>0</v>
      </c>
    </row>
    <row r="38" spans="2:27" ht="16" thickBot="1">
      <c r="B38" s="133">
        <f t="shared" si="21"/>
        <v>2022</v>
      </c>
      <c r="C38" s="134" t="s">
        <v>25</v>
      </c>
      <c r="D38" s="135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7"/>
      <c r="P38" s="131"/>
      <c r="Q38" s="138">
        <f t="shared" si="19"/>
        <v>0</v>
      </c>
      <c r="T38" t="b">
        <f t="shared" si="22"/>
        <v>1</v>
      </c>
      <c r="U38" s="13" t="b">
        <f t="shared" si="20"/>
        <v>0</v>
      </c>
      <c r="W38" s="88" t="b">
        <f t="shared" si="18"/>
        <v>0</v>
      </c>
    </row>
    <row r="39" spans="2:27" ht="16" thickBot="1">
      <c r="B39" s="133">
        <f t="shared" si="21"/>
        <v>2021</v>
      </c>
      <c r="C39" s="134" t="s">
        <v>25</v>
      </c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30"/>
      <c r="P39" s="131"/>
      <c r="Q39" s="132">
        <f t="shared" si="19"/>
        <v>0</v>
      </c>
      <c r="T39" t="b">
        <f t="shared" si="22"/>
        <v>1</v>
      </c>
      <c r="U39" s="13" t="b">
        <f t="shared" si="20"/>
        <v>0</v>
      </c>
      <c r="W39" s="88" t="b">
        <f t="shared" si="18"/>
        <v>0</v>
      </c>
    </row>
    <row r="40" spans="2:27" ht="16" thickBot="1">
      <c r="B40" s="133">
        <f t="shared" si="21"/>
        <v>2020</v>
      </c>
      <c r="C40" s="134" t="s">
        <v>25</v>
      </c>
      <c r="D40" s="135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7"/>
      <c r="P40" s="131"/>
      <c r="Q40" s="138">
        <f t="shared" si="19"/>
        <v>0</v>
      </c>
      <c r="T40" t="b">
        <f t="shared" si="22"/>
        <v>1</v>
      </c>
      <c r="U40" s="13" t="b">
        <f t="shared" si="20"/>
        <v>0</v>
      </c>
      <c r="W40" s="88" t="b">
        <f t="shared" si="18"/>
        <v>0</v>
      </c>
    </row>
    <row r="41" spans="2:27" ht="16" thickBot="1">
      <c r="B41" s="133">
        <f t="shared" si="21"/>
        <v>2019</v>
      </c>
      <c r="C41" s="134" t="s">
        <v>25</v>
      </c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131"/>
      <c r="Q41" s="132">
        <f t="shared" si="19"/>
        <v>0</v>
      </c>
      <c r="T41" t="b">
        <f t="shared" si="22"/>
        <v>1</v>
      </c>
      <c r="U41" s="13" t="b">
        <f t="shared" si="20"/>
        <v>0</v>
      </c>
      <c r="W41" s="88" t="b">
        <f t="shared" si="18"/>
        <v>0</v>
      </c>
    </row>
    <row r="42" spans="2:27" ht="16" thickBot="1">
      <c r="B42" s="133">
        <f t="shared" si="21"/>
        <v>2018</v>
      </c>
      <c r="C42" s="134" t="s">
        <v>25</v>
      </c>
      <c r="D42" s="135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/>
      <c r="P42" s="131"/>
      <c r="Q42" s="138">
        <f t="shared" si="19"/>
        <v>0</v>
      </c>
      <c r="T42" t="b">
        <f t="shared" si="22"/>
        <v>1</v>
      </c>
      <c r="U42" s="13" t="b">
        <f t="shared" si="20"/>
        <v>0</v>
      </c>
      <c r="W42" s="88" t="b">
        <f t="shared" si="18"/>
        <v>0</v>
      </c>
    </row>
    <row r="43" spans="2:27" ht="16" thickBot="1">
      <c r="B43" s="133">
        <f t="shared" si="21"/>
        <v>2017</v>
      </c>
      <c r="C43" s="134" t="s">
        <v>25</v>
      </c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131"/>
      <c r="Q43" s="132">
        <f t="shared" si="19"/>
        <v>0</v>
      </c>
      <c r="T43" t="b">
        <f t="shared" si="22"/>
        <v>1</v>
      </c>
      <c r="U43" s="13" t="b">
        <f t="shared" si="20"/>
        <v>1</v>
      </c>
      <c r="W43" s="88" t="b">
        <f t="shared" si="18"/>
        <v>1</v>
      </c>
    </row>
    <row r="44" spans="2:27" ht="16" thickBot="1">
      <c r="B44" s="133">
        <f t="shared" si="21"/>
        <v>2016</v>
      </c>
      <c r="C44" s="134" t="s">
        <v>25</v>
      </c>
      <c r="D44" s="135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/>
      <c r="P44" s="131"/>
      <c r="Q44" s="138">
        <f t="shared" si="19"/>
        <v>0</v>
      </c>
      <c r="T44" t="b">
        <f t="shared" si="22"/>
        <v>1</v>
      </c>
      <c r="U44" s="13" t="b">
        <f t="shared" si="20"/>
        <v>1</v>
      </c>
      <c r="W44" s="88" t="b">
        <f t="shared" si="18"/>
        <v>1</v>
      </c>
    </row>
    <row r="45" spans="2:27" ht="16" thickBot="1">
      <c r="B45" s="133">
        <f t="shared" si="21"/>
        <v>2015</v>
      </c>
      <c r="C45" s="134" t="s">
        <v>25</v>
      </c>
      <c r="D45" s="128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131"/>
      <c r="Q45" s="132">
        <f t="shared" si="19"/>
        <v>0</v>
      </c>
      <c r="T45" t="b">
        <f t="shared" si="22"/>
        <v>1</v>
      </c>
      <c r="U45" s="13" t="b">
        <f t="shared" si="20"/>
        <v>1</v>
      </c>
      <c r="W45" s="88" t="b">
        <f t="shared" si="18"/>
        <v>1</v>
      </c>
    </row>
    <row r="46" spans="2:27" ht="16" thickBot="1">
      <c r="B46" s="133">
        <f t="shared" si="21"/>
        <v>2014</v>
      </c>
      <c r="C46" s="134" t="s">
        <v>25</v>
      </c>
      <c r="D46" s="135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7"/>
      <c r="P46" s="131"/>
      <c r="Q46" s="138">
        <f t="shared" si="19"/>
        <v>0</v>
      </c>
      <c r="T46" t="b">
        <f>T35</f>
        <v>1</v>
      </c>
      <c r="U46" s="13" t="b">
        <f t="shared" si="20"/>
        <v>1</v>
      </c>
      <c r="W46" s="88" t="b">
        <f t="shared" si="18"/>
        <v>1</v>
      </c>
      <c r="AA46" t="str">
        <f>AB21</f>
        <v/>
      </c>
    </row>
    <row r="47" spans="2:27" ht="16" thickBot="1">
      <c r="B47" s="133">
        <f t="shared" si="21"/>
        <v>2013</v>
      </c>
      <c r="C47" s="134" t="s">
        <v>25</v>
      </c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131"/>
      <c r="Q47" s="132">
        <f t="shared" si="19"/>
        <v>0</v>
      </c>
      <c r="T47" t="b">
        <f t="shared" si="22"/>
        <v>1</v>
      </c>
      <c r="U47" s="13" t="b">
        <f t="shared" si="20"/>
        <v>0</v>
      </c>
      <c r="W47" s="88" t="b">
        <f t="shared" si="18"/>
        <v>0</v>
      </c>
      <c r="AA47" t="str">
        <f>AB22</f>
        <v/>
      </c>
    </row>
    <row r="48" spans="2:27" ht="16" thickBot="1">
      <c r="B48" s="133">
        <f t="shared" si="21"/>
        <v>2012</v>
      </c>
      <c r="C48" s="134" t="s">
        <v>25</v>
      </c>
      <c r="D48" s="135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7"/>
      <c r="P48" s="131"/>
      <c r="Q48" s="138">
        <f t="shared" si="19"/>
        <v>0</v>
      </c>
      <c r="T48" t="b">
        <f t="shared" si="22"/>
        <v>1</v>
      </c>
      <c r="U48" s="13" t="b">
        <f t="shared" si="20"/>
        <v>0</v>
      </c>
      <c r="W48" s="88" t="b">
        <f t="shared" si="18"/>
        <v>0</v>
      </c>
      <c r="AA48" t="str">
        <f>AB23</f>
        <v/>
      </c>
    </row>
    <row r="49" spans="1:27" ht="16" thickBot="1">
      <c r="B49" s="133">
        <f t="shared" si="21"/>
        <v>2011</v>
      </c>
      <c r="C49" s="134" t="s">
        <v>25</v>
      </c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131"/>
      <c r="Q49" s="132">
        <f t="shared" si="19"/>
        <v>0</v>
      </c>
      <c r="T49" t="b">
        <f t="shared" si="22"/>
        <v>1</v>
      </c>
      <c r="U49" s="13" t="b">
        <f t="shared" si="20"/>
        <v>0</v>
      </c>
      <c r="W49" s="88" t="b">
        <f t="shared" si="18"/>
        <v>0</v>
      </c>
      <c r="AA49" t="str">
        <f>AB24</f>
        <v/>
      </c>
    </row>
    <row r="50" spans="1:27" ht="16" thickBot="1">
      <c r="B50" s="133">
        <f t="shared" si="21"/>
        <v>2010</v>
      </c>
      <c r="C50" s="134" t="s">
        <v>25</v>
      </c>
      <c r="D50" s="135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7"/>
      <c r="P50" s="131"/>
      <c r="Q50" s="138">
        <f t="shared" si="19"/>
        <v>0</v>
      </c>
      <c r="T50" t="b">
        <f t="shared" si="22"/>
        <v>1</v>
      </c>
      <c r="U50" s="13" t="b">
        <f t="shared" si="20"/>
        <v>0</v>
      </c>
      <c r="W50" s="88" t="b">
        <f t="shared" si="18"/>
        <v>0</v>
      </c>
    </row>
    <row r="51" spans="1:27" ht="16" hidden="1" thickBot="1">
      <c r="B51" s="133">
        <f t="shared" si="21"/>
        <v>2009</v>
      </c>
      <c r="C51" s="134" t="s">
        <v>25</v>
      </c>
      <c r="D51" s="12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131"/>
      <c r="Q51" s="132">
        <f t="shared" si="19"/>
        <v>0</v>
      </c>
      <c r="T51" t="b">
        <f t="shared" si="22"/>
        <v>1</v>
      </c>
      <c r="U51" s="13" t="b">
        <f t="shared" si="20"/>
        <v>0</v>
      </c>
      <c r="W51" s="88" t="b">
        <f t="shared" si="18"/>
        <v>0</v>
      </c>
    </row>
    <row r="52" spans="1:27" ht="16" hidden="1" thickBot="1">
      <c r="B52" s="133">
        <f t="shared" si="21"/>
        <v>2008</v>
      </c>
      <c r="C52" s="134" t="s">
        <v>25</v>
      </c>
      <c r="D52" s="135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7"/>
      <c r="P52" s="131"/>
      <c r="Q52" s="138">
        <f t="shared" si="19"/>
        <v>0</v>
      </c>
      <c r="T52" t="b">
        <f t="shared" si="22"/>
        <v>1</v>
      </c>
      <c r="U52" s="13" t="b">
        <f t="shared" si="20"/>
        <v>0</v>
      </c>
      <c r="W52" s="88" t="b">
        <f t="shared" si="18"/>
        <v>0</v>
      </c>
    </row>
    <row r="53" spans="1:27" ht="16" hidden="1" thickBot="1">
      <c r="B53" s="133">
        <f t="shared" si="21"/>
        <v>2007</v>
      </c>
      <c r="C53" s="134" t="s">
        <v>25</v>
      </c>
      <c r="D53" s="128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30"/>
      <c r="P53" s="131"/>
      <c r="Q53" s="132">
        <f t="shared" si="19"/>
        <v>0</v>
      </c>
      <c r="T53" t="b">
        <f t="shared" si="22"/>
        <v>1</v>
      </c>
      <c r="U53" s="13" t="b">
        <f t="shared" si="20"/>
        <v>0</v>
      </c>
      <c r="W53" s="88" t="b">
        <f t="shared" si="18"/>
        <v>0</v>
      </c>
    </row>
    <row r="54" spans="1:27" ht="16" hidden="1" thickBot="1">
      <c r="B54" s="133">
        <f t="shared" si="21"/>
        <v>2006</v>
      </c>
      <c r="C54" s="134" t="s">
        <v>25</v>
      </c>
      <c r="D54" s="135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7"/>
      <c r="P54" s="131"/>
      <c r="Q54" s="138">
        <f t="shared" si="19"/>
        <v>0</v>
      </c>
      <c r="T54" t="b">
        <f t="shared" si="22"/>
        <v>1</v>
      </c>
      <c r="U54" s="13" t="b">
        <f t="shared" si="20"/>
        <v>0</v>
      </c>
      <c r="W54" s="88" t="b">
        <f t="shared" si="18"/>
        <v>0</v>
      </c>
    </row>
    <row r="55" spans="1:27" ht="16" hidden="1" thickBot="1">
      <c r="B55" s="133">
        <f t="shared" si="21"/>
        <v>2005</v>
      </c>
      <c r="C55" s="134" t="s">
        <v>25</v>
      </c>
      <c r="D55" s="128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30"/>
      <c r="P55" s="131"/>
      <c r="Q55" s="132">
        <f t="shared" si="19"/>
        <v>0</v>
      </c>
      <c r="T55" t="b">
        <f t="shared" si="22"/>
        <v>1</v>
      </c>
      <c r="U55" s="13" t="b">
        <f t="shared" si="20"/>
        <v>0</v>
      </c>
      <c r="W55" s="88" t="b">
        <f t="shared" si="18"/>
        <v>0</v>
      </c>
    </row>
    <row r="56" spans="1:27">
      <c r="T56" t="b">
        <f t="shared" si="22"/>
        <v>1</v>
      </c>
      <c r="W56" s="88" t="b">
        <f t="shared" si="18"/>
        <v>1</v>
      </c>
    </row>
    <row r="57" spans="1:27" ht="16" thickBot="1">
      <c r="B57" s="224" t="s">
        <v>45</v>
      </c>
      <c r="C57" s="224"/>
      <c r="D57" s="224"/>
      <c r="E57" s="224"/>
      <c r="F57" s="117" t="s">
        <v>20</v>
      </c>
      <c r="G57" s="118" t="s">
        <v>21</v>
      </c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T57" t="b">
        <f>VLOOKUP(B58,$T$5:$U$24,2,)</f>
        <v>0</v>
      </c>
      <c r="W57" s="88" t="b">
        <f>AND(S57:V57)</f>
        <v>0</v>
      </c>
    </row>
    <row r="58" spans="1:27" ht="31.5" customHeight="1" thickTop="1" thickBot="1">
      <c r="A58" s="120" t="s">
        <v>22</v>
      </c>
      <c r="B58" s="121">
        <f>B28+1</f>
        <v>2</v>
      </c>
      <c r="C58" s="225" t="str">
        <f>VLOOKUP(B58,$B$5:$F$24,2,)</f>
        <v/>
      </c>
      <c r="D58" s="226"/>
      <c r="E58" s="227"/>
      <c r="F58" s="152" t="str">
        <f>VLOOKUP(B58,$B$5:$G$24,5,)</f>
        <v/>
      </c>
      <c r="G58" s="210" t="str">
        <f>VLOOKUP(B58,$B$5:$G$24,6,)</f>
        <v/>
      </c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T58" t="b">
        <f>T57</f>
        <v>0</v>
      </c>
      <c r="W58" s="88" t="b">
        <f t="shared" ref="W58:W86" si="23">AND(S58:V58)</f>
        <v>0</v>
      </c>
    </row>
    <row r="59" spans="1:27">
      <c r="T59" t="b">
        <f>T58</f>
        <v>0</v>
      </c>
      <c r="W59" s="88" t="b">
        <f t="shared" si="23"/>
        <v>0</v>
      </c>
    </row>
    <row r="60" spans="1:27" ht="16" thickBot="1">
      <c r="B60" s="122"/>
      <c r="C60" s="122"/>
      <c r="D60" s="123" t="str">
        <f>D30</f>
        <v>Jan</v>
      </c>
      <c r="E60" s="123" t="str">
        <f t="shared" ref="E60:O60" si="24">E30</f>
        <v>Feb</v>
      </c>
      <c r="F60" s="123" t="str">
        <f t="shared" si="24"/>
        <v>Mar</v>
      </c>
      <c r="G60" s="123" t="str">
        <f t="shared" si="24"/>
        <v>Apr</v>
      </c>
      <c r="H60" s="123" t="str">
        <f t="shared" si="24"/>
        <v>May</v>
      </c>
      <c r="I60" s="123" t="str">
        <f t="shared" si="24"/>
        <v>Jun</v>
      </c>
      <c r="J60" s="123" t="str">
        <f t="shared" si="24"/>
        <v>Jul</v>
      </c>
      <c r="K60" s="123" t="str">
        <f t="shared" si="24"/>
        <v>Aug</v>
      </c>
      <c r="L60" s="123" t="str">
        <f t="shared" si="24"/>
        <v>Sep</v>
      </c>
      <c r="M60" s="123" t="str">
        <f t="shared" si="24"/>
        <v>Oct</v>
      </c>
      <c r="N60" s="123" t="str">
        <f t="shared" si="24"/>
        <v>Nov</v>
      </c>
      <c r="O60" s="123" t="str">
        <f t="shared" si="24"/>
        <v>Dec</v>
      </c>
      <c r="P60" s="124"/>
      <c r="Q60" s="125" t="s">
        <v>23</v>
      </c>
      <c r="T60" t="b">
        <f>T59</f>
        <v>0</v>
      </c>
      <c r="W60" s="88" t="b">
        <f t="shared" si="23"/>
        <v>0</v>
      </c>
    </row>
    <row r="61" spans="1:27" ht="16" hidden="1" thickBot="1">
      <c r="B61" s="126">
        <f>FinalYear</f>
        <v>2029</v>
      </c>
      <c r="C61" s="127" t="s">
        <v>25</v>
      </c>
      <c r="D61" s="128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30"/>
      <c r="P61" s="131"/>
      <c r="Q61" s="132">
        <f t="shared" ref="Q61:Q85" si="25">SUM(D61:O61)</f>
        <v>0</v>
      </c>
      <c r="T61" t="b">
        <f>T60</f>
        <v>0</v>
      </c>
      <c r="U61" s="13" t="b">
        <f t="shared" ref="U61:U85" si="26">AND(B61&lt;=ReportingYear,B61&gt;=BaselineYear)</f>
        <v>0</v>
      </c>
      <c r="W61" s="88" t="b">
        <f t="shared" si="23"/>
        <v>0</v>
      </c>
    </row>
    <row r="62" spans="1:27" ht="16" hidden="1" thickBot="1">
      <c r="B62" s="133">
        <f>B61-1</f>
        <v>2028</v>
      </c>
      <c r="C62" s="134" t="s">
        <v>25</v>
      </c>
      <c r="D62" s="135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7"/>
      <c r="P62" s="131"/>
      <c r="Q62" s="138">
        <f t="shared" si="25"/>
        <v>0</v>
      </c>
      <c r="T62" t="b">
        <f>T61</f>
        <v>0</v>
      </c>
      <c r="U62" s="13" t="b">
        <f t="shared" si="26"/>
        <v>0</v>
      </c>
      <c r="W62" s="88" t="b">
        <f t="shared" si="23"/>
        <v>0</v>
      </c>
    </row>
    <row r="63" spans="1:27" ht="16" hidden="1" thickBot="1">
      <c r="B63" s="133">
        <f t="shared" ref="B63:B85" si="27">B62-1</f>
        <v>2027</v>
      </c>
      <c r="C63" s="134" t="s">
        <v>25</v>
      </c>
      <c r="D63" s="128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30"/>
      <c r="P63" s="131"/>
      <c r="Q63" s="132">
        <f t="shared" si="25"/>
        <v>0</v>
      </c>
      <c r="T63" t="b">
        <f t="shared" ref="T63:T86" si="28">T62</f>
        <v>0</v>
      </c>
      <c r="U63" s="13" t="b">
        <f t="shared" si="26"/>
        <v>0</v>
      </c>
      <c r="W63" s="88" t="b">
        <f t="shared" si="23"/>
        <v>0</v>
      </c>
    </row>
    <row r="64" spans="1:27" ht="16" hidden="1" thickBot="1">
      <c r="B64" s="133">
        <f t="shared" si="27"/>
        <v>2026</v>
      </c>
      <c r="C64" s="134" t="s">
        <v>25</v>
      </c>
      <c r="D64" s="135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7"/>
      <c r="P64" s="131"/>
      <c r="Q64" s="138">
        <f t="shared" si="25"/>
        <v>0</v>
      </c>
      <c r="T64" t="b">
        <f t="shared" si="28"/>
        <v>0</v>
      </c>
      <c r="U64" s="13" t="b">
        <f t="shared" si="26"/>
        <v>0</v>
      </c>
      <c r="W64" s="88" t="b">
        <f t="shared" si="23"/>
        <v>0</v>
      </c>
    </row>
    <row r="65" spans="2:23" ht="16" hidden="1" thickBot="1">
      <c r="B65" s="133">
        <f t="shared" si="27"/>
        <v>2025</v>
      </c>
      <c r="C65" s="134" t="s">
        <v>25</v>
      </c>
      <c r="D65" s="128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30"/>
      <c r="P65" s="131"/>
      <c r="Q65" s="132">
        <f t="shared" si="25"/>
        <v>0</v>
      </c>
      <c r="T65" t="b">
        <f t="shared" si="28"/>
        <v>0</v>
      </c>
      <c r="U65" s="13" t="b">
        <f t="shared" si="26"/>
        <v>0</v>
      </c>
      <c r="W65" s="88" t="b">
        <f t="shared" si="23"/>
        <v>0</v>
      </c>
    </row>
    <row r="66" spans="2:23" ht="16" hidden="1" thickBot="1">
      <c r="B66" s="133">
        <f t="shared" si="27"/>
        <v>2024</v>
      </c>
      <c r="C66" s="134" t="s">
        <v>25</v>
      </c>
      <c r="D66" s="135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7"/>
      <c r="P66" s="131"/>
      <c r="Q66" s="138">
        <f t="shared" si="25"/>
        <v>0</v>
      </c>
      <c r="T66" t="b">
        <f t="shared" si="28"/>
        <v>0</v>
      </c>
      <c r="U66" s="13" t="b">
        <f t="shared" si="26"/>
        <v>0</v>
      </c>
      <c r="W66" s="88" t="b">
        <f t="shared" si="23"/>
        <v>0</v>
      </c>
    </row>
    <row r="67" spans="2:23" ht="16" hidden="1" thickBot="1">
      <c r="B67" s="133">
        <f t="shared" si="27"/>
        <v>2023</v>
      </c>
      <c r="C67" s="134" t="s">
        <v>25</v>
      </c>
      <c r="D67" s="128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30"/>
      <c r="P67" s="131"/>
      <c r="Q67" s="132">
        <f t="shared" si="25"/>
        <v>0</v>
      </c>
      <c r="T67" t="b">
        <f t="shared" si="28"/>
        <v>0</v>
      </c>
      <c r="U67" s="13" t="b">
        <f t="shared" si="26"/>
        <v>0</v>
      </c>
      <c r="W67" s="88" t="b">
        <f t="shared" si="23"/>
        <v>0</v>
      </c>
    </row>
    <row r="68" spans="2:23" ht="16" thickBot="1">
      <c r="B68" s="133">
        <f t="shared" si="27"/>
        <v>2022</v>
      </c>
      <c r="C68" s="134" t="s">
        <v>25</v>
      </c>
      <c r="D68" s="135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7"/>
      <c r="P68" s="131"/>
      <c r="Q68" s="138">
        <f t="shared" si="25"/>
        <v>0</v>
      </c>
      <c r="T68" t="b">
        <f t="shared" si="28"/>
        <v>0</v>
      </c>
      <c r="U68" s="13" t="b">
        <f t="shared" si="26"/>
        <v>0</v>
      </c>
      <c r="W68" s="88" t="b">
        <f t="shared" si="23"/>
        <v>0</v>
      </c>
    </row>
    <row r="69" spans="2:23" ht="16" thickBot="1">
      <c r="B69" s="133">
        <f t="shared" si="27"/>
        <v>2021</v>
      </c>
      <c r="C69" s="134" t="s">
        <v>25</v>
      </c>
      <c r="D69" s="128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30"/>
      <c r="P69" s="131"/>
      <c r="Q69" s="132">
        <f t="shared" si="25"/>
        <v>0</v>
      </c>
      <c r="T69" t="b">
        <f t="shared" si="28"/>
        <v>0</v>
      </c>
      <c r="U69" s="13" t="b">
        <f t="shared" si="26"/>
        <v>0</v>
      </c>
      <c r="W69" s="88" t="b">
        <f t="shared" si="23"/>
        <v>0</v>
      </c>
    </row>
    <row r="70" spans="2:23" ht="16" thickBot="1">
      <c r="B70" s="133">
        <f t="shared" si="27"/>
        <v>2020</v>
      </c>
      <c r="C70" s="134" t="s">
        <v>25</v>
      </c>
      <c r="D70" s="135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7"/>
      <c r="P70" s="131"/>
      <c r="Q70" s="138">
        <f t="shared" si="25"/>
        <v>0</v>
      </c>
      <c r="T70" t="b">
        <f t="shared" si="28"/>
        <v>0</v>
      </c>
      <c r="U70" s="13" t="b">
        <f t="shared" si="26"/>
        <v>0</v>
      </c>
      <c r="W70" s="88" t="b">
        <f t="shared" si="23"/>
        <v>0</v>
      </c>
    </row>
    <row r="71" spans="2:23" ht="16" thickBot="1">
      <c r="B71" s="133">
        <f t="shared" si="27"/>
        <v>2019</v>
      </c>
      <c r="C71" s="134" t="s">
        <v>25</v>
      </c>
      <c r="D71" s="128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30"/>
      <c r="P71" s="131"/>
      <c r="Q71" s="132">
        <f t="shared" si="25"/>
        <v>0</v>
      </c>
      <c r="T71" t="b">
        <f t="shared" si="28"/>
        <v>0</v>
      </c>
      <c r="U71" s="13" t="b">
        <f t="shared" si="26"/>
        <v>0</v>
      </c>
      <c r="W71" s="88" t="b">
        <f t="shared" si="23"/>
        <v>0</v>
      </c>
    </row>
    <row r="72" spans="2:23" ht="16" thickBot="1">
      <c r="B72" s="133">
        <f t="shared" si="27"/>
        <v>2018</v>
      </c>
      <c r="C72" s="134" t="s">
        <v>25</v>
      </c>
      <c r="D72" s="135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7"/>
      <c r="P72" s="131"/>
      <c r="Q72" s="138">
        <f t="shared" si="25"/>
        <v>0</v>
      </c>
      <c r="T72" t="b">
        <f t="shared" si="28"/>
        <v>0</v>
      </c>
      <c r="U72" s="13" t="b">
        <f t="shared" si="26"/>
        <v>0</v>
      </c>
      <c r="W72" s="88" t="b">
        <f t="shared" si="23"/>
        <v>0</v>
      </c>
    </row>
    <row r="73" spans="2:23" ht="16" thickBot="1">
      <c r="B73" s="133">
        <f t="shared" si="27"/>
        <v>2017</v>
      </c>
      <c r="C73" s="134" t="s">
        <v>25</v>
      </c>
      <c r="D73" s="128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30"/>
      <c r="P73" s="131"/>
      <c r="Q73" s="132">
        <f t="shared" si="25"/>
        <v>0</v>
      </c>
      <c r="T73" t="b">
        <f t="shared" si="28"/>
        <v>0</v>
      </c>
      <c r="U73" s="13" t="b">
        <f t="shared" si="26"/>
        <v>1</v>
      </c>
      <c r="W73" s="88" t="b">
        <f t="shared" si="23"/>
        <v>0</v>
      </c>
    </row>
    <row r="74" spans="2:23" ht="16" thickBot="1">
      <c r="B74" s="133">
        <f t="shared" si="27"/>
        <v>2016</v>
      </c>
      <c r="C74" s="134" t="s">
        <v>25</v>
      </c>
      <c r="D74" s="135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7"/>
      <c r="P74" s="131"/>
      <c r="Q74" s="138">
        <f t="shared" si="25"/>
        <v>0</v>
      </c>
      <c r="T74" t="b">
        <f t="shared" si="28"/>
        <v>0</v>
      </c>
      <c r="U74" s="13" t="b">
        <f t="shared" si="26"/>
        <v>1</v>
      </c>
      <c r="W74" s="88" t="b">
        <f t="shared" si="23"/>
        <v>0</v>
      </c>
    </row>
    <row r="75" spans="2:23" ht="16" thickBot="1">
      <c r="B75" s="133">
        <f t="shared" si="27"/>
        <v>2015</v>
      </c>
      <c r="C75" s="134" t="s">
        <v>25</v>
      </c>
      <c r="D75" s="128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30"/>
      <c r="P75" s="131"/>
      <c r="Q75" s="132">
        <f t="shared" si="25"/>
        <v>0</v>
      </c>
      <c r="T75" t="b">
        <f t="shared" si="28"/>
        <v>0</v>
      </c>
      <c r="U75" s="13" t="b">
        <f t="shared" si="26"/>
        <v>1</v>
      </c>
      <c r="W75" s="88" t="b">
        <f t="shared" si="23"/>
        <v>0</v>
      </c>
    </row>
    <row r="76" spans="2:23" ht="16" thickBot="1">
      <c r="B76" s="133">
        <f t="shared" si="27"/>
        <v>2014</v>
      </c>
      <c r="C76" s="134" t="s">
        <v>25</v>
      </c>
      <c r="D76" s="135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7"/>
      <c r="P76" s="131"/>
      <c r="Q76" s="138">
        <f t="shared" si="25"/>
        <v>0</v>
      </c>
      <c r="T76" t="b">
        <f>T65</f>
        <v>0</v>
      </c>
      <c r="U76" s="13" t="b">
        <f t="shared" si="26"/>
        <v>1</v>
      </c>
      <c r="W76" s="88" t="b">
        <f t="shared" si="23"/>
        <v>0</v>
      </c>
    </row>
    <row r="77" spans="2:23" ht="16" thickBot="1">
      <c r="B77" s="133">
        <f t="shared" si="27"/>
        <v>2013</v>
      </c>
      <c r="C77" s="134" t="s">
        <v>25</v>
      </c>
      <c r="D77" s="128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30"/>
      <c r="P77" s="131"/>
      <c r="Q77" s="132">
        <f t="shared" si="25"/>
        <v>0</v>
      </c>
      <c r="T77" t="b">
        <f t="shared" si="28"/>
        <v>0</v>
      </c>
      <c r="U77" s="13" t="b">
        <f t="shared" si="26"/>
        <v>0</v>
      </c>
      <c r="W77" s="88" t="b">
        <f t="shared" si="23"/>
        <v>0</v>
      </c>
    </row>
    <row r="78" spans="2:23" ht="16" thickBot="1">
      <c r="B78" s="133">
        <f t="shared" si="27"/>
        <v>2012</v>
      </c>
      <c r="C78" s="134" t="s">
        <v>25</v>
      </c>
      <c r="D78" s="135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7"/>
      <c r="P78" s="131"/>
      <c r="Q78" s="138">
        <f t="shared" si="25"/>
        <v>0</v>
      </c>
      <c r="T78" t="b">
        <f t="shared" si="28"/>
        <v>0</v>
      </c>
      <c r="U78" s="13" t="b">
        <f t="shared" si="26"/>
        <v>0</v>
      </c>
      <c r="W78" s="88" t="b">
        <f t="shared" si="23"/>
        <v>0</v>
      </c>
    </row>
    <row r="79" spans="2:23" ht="16" thickBot="1">
      <c r="B79" s="133">
        <f t="shared" si="27"/>
        <v>2011</v>
      </c>
      <c r="C79" s="134" t="s">
        <v>25</v>
      </c>
      <c r="D79" s="128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30"/>
      <c r="P79" s="131"/>
      <c r="Q79" s="132">
        <f t="shared" si="25"/>
        <v>0</v>
      </c>
      <c r="T79" t="b">
        <f t="shared" si="28"/>
        <v>0</v>
      </c>
      <c r="U79" s="13" t="b">
        <f t="shared" si="26"/>
        <v>0</v>
      </c>
      <c r="W79" s="88" t="b">
        <f t="shared" si="23"/>
        <v>0</v>
      </c>
    </row>
    <row r="80" spans="2:23" ht="16" thickBot="1">
      <c r="B80" s="133">
        <f t="shared" si="27"/>
        <v>2010</v>
      </c>
      <c r="C80" s="134" t="s">
        <v>25</v>
      </c>
      <c r="D80" s="135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7"/>
      <c r="P80" s="131"/>
      <c r="Q80" s="138">
        <f t="shared" si="25"/>
        <v>0</v>
      </c>
      <c r="T80" t="b">
        <f t="shared" si="28"/>
        <v>0</v>
      </c>
      <c r="U80" s="13" t="b">
        <f t="shared" si="26"/>
        <v>0</v>
      </c>
      <c r="W80" s="88" t="b">
        <f t="shared" si="23"/>
        <v>0</v>
      </c>
    </row>
    <row r="81" spans="1:23" ht="16" hidden="1" thickBot="1">
      <c r="B81" s="133">
        <f t="shared" si="27"/>
        <v>2009</v>
      </c>
      <c r="C81" s="134" t="s">
        <v>25</v>
      </c>
      <c r="D81" s="128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30"/>
      <c r="P81" s="131"/>
      <c r="Q81" s="132">
        <f t="shared" si="25"/>
        <v>0</v>
      </c>
      <c r="T81" t="b">
        <f t="shared" si="28"/>
        <v>0</v>
      </c>
      <c r="U81" s="13" t="b">
        <f t="shared" si="26"/>
        <v>0</v>
      </c>
      <c r="W81" s="88" t="b">
        <f t="shared" si="23"/>
        <v>0</v>
      </c>
    </row>
    <row r="82" spans="1:23" ht="16" hidden="1" thickBot="1">
      <c r="B82" s="133">
        <f t="shared" si="27"/>
        <v>2008</v>
      </c>
      <c r="C82" s="134" t="s">
        <v>25</v>
      </c>
      <c r="D82" s="135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7"/>
      <c r="P82" s="131"/>
      <c r="Q82" s="138">
        <f t="shared" si="25"/>
        <v>0</v>
      </c>
      <c r="T82" t="b">
        <f t="shared" si="28"/>
        <v>0</v>
      </c>
      <c r="U82" s="13" t="b">
        <f t="shared" si="26"/>
        <v>0</v>
      </c>
      <c r="W82" s="88" t="b">
        <f t="shared" si="23"/>
        <v>0</v>
      </c>
    </row>
    <row r="83" spans="1:23" ht="16" hidden="1" thickBot="1">
      <c r="B83" s="133">
        <f t="shared" si="27"/>
        <v>2007</v>
      </c>
      <c r="C83" s="134" t="s">
        <v>25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30"/>
      <c r="P83" s="131"/>
      <c r="Q83" s="132">
        <f t="shared" si="25"/>
        <v>0</v>
      </c>
      <c r="T83" t="b">
        <f t="shared" si="28"/>
        <v>0</v>
      </c>
      <c r="U83" s="13" t="b">
        <f t="shared" si="26"/>
        <v>0</v>
      </c>
      <c r="W83" s="88" t="b">
        <f t="shared" si="23"/>
        <v>0</v>
      </c>
    </row>
    <row r="84" spans="1:23" ht="16" hidden="1" thickBot="1">
      <c r="B84" s="133">
        <f t="shared" si="27"/>
        <v>2006</v>
      </c>
      <c r="C84" s="134" t="s">
        <v>25</v>
      </c>
      <c r="D84" s="135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7"/>
      <c r="P84" s="131"/>
      <c r="Q84" s="138">
        <f t="shared" si="25"/>
        <v>0</v>
      </c>
      <c r="T84" t="b">
        <f t="shared" si="28"/>
        <v>0</v>
      </c>
      <c r="U84" s="13" t="b">
        <f t="shared" si="26"/>
        <v>0</v>
      </c>
      <c r="W84" s="88" t="b">
        <f t="shared" si="23"/>
        <v>0</v>
      </c>
    </row>
    <row r="85" spans="1:23" ht="16" hidden="1" thickBot="1">
      <c r="B85" s="133">
        <f t="shared" si="27"/>
        <v>2005</v>
      </c>
      <c r="C85" s="134" t="s">
        <v>25</v>
      </c>
      <c r="D85" s="128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30"/>
      <c r="P85" s="131"/>
      <c r="Q85" s="132">
        <f t="shared" si="25"/>
        <v>0</v>
      </c>
      <c r="T85" t="b">
        <f t="shared" si="28"/>
        <v>0</v>
      </c>
      <c r="U85" s="13" t="b">
        <f t="shared" si="26"/>
        <v>0</v>
      </c>
      <c r="W85" s="88" t="b">
        <f t="shared" si="23"/>
        <v>0</v>
      </c>
    </row>
    <row r="86" spans="1:23">
      <c r="T86" t="b">
        <f t="shared" si="28"/>
        <v>0</v>
      </c>
      <c r="W86" s="88" t="b">
        <f t="shared" si="23"/>
        <v>0</v>
      </c>
    </row>
    <row r="87" spans="1:23" ht="16" thickBot="1">
      <c r="B87" s="224" t="s">
        <v>45</v>
      </c>
      <c r="C87" s="224"/>
      <c r="D87" s="224"/>
      <c r="E87" s="224"/>
      <c r="F87" s="117" t="s">
        <v>20</v>
      </c>
      <c r="G87" s="118" t="s">
        <v>21</v>
      </c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T87" t="b">
        <f>VLOOKUP(B88,$T$5:$U$24,2,)</f>
        <v>0</v>
      </c>
      <c r="W87" s="88" t="b">
        <f>AND(S87:V87)</f>
        <v>0</v>
      </c>
    </row>
    <row r="88" spans="1:23" ht="31.5" customHeight="1" thickTop="1" thickBot="1">
      <c r="A88" s="120" t="s">
        <v>22</v>
      </c>
      <c r="B88" s="121">
        <f>B58+1</f>
        <v>3</v>
      </c>
      <c r="C88" s="225" t="str">
        <f>VLOOKUP(B88,$B$5:$F$24,2,)</f>
        <v/>
      </c>
      <c r="D88" s="226"/>
      <c r="E88" s="227"/>
      <c r="F88" s="152" t="str">
        <f>VLOOKUP(B88,$B$5:$G$24,5,)</f>
        <v/>
      </c>
      <c r="G88" s="210" t="str">
        <f>VLOOKUP(B88,$B$5:$G$24,6,)</f>
        <v/>
      </c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T88" t="b">
        <f>T87</f>
        <v>0</v>
      </c>
      <c r="W88" s="88" t="b">
        <f t="shared" ref="W88:W116" si="29">AND(S88:V88)</f>
        <v>0</v>
      </c>
    </row>
    <row r="89" spans="1:23">
      <c r="T89" t="b">
        <f>T88</f>
        <v>0</v>
      </c>
      <c r="W89" s="88" t="b">
        <f t="shared" si="29"/>
        <v>0</v>
      </c>
    </row>
    <row r="90" spans="1:23" ht="16" thickBot="1">
      <c r="B90" s="122"/>
      <c r="C90" s="122"/>
      <c r="D90" s="123" t="str">
        <f>D60</f>
        <v>Jan</v>
      </c>
      <c r="E90" s="123" t="str">
        <f t="shared" ref="E90:O90" si="30">E60</f>
        <v>Feb</v>
      </c>
      <c r="F90" s="123" t="str">
        <f t="shared" si="30"/>
        <v>Mar</v>
      </c>
      <c r="G90" s="123" t="str">
        <f t="shared" si="30"/>
        <v>Apr</v>
      </c>
      <c r="H90" s="123" t="str">
        <f t="shared" si="30"/>
        <v>May</v>
      </c>
      <c r="I90" s="123" t="str">
        <f t="shared" si="30"/>
        <v>Jun</v>
      </c>
      <c r="J90" s="123" t="str">
        <f t="shared" si="30"/>
        <v>Jul</v>
      </c>
      <c r="K90" s="123" t="str">
        <f t="shared" si="30"/>
        <v>Aug</v>
      </c>
      <c r="L90" s="123" t="str">
        <f t="shared" si="30"/>
        <v>Sep</v>
      </c>
      <c r="M90" s="123" t="str">
        <f t="shared" si="30"/>
        <v>Oct</v>
      </c>
      <c r="N90" s="123" t="str">
        <f t="shared" si="30"/>
        <v>Nov</v>
      </c>
      <c r="O90" s="123" t="str">
        <f t="shared" si="30"/>
        <v>Dec</v>
      </c>
      <c r="P90" s="124"/>
      <c r="Q90" s="125" t="s">
        <v>23</v>
      </c>
      <c r="T90" t="b">
        <f>T89</f>
        <v>0</v>
      </c>
      <c r="W90" s="88" t="b">
        <f t="shared" si="29"/>
        <v>0</v>
      </c>
    </row>
    <row r="91" spans="1:23" ht="16" hidden="1" thickBot="1">
      <c r="B91" s="126">
        <f>FinalYear</f>
        <v>2029</v>
      </c>
      <c r="C91" s="127" t="s">
        <v>25</v>
      </c>
      <c r="D91" s="128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30"/>
      <c r="P91" s="131"/>
      <c r="Q91" s="132">
        <f t="shared" ref="Q91:Q115" si="31">SUM(D91:O91)</f>
        <v>0</v>
      </c>
      <c r="T91" t="b">
        <f>T90</f>
        <v>0</v>
      </c>
      <c r="U91" s="13" t="b">
        <f t="shared" ref="U91:U115" si="32">AND(B91&lt;=ReportingYear,B91&gt;=BaselineYear)</f>
        <v>0</v>
      </c>
      <c r="W91" s="88" t="b">
        <f t="shared" si="29"/>
        <v>0</v>
      </c>
    </row>
    <row r="92" spans="1:23" ht="16" hidden="1" thickBot="1">
      <c r="B92" s="133">
        <f>B91-1</f>
        <v>2028</v>
      </c>
      <c r="C92" s="134" t="s">
        <v>25</v>
      </c>
      <c r="D92" s="135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7"/>
      <c r="P92" s="131"/>
      <c r="Q92" s="138">
        <f t="shared" si="31"/>
        <v>0</v>
      </c>
      <c r="T92" t="b">
        <f>T91</f>
        <v>0</v>
      </c>
      <c r="U92" s="13" t="b">
        <f t="shared" si="32"/>
        <v>0</v>
      </c>
      <c r="W92" s="88" t="b">
        <f t="shared" si="29"/>
        <v>0</v>
      </c>
    </row>
    <row r="93" spans="1:23" ht="16" hidden="1" thickBot="1">
      <c r="B93" s="133">
        <f t="shared" ref="B93:B115" si="33">B92-1</f>
        <v>2027</v>
      </c>
      <c r="C93" s="134" t="s">
        <v>25</v>
      </c>
      <c r="D93" s="128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30"/>
      <c r="P93" s="131"/>
      <c r="Q93" s="132">
        <f t="shared" si="31"/>
        <v>0</v>
      </c>
      <c r="T93" t="b">
        <f t="shared" ref="T93:T116" si="34">T92</f>
        <v>0</v>
      </c>
      <c r="U93" s="13" t="b">
        <f t="shared" si="32"/>
        <v>0</v>
      </c>
      <c r="W93" s="88" t="b">
        <f t="shared" si="29"/>
        <v>0</v>
      </c>
    </row>
    <row r="94" spans="1:23" ht="16" hidden="1" thickBot="1">
      <c r="B94" s="133">
        <f t="shared" si="33"/>
        <v>2026</v>
      </c>
      <c r="C94" s="134" t="s">
        <v>25</v>
      </c>
      <c r="D94" s="135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7"/>
      <c r="P94" s="131"/>
      <c r="Q94" s="138">
        <f t="shared" si="31"/>
        <v>0</v>
      </c>
      <c r="T94" t="b">
        <f t="shared" si="34"/>
        <v>0</v>
      </c>
      <c r="U94" s="13" t="b">
        <f t="shared" si="32"/>
        <v>0</v>
      </c>
      <c r="W94" s="88" t="b">
        <f t="shared" si="29"/>
        <v>0</v>
      </c>
    </row>
    <row r="95" spans="1:23" ht="16" hidden="1" thickBot="1">
      <c r="B95" s="133">
        <f t="shared" si="33"/>
        <v>2025</v>
      </c>
      <c r="C95" s="134" t="s">
        <v>25</v>
      </c>
      <c r="D95" s="128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30"/>
      <c r="P95" s="131"/>
      <c r="Q95" s="132">
        <f t="shared" si="31"/>
        <v>0</v>
      </c>
      <c r="T95" t="b">
        <f t="shared" si="34"/>
        <v>0</v>
      </c>
      <c r="U95" s="13" t="b">
        <f t="shared" si="32"/>
        <v>0</v>
      </c>
      <c r="W95" s="88" t="b">
        <f t="shared" si="29"/>
        <v>0</v>
      </c>
    </row>
    <row r="96" spans="1:23" ht="16" hidden="1" thickBot="1">
      <c r="B96" s="133">
        <f t="shared" si="33"/>
        <v>2024</v>
      </c>
      <c r="C96" s="134" t="s">
        <v>25</v>
      </c>
      <c r="D96" s="135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7"/>
      <c r="P96" s="131"/>
      <c r="Q96" s="138">
        <f t="shared" si="31"/>
        <v>0</v>
      </c>
      <c r="T96" t="b">
        <f t="shared" si="34"/>
        <v>0</v>
      </c>
      <c r="U96" s="13" t="b">
        <f t="shared" si="32"/>
        <v>0</v>
      </c>
      <c r="W96" s="88" t="b">
        <f t="shared" si="29"/>
        <v>0</v>
      </c>
    </row>
    <row r="97" spans="2:23" ht="16" hidden="1" thickBot="1">
      <c r="B97" s="133">
        <f t="shared" si="33"/>
        <v>2023</v>
      </c>
      <c r="C97" s="134" t="s">
        <v>25</v>
      </c>
      <c r="D97" s="128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131"/>
      <c r="Q97" s="132">
        <f t="shared" si="31"/>
        <v>0</v>
      </c>
      <c r="T97" t="b">
        <f t="shared" si="34"/>
        <v>0</v>
      </c>
      <c r="U97" s="13" t="b">
        <f t="shared" si="32"/>
        <v>0</v>
      </c>
      <c r="W97" s="88" t="b">
        <f t="shared" si="29"/>
        <v>0</v>
      </c>
    </row>
    <row r="98" spans="2:23" ht="16" thickBot="1">
      <c r="B98" s="133">
        <f t="shared" si="33"/>
        <v>2022</v>
      </c>
      <c r="C98" s="134" t="s">
        <v>25</v>
      </c>
      <c r="D98" s="135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7"/>
      <c r="P98" s="131"/>
      <c r="Q98" s="138">
        <f t="shared" si="31"/>
        <v>0</v>
      </c>
      <c r="T98" t="b">
        <f t="shared" si="34"/>
        <v>0</v>
      </c>
      <c r="U98" s="13" t="b">
        <f t="shared" si="32"/>
        <v>0</v>
      </c>
      <c r="W98" s="88" t="b">
        <f t="shared" si="29"/>
        <v>0</v>
      </c>
    </row>
    <row r="99" spans="2:23" ht="16" thickBot="1">
      <c r="B99" s="133">
        <f t="shared" si="33"/>
        <v>2021</v>
      </c>
      <c r="C99" s="134" t="s">
        <v>25</v>
      </c>
      <c r="D99" s="128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131"/>
      <c r="Q99" s="132">
        <f t="shared" si="31"/>
        <v>0</v>
      </c>
      <c r="T99" t="b">
        <f t="shared" si="34"/>
        <v>0</v>
      </c>
      <c r="U99" s="13" t="b">
        <f t="shared" si="32"/>
        <v>0</v>
      </c>
      <c r="W99" s="88" t="b">
        <f t="shared" si="29"/>
        <v>0</v>
      </c>
    </row>
    <row r="100" spans="2:23" ht="16" thickBot="1">
      <c r="B100" s="133">
        <f t="shared" si="33"/>
        <v>2020</v>
      </c>
      <c r="C100" s="134" t="s">
        <v>25</v>
      </c>
      <c r="D100" s="135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7"/>
      <c r="P100" s="131"/>
      <c r="Q100" s="138">
        <f t="shared" si="31"/>
        <v>0</v>
      </c>
      <c r="T100" t="b">
        <f t="shared" si="34"/>
        <v>0</v>
      </c>
      <c r="U100" s="13" t="b">
        <f t="shared" si="32"/>
        <v>0</v>
      </c>
      <c r="W100" s="88" t="b">
        <f t="shared" si="29"/>
        <v>0</v>
      </c>
    </row>
    <row r="101" spans="2:23" ht="16" thickBot="1">
      <c r="B101" s="133">
        <f t="shared" si="33"/>
        <v>2019</v>
      </c>
      <c r="C101" s="134" t="s">
        <v>25</v>
      </c>
      <c r="D101" s="128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131"/>
      <c r="Q101" s="132">
        <f t="shared" si="31"/>
        <v>0</v>
      </c>
      <c r="T101" t="b">
        <f t="shared" si="34"/>
        <v>0</v>
      </c>
      <c r="U101" s="13" t="b">
        <f t="shared" si="32"/>
        <v>0</v>
      </c>
      <c r="W101" s="88" t="b">
        <f t="shared" si="29"/>
        <v>0</v>
      </c>
    </row>
    <row r="102" spans="2:23" ht="16" thickBot="1">
      <c r="B102" s="133">
        <f t="shared" si="33"/>
        <v>2018</v>
      </c>
      <c r="C102" s="134" t="s">
        <v>25</v>
      </c>
      <c r="D102" s="135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7"/>
      <c r="P102" s="131"/>
      <c r="Q102" s="138">
        <f t="shared" si="31"/>
        <v>0</v>
      </c>
      <c r="T102" t="b">
        <f t="shared" si="34"/>
        <v>0</v>
      </c>
      <c r="U102" s="13" t="b">
        <f t="shared" si="32"/>
        <v>0</v>
      </c>
      <c r="W102" s="88" t="b">
        <f t="shared" si="29"/>
        <v>0</v>
      </c>
    </row>
    <row r="103" spans="2:23" ht="16" thickBot="1">
      <c r="B103" s="133">
        <f t="shared" si="33"/>
        <v>2017</v>
      </c>
      <c r="C103" s="134" t="s">
        <v>25</v>
      </c>
      <c r="D103" s="128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131"/>
      <c r="Q103" s="132">
        <f t="shared" si="31"/>
        <v>0</v>
      </c>
      <c r="T103" t="b">
        <f t="shared" si="34"/>
        <v>0</v>
      </c>
      <c r="U103" s="13" t="b">
        <f t="shared" si="32"/>
        <v>1</v>
      </c>
      <c r="W103" s="88" t="b">
        <f t="shared" si="29"/>
        <v>0</v>
      </c>
    </row>
    <row r="104" spans="2:23" ht="16" thickBot="1">
      <c r="B104" s="133">
        <f t="shared" si="33"/>
        <v>2016</v>
      </c>
      <c r="C104" s="134" t="s">
        <v>25</v>
      </c>
      <c r="D104" s="135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7"/>
      <c r="P104" s="131"/>
      <c r="Q104" s="138">
        <f t="shared" si="31"/>
        <v>0</v>
      </c>
      <c r="T104" t="b">
        <f t="shared" si="34"/>
        <v>0</v>
      </c>
      <c r="U104" s="13" t="b">
        <f t="shared" si="32"/>
        <v>1</v>
      </c>
      <c r="W104" s="88" t="b">
        <f t="shared" si="29"/>
        <v>0</v>
      </c>
    </row>
    <row r="105" spans="2:23" ht="16" thickBot="1">
      <c r="B105" s="133">
        <f t="shared" si="33"/>
        <v>2015</v>
      </c>
      <c r="C105" s="134" t="s">
        <v>25</v>
      </c>
      <c r="D105" s="128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131"/>
      <c r="Q105" s="132">
        <f t="shared" si="31"/>
        <v>0</v>
      </c>
      <c r="T105" t="b">
        <f t="shared" si="34"/>
        <v>0</v>
      </c>
      <c r="U105" s="13" t="b">
        <f t="shared" si="32"/>
        <v>1</v>
      </c>
      <c r="W105" s="88" t="b">
        <f t="shared" si="29"/>
        <v>0</v>
      </c>
    </row>
    <row r="106" spans="2:23" ht="16" thickBot="1">
      <c r="B106" s="133">
        <f t="shared" si="33"/>
        <v>2014</v>
      </c>
      <c r="C106" s="134" t="s">
        <v>25</v>
      </c>
      <c r="D106" s="135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7"/>
      <c r="P106" s="131"/>
      <c r="Q106" s="138">
        <f t="shared" si="31"/>
        <v>0</v>
      </c>
      <c r="T106" t="b">
        <f>T95</f>
        <v>0</v>
      </c>
      <c r="U106" s="13" t="b">
        <f t="shared" si="32"/>
        <v>1</v>
      </c>
      <c r="W106" s="88" t="b">
        <f t="shared" si="29"/>
        <v>0</v>
      </c>
    </row>
    <row r="107" spans="2:23" ht="16" thickBot="1">
      <c r="B107" s="133">
        <f t="shared" si="33"/>
        <v>2013</v>
      </c>
      <c r="C107" s="134" t="s">
        <v>25</v>
      </c>
      <c r="D107" s="128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131"/>
      <c r="Q107" s="132">
        <f t="shared" si="31"/>
        <v>0</v>
      </c>
      <c r="T107" t="b">
        <f t="shared" si="34"/>
        <v>0</v>
      </c>
      <c r="U107" s="13" t="b">
        <f t="shared" si="32"/>
        <v>0</v>
      </c>
      <c r="W107" s="88" t="b">
        <f t="shared" si="29"/>
        <v>0</v>
      </c>
    </row>
    <row r="108" spans="2:23" ht="16" thickBot="1">
      <c r="B108" s="133">
        <f t="shared" si="33"/>
        <v>2012</v>
      </c>
      <c r="C108" s="134" t="s">
        <v>25</v>
      </c>
      <c r="D108" s="135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7"/>
      <c r="P108" s="131"/>
      <c r="Q108" s="138">
        <f t="shared" si="31"/>
        <v>0</v>
      </c>
      <c r="T108" t="b">
        <f t="shared" si="34"/>
        <v>0</v>
      </c>
      <c r="U108" s="13" t="b">
        <f t="shared" si="32"/>
        <v>0</v>
      </c>
      <c r="W108" s="88" t="b">
        <f t="shared" si="29"/>
        <v>0</v>
      </c>
    </row>
    <row r="109" spans="2:23" ht="16" thickBot="1">
      <c r="B109" s="133">
        <f t="shared" si="33"/>
        <v>2011</v>
      </c>
      <c r="C109" s="134" t="s">
        <v>25</v>
      </c>
      <c r="D109" s="128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131"/>
      <c r="Q109" s="132">
        <f t="shared" si="31"/>
        <v>0</v>
      </c>
      <c r="T109" t="b">
        <f t="shared" si="34"/>
        <v>0</v>
      </c>
      <c r="U109" s="13" t="b">
        <f t="shared" si="32"/>
        <v>0</v>
      </c>
      <c r="W109" s="88" t="b">
        <f t="shared" si="29"/>
        <v>0</v>
      </c>
    </row>
    <row r="110" spans="2:23" ht="16" thickBot="1">
      <c r="B110" s="133">
        <f t="shared" si="33"/>
        <v>2010</v>
      </c>
      <c r="C110" s="134" t="s">
        <v>25</v>
      </c>
      <c r="D110" s="135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131"/>
      <c r="Q110" s="138">
        <f t="shared" si="31"/>
        <v>0</v>
      </c>
      <c r="T110" t="b">
        <f t="shared" si="34"/>
        <v>0</v>
      </c>
      <c r="U110" s="13" t="b">
        <f t="shared" si="32"/>
        <v>0</v>
      </c>
      <c r="W110" s="88" t="b">
        <f t="shared" si="29"/>
        <v>0</v>
      </c>
    </row>
    <row r="111" spans="2:23" ht="16" hidden="1" thickBot="1">
      <c r="B111" s="133">
        <f t="shared" si="33"/>
        <v>2009</v>
      </c>
      <c r="C111" s="134" t="s">
        <v>25</v>
      </c>
      <c r="D111" s="128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30"/>
      <c r="P111" s="131"/>
      <c r="Q111" s="132">
        <f t="shared" si="31"/>
        <v>0</v>
      </c>
      <c r="T111" t="b">
        <f t="shared" si="34"/>
        <v>0</v>
      </c>
      <c r="U111" s="13" t="b">
        <f t="shared" si="32"/>
        <v>0</v>
      </c>
      <c r="W111" s="88" t="b">
        <f t="shared" si="29"/>
        <v>0</v>
      </c>
    </row>
    <row r="112" spans="2:23" ht="16" hidden="1" thickBot="1">
      <c r="B112" s="133">
        <f t="shared" si="33"/>
        <v>2008</v>
      </c>
      <c r="C112" s="134" t="s">
        <v>25</v>
      </c>
      <c r="D112" s="135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7"/>
      <c r="P112" s="131"/>
      <c r="Q112" s="138">
        <f t="shared" si="31"/>
        <v>0</v>
      </c>
      <c r="T112" t="b">
        <f t="shared" si="34"/>
        <v>0</v>
      </c>
      <c r="U112" s="13" t="b">
        <f t="shared" si="32"/>
        <v>0</v>
      </c>
      <c r="W112" s="88" t="b">
        <f t="shared" si="29"/>
        <v>0</v>
      </c>
    </row>
    <row r="113" spans="1:23" ht="16" hidden="1" thickBot="1">
      <c r="B113" s="133">
        <f t="shared" si="33"/>
        <v>2007</v>
      </c>
      <c r="C113" s="134" t="s">
        <v>25</v>
      </c>
      <c r="D113" s="128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30"/>
      <c r="P113" s="131"/>
      <c r="Q113" s="132">
        <f t="shared" si="31"/>
        <v>0</v>
      </c>
      <c r="T113" t="b">
        <f t="shared" si="34"/>
        <v>0</v>
      </c>
      <c r="U113" s="13" t="b">
        <f t="shared" si="32"/>
        <v>0</v>
      </c>
      <c r="W113" s="88" t="b">
        <f t="shared" si="29"/>
        <v>0</v>
      </c>
    </row>
    <row r="114" spans="1:23" ht="16" hidden="1" thickBot="1">
      <c r="B114" s="133">
        <f t="shared" si="33"/>
        <v>2006</v>
      </c>
      <c r="C114" s="134" t="s">
        <v>25</v>
      </c>
      <c r="D114" s="135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7"/>
      <c r="P114" s="131"/>
      <c r="Q114" s="138">
        <f t="shared" si="31"/>
        <v>0</v>
      </c>
      <c r="T114" t="b">
        <f t="shared" si="34"/>
        <v>0</v>
      </c>
      <c r="U114" s="13" t="b">
        <f t="shared" si="32"/>
        <v>0</v>
      </c>
      <c r="W114" s="88" t="b">
        <f t="shared" si="29"/>
        <v>0</v>
      </c>
    </row>
    <row r="115" spans="1:23" ht="16" hidden="1" thickBot="1">
      <c r="B115" s="133">
        <f t="shared" si="33"/>
        <v>2005</v>
      </c>
      <c r="C115" s="134" t="s">
        <v>25</v>
      </c>
      <c r="D115" s="128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30"/>
      <c r="P115" s="131"/>
      <c r="Q115" s="132">
        <f t="shared" si="31"/>
        <v>0</v>
      </c>
      <c r="T115" t="b">
        <f t="shared" si="34"/>
        <v>0</v>
      </c>
      <c r="U115" s="13" t="b">
        <f t="shared" si="32"/>
        <v>0</v>
      </c>
      <c r="W115" s="88" t="b">
        <f t="shared" si="29"/>
        <v>0</v>
      </c>
    </row>
    <row r="116" spans="1:23">
      <c r="T116" t="b">
        <f t="shared" si="34"/>
        <v>0</v>
      </c>
      <c r="W116" s="88" t="b">
        <f t="shared" si="29"/>
        <v>0</v>
      </c>
    </row>
    <row r="117" spans="1:23" ht="16" thickBot="1">
      <c r="B117" s="224" t="s">
        <v>45</v>
      </c>
      <c r="C117" s="224"/>
      <c r="D117" s="224"/>
      <c r="E117" s="224"/>
      <c r="F117" s="117" t="s">
        <v>20</v>
      </c>
      <c r="G117" s="118" t="s">
        <v>21</v>
      </c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T117" t="b">
        <f>VLOOKUP(B118,$T$5:$U$24,2,)</f>
        <v>0</v>
      </c>
      <c r="W117" s="88" t="b">
        <f>AND(S117:V117)</f>
        <v>0</v>
      </c>
    </row>
    <row r="118" spans="1:23" ht="31.5" customHeight="1" thickTop="1" thickBot="1">
      <c r="A118" s="120" t="s">
        <v>22</v>
      </c>
      <c r="B118" s="121">
        <f>B88+1</f>
        <v>4</v>
      </c>
      <c r="C118" s="225" t="str">
        <f>VLOOKUP(B118,$B$5:$F$24,2,)</f>
        <v/>
      </c>
      <c r="D118" s="226"/>
      <c r="E118" s="227"/>
      <c r="F118" s="152" t="str">
        <f>VLOOKUP(B118,$B$5:$G$24,5,)</f>
        <v/>
      </c>
      <c r="G118" s="210" t="str">
        <f>VLOOKUP(B118,$B$5:$G$24,6,)</f>
        <v/>
      </c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T118" t="b">
        <f>T117</f>
        <v>0</v>
      </c>
      <c r="W118" s="88" t="b">
        <f t="shared" ref="W118:W146" si="35">AND(S118:V118)</f>
        <v>0</v>
      </c>
    </row>
    <row r="119" spans="1:23">
      <c r="T119" t="b">
        <f>T118</f>
        <v>0</v>
      </c>
      <c r="W119" s="88" t="b">
        <f t="shared" si="35"/>
        <v>0</v>
      </c>
    </row>
    <row r="120" spans="1:23" ht="16" thickBot="1">
      <c r="B120" s="122"/>
      <c r="C120" s="122"/>
      <c r="D120" s="123" t="str">
        <f>D90</f>
        <v>Jan</v>
      </c>
      <c r="E120" s="123" t="str">
        <f t="shared" ref="E120:O120" si="36">E90</f>
        <v>Feb</v>
      </c>
      <c r="F120" s="123" t="str">
        <f t="shared" si="36"/>
        <v>Mar</v>
      </c>
      <c r="G120" s="123" t="str">
        <f t="shared" si="36"/>
        <v>Apr</v>
      </c>
      <c r="H120" s="123" t="str">
        <f t="shared" si="36"/>
        <v>May</v>
      </c>
      <c r="I120" s="123" t="str">
        <f t="shared" si="36"/>
        <v>Jun</v>
      </c>
      <c r="J120" s="123" t="str">
        <f t="shared" si="36"/>
        <v>Jul</v>
      </c>
      <c r="K120" s="123" t="str">
        <f t="shared" si="36"/>
        <v>Aug</v>
      </c>
      <c r="L120" s="123" t="str">
        <f t="shared" si="36"/>
        <v>Sep</v>
      </c>
      <c r="M120" s="123" t="str">
        <f t="shared" si="36"/>
        <v>Oct</v>
      </c>
      <c r="N120" s="123" t="str">
        <f t="shared" si="36"/>
        <v>Nov</v>
      </c>
      <c r="O120" s="123" t="str">
        <f t="shared" si="36"/>
        <v>Dec</v>
      </c>
      <c r="P120" s="124"/>
      <c r="Q120" s="125" t="s">
        <v>23</v>
      </c>
      <c r="T120" t="b">
        <f>T119</f>
        <v>0</v>
      </c>
      <c r="W120" s="88" t="b">
        <f t="shared" si="35"/>
        <v>0</v>
      </c>
    </row>
    <row r="121" spans="1:23" ht="16" hidden="1" thickBot="1">
      <c r="B121" s="126">
        <f>FinalYear</f>
        <v>2029</v>
      </c>
      <c r="C121" s="127" t="s">
        <v>25</v>
      </c>
      <c r="D121" s="128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30"/>
      <c r="P121" s="131"/>
      <c r="Q121" s="132">
        <f t="shared" ref="Q121:Q145" si="37">SUM(D121:O121)</f>
        <v>0</v>
      </c>
      <c r="T121" t="b">
        <f>T120</f>
        <v>0</v>
      </c>
      <c r="U121" s="13" t="b">
        <f t="shared" ref="U121:U145" si="38">AND(B121&lt;=ReportingYear,B121&gt;=BaselineYear)</f>
        <v>0</v>
      </c>
      <c r="W121" s="88" t="b">
        <f t="shared" si="35"/>
        <v>0</v>
      </c>
    </row>
    <row r="122" spans="1:23" ht="16" hidden="1" thickBot="1">
      <c r="B122" s="133">
        <f>B121-1</f>
        <v>2028</v>
      </c>
      <c r="C122" s="134" t="s">
        <v>25</v>
      </c>
      <c r="D122" s="135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7"/>
      <c r="P122" s="131"/>
      <c r="Q122" s="138">
        <f t="shared" si="37"/>
        <v>0</v>
      </c>
      <c r="T122" t="b">
        <f>T121</f>
        <v>0</v>
      </c>
      <c r="U122" s="13" t="b">
        <f t="shared" si="38"/>
        <v>0</v>
      </c>
      <c r="W122" s="88" t="b">
        <f t="shared" si="35"/>
        <v>0</v>
      </c>
    </row>
    <row r="123" spans="1:23" ht="16" hidden="1" thickBot="1">
      <c r="B123" s="133">
        <f t="shared" ref="B123:B145" si="39">B122-1</f>
        <v>2027</v>
      </c>
      <c r="C123" s="134" t="s">
        <v>25</v>
      </c>
      <c r="D123" s="128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30"/>
      <c r="P123" s="131"/>
      <c r="Q123" s="132">
        <f t="shared" si="37"/>
        <v>0</v>
      </c>
      <c r="T123" t="b">
        <f t="shared" ref="T123:T146" si="40">T122</f>
        <v>0</v>
      </c>
      <c r="U123" s="13" t="b">
        <f t="shared" si="38"/>
        <v>0</v>
      </c>
      <c r="W123" s="88" t="b">
        <f t="shared" si="35"/>
        <v>0</v>
      </c>
    </row>
    <row r="124" spans="1:23" ht="16" hidden="1" thickBot="1">
      <c r="B124" s="133">
        <f t="shared" si="39"/>
        <v>2026</v>
      </c>
      <c r="C124" s="134" t="s">
        <v>25</v>
      </c>
      <c r="D124" s="135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7"/>
      <c r="P124" s="131"/>
      <c r="Q124" s="138">
        <f t="shared" si="37"/>
        <v>0</v>
      </c>
      <c r="T124" t="b">
        <f t="shared" si="40"/>
        <v>0</v>
      </c>
      <c r="U124" s="13" t="b">
        <f t="shared" si="38"/>
        <v>0</v>
      </c>
      <c r="W124" s="88" t="b">
        <f t="shared" si="35"/>
        <v>0</v>
      </c>
    </row>
    <row r="125" spans="1:23" ht="16" hidden="1" thickBot="1">
      <c r="B125" s="133">
        <f t="shared" si="39"/>
        <v>2025</v>
      </c>
      <c r="C125" s="134" t="s">
        <v>25</v>
      </c>
      <c r="D125" s="128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30"/>
      <c r="P125" s="131"/>
      <c r="Q125" s="132">
        <f t="shared" si="37"/>
        <v>0</v>
      </c>
      <c r="T125" t="b">
        <f t="shared" si="40"/>
        <v>0</v>
      </c>
      <c r="U125" s="13" t="b">
        <f t="shared" si="38"/>
        <v>0</v>
      </c>
      <c r="W125" s="88" t="b">
        <f t="shared" si="35"/>
        <v>0</v>
      </c>
    </row>
    <row r="126" spans="1:23" ht="16" hidden="1" thickBot="1">
      <c r="B126" s="133">
        <f t="shared" si="39"/>
        <v>2024</v>
      </c>
      <c r="C126" s="134" t="s">
        <v>25</v>
      </c>
      <c r="D126" s="135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7"/>
      <c r="P126" s="131"/>
      <c r="Q126" s="138">
        <f t="shared" si="37"/>
        <v>0</v>
      </c>
      <c r="T126" t="b">
        <f t="shared" si="40"/>
        <v>0</v>
      </c>
      <c r="U126" s="13" t="b">
        <f t="shared" si="38"/>
        <v>0</v>
      </c>
      <c r="W126" s="88" t="b">
        <f t="shared" si="35"/>
        <v>0</v>
      </c>
    </row>
    <row r="127" spans="1:23" ht="16" hidden="1" thickBot="1">
      <c r="B127" s="133">
        <f t="shared" si="39"/>
        <v>2023</v>
      </c>
      <c r="C127" s="134" t="s">
        <v>25</v>
      </c>
      <c r="D127" s="128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30"/>
      <c r="P127" s="131"/>
      <c r="Q127" s="132">
        <f t="shared" si="37"/>
        <v>0</v>
      </c>
      <c r="T127" t="b">
        <f t="shared" si="40"/>
        <v>0</v>
      </c>
      <c r="U127" s="13" t="b">
        <f t="shared" si="38"/>
        <v>0</v>
      </c>
      <c r="W127" s="88" t="b">
        <f t="shared" si="35"/>
        <v>0</v>
      </c>
    </row>
    <row r="128" spans="1:23" ht="16" thickBot="1">
      <c r="B128" s="133">
        <f t="shared" si="39"/>
        <v>2022</v>
      </c>
      <c r="C128" s="134" t="s">
        <v>25</v>
      </c>
      <c r="D128" s="135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7"/>
      <c r="P128" s="131"/>
      <c r="Q128" s="138">
        <f t="shared" si="37"/>
        <v>0</v>
      </c>
      <c r="T128" t="b">
        <f t="shared" si="40"/>
        <v>0</v>
      </c>
      <c r="U128" s="13" t="b">
        <f t="shared" si="38"/>
        <v>0</v>
      </c>
      <c r="W128" s="88" t="b">
        <f t="shared" si="35"/>
        <v>0</v>
      </c>
    </row>
    <row r="129" spans="2:23" ht="16" thickBot="1">
      <c r="B129" s="133">
        <f t="shared" si="39"/>
        <v>2021</v>
      </c>
      <c r="C129" s="134" t="s">
        <v>25</v>
      </c>
      <c r="D129" s="128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30"/>
      <c r="P129" s="131"/>
      <c r="Q129" s="132">
        <f t="shared" si="37"/>
        <v>0</v>
      </c>
      <c r="T129" t="b">
        <f t="shared" si="40"/>
        <v>0</v>
      </c>
      <c r="U129" s="13" t="b">
        <f t="shared" si="38"/>
        <v>0</v>
      </c>
      <c r="W129" s="88" t="b">
        <f t="shared" si="35"/>
        <v>0</v>
      </c>
    </row>
    <row r="130" spans="2:23" ht="16" thickBot="1">
      <c r="B130" s="133">
        <f t="shared" si="39"/>
        <v>2020</v>
      </c>
      <c r="C130" s="134" t="s">
        <v>25</v>
      </c>
      <c r="D130" s="135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7"/>
      <c r="P130" s="131"/>
      <c r="Q130" s="138">
        <f t="shared" si="37"/>
        <v>0</v>
      </c>
      <c r="T130" t="b">
        <f t="shared" si="40"/>
        <v>0</v>
      </c>
      <c r="U130" s="13" t="b">
        <f t="shared" si="38"/>
        <v>0</v>
      </c>
      <c r="W130" s="88" t="b">
        <f t="shared" si="35"/>
        <v>0</v>
      </c>
    </row>
    <row r="131" spans="2:23" ht="16" thickBot="1">
      <c r="B131" s="133">
        <f t="shared" si="39"/>
        <v>2019</v>
      </c>
      <c r="C131" s="134" t="s">
        <v>25</v>
      </c>
      <c r="D131" s="128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30"/>
      <c r="P131" s="131"/>
      <c r="Q131" s="132">
        <f t="shared" si="37"/>
        <v>0</v>
      </c>
      <c r="T131" t="b">
        <f t="shared" si="40"/>
        <v>0</v>
      </c>
      <c r="U131" s="13" t="b">
        <f t="shared" si="38"/>
        <v>0</v>
      </c>
      <c r="W131" s="88" t="b">
        <f t="shared" si="35"/>
        <v>0</v>
      </c>
    </row>
    <row r="132" spans="2:23" ht="16" thickBot="1">
      <c r="B132" s="133">
        <f t="shared" si="39"/>
        <v>2018</v>
      </c>
      <c r="C132" s="134" t="s">
        <v>25</v>
      </c>
      <c r="D132" s="135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7"/>
      <c r="P132" s="131"/>
      <c r="Q132" s="138">
        <f t="shared" si="37"/>
        <v>0</v>
      </c>
      <c r="T132" t="b">
        <f t="shared" si="40"/>
        <v>0</v>
      </c>
      <c r="U132" s="13" t="b">
        <f t="shared" si="38"/>
        <v>0</v>
      </c>
      <c r="W132" s="88" t="b">
        <f t="shared" si="35"/>
        <v>0</v>
      </c>
    </row>
    <row r="133" spans="2:23" ht="16" thickBot="1">
      <c r="B133" s="133">
        <f t="shared" si="39"/>
        <v>2017</v>
      </c>
      <c r="C133" s="134" t="s">
        <v>25</v>
      </c>
      <c r="D133" s="128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30"/>
      <c r="P133" s="131"/>
      <c r="Q133" s="132">
        <f t="shared" si="37"/>
        <v>0</v>
      </c>
      <c r="T133" t="b">
        <f t="shared" si="40"/>
        <v>0</v>
      </c>
      <c r="U133" s="13" t="b">
        <f t="shared" si="38"/>
        <v>1</v>
      </c>
      <c r="W133" s="88" t="b">
        <f t="shared" si="35"/>
        <v>0</v>
      </c>
    </row>
    <row r="134" spans="2:23" ht="16" thickBot="1">
      <c r="B134" s="133">
        <f t="shared" si="39"/>
        <v>2016</v>
      </c>
      <c r="C134" s="134" t="s">
        <v>25</v>
      </c>
      <c r="D134" s="135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7"/>
      <c r="P134" s="131"/>
      <c r="Q134" s="138">
        <f t="shared" si="37"/>
        <v>0</v>
      </c>
      <c r="T134" t="b">
        <f t="shared" si="40"/>
        <v>0</v>
      </c>
      <c r="U134" s="13" t="b">
        <f t="shared" si="38"/>
        <v>1</v>
      </c>
      <c r="W134" s="88" t="b">
        <f t="shared" si="35"/>
        <v>0</v>
      </c>
    </row>
    <row r="135" spans="2:23" ht="16" thickBot="1">
      <c r="B135" s="133">
        <f t="shared" si="39"/>
        <v>2015</v>
      </c>
      <c r="C135" s="134" t="s">
        <v>25</v>
      </c>
      <c r="D135" s="128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30"/>
      <c r="P135" s="131"/>
      <c r="Q135" s="132">
        <f t="shared" si="37"/>
        <v>0</v>
      </c>
      <c r="T135" t="b">
        <f t="shared" si="40"/>
        <v>0</v>
      </c>
      <c r="U135" s="13" t="b">
        <f t="shared" si="38"/>
        <v>1</v>
      </c>
      <c r="W135" s="88" t="b">
        <f t="shared" si="35"/>
        <v>0</v>
      </c>
    </row>
    <row r="136" spans="2:23" ht="16" thickBot="1">
      <c r="B136" s="133">
        <f t="shared" si="39"/>
        <v>2014</v>
      </c>
      <c r="C136" s="134" t="s">
        <v>25</v>
      </c>
      <c r="D136" s="135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7"/>
      <c r="P136" s="131"/>
      <c r="Q136" s="138">
        <f t="shared" si="37"/>
        <v>0</v>
      </c>
      <c r="T136" t="b">
        <f>T125</f>
        <v>0</v>
      </c>
      <c r="U136" s="13" t="b">
        <f t="shared" si="38"/>
        <v>1</v>
      </c>
      <c r="W136" s="88" t="b">
        <f t="shared" si="35"/>
        <v>0</v>
      </c>
    </row>
    <row r="137" spans="2:23" ht="16" thickBot="1">
      <c r="B137" s="133">
        <f t="shared" si="39"/>
        <v>2013</v>
      </c>
      <c r="C137" s="134" t="s">
        <v>25</v>
      </c>
      <c r="D137" s="128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30"/>
      <c r="P137" s="131"/>
      <c r="Q137" s="132">
        <f t="shared" si="37"/>
        <v>0</v>
      </c>
      <c r="T137" t="b">
        <f t="shared" si="40"/>
        <v>0</v>
      </c>
      <c r="U137" s="13" t="b">
        <f t="shared" si="38"/>
        <v>0</v>
      </c>
      <c r="W137" s="88" t="b">
        <f t="shared" si="35"/>
        <v>0</v>
      </c>
    </row>
    <row r="138" spans="2:23" ht="16" thickBot="1">
      <c r="B138" s="133">
        <f t="shared" si="39"/>
        <v>2012</v>
      </c>
      <c r="C138" s="134" t="s">
        <v>25</v>
      </c>
      <c r="D138" s="135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7"/>
      <c r="P138" s="131"/>
      <c r="Q138" s="138">
        <f t="shared" si="37"/>
        <v>0</v>
      </c>
      <c r="T138" t="b">
        <f t="shared" si="40"/>
        <v>0</v>
      </c>
      <c r="U138" s="13" t="b">
        <f t="shared" si="38"/>
        <v>0</v>
      </c>
      <c r="W138" s="88" t="b">
        <f t="shared" si="35"/>
        <v>0</v>
      </c>
    </row>
    <row r="139" spans="2:23" ht="16" thickBot="1">
      <c r="B139" s="133">
        <f t="shared" si="39"/>
        <v>2011</v>
      </c>
      <c r="C139" s="134" t="s">
        <v>25</v>
      </c>
      <c r="D139" s="128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30"/>
      <c r="P139" s="131"/>
      <c r="Q139" s="132">
        <f t="shared" si="37"/>
        <v>0</v>
      </c>
      <c r="T139" t="b">
        <f t="shared" si="40"/>
        <v>0</v>
      </c>
      <c r="U139" s="13" t="b">
        <f t="shared" si="38"/>
        <v>0</v>
      </c>
      <c r="W139" s="88" t="b">
        <f t="shared" si="35"/>
        <v>0</v>
      </c>
    </row>
    <row r="140" spans="2:23" ht="16" thickBot="1">
      <c r="B140" s="133">
        <f t="shared" si="39"/>
        <v>2010</v>
      </c>
      <c r="C140" s="134" t="s">
        <v>25</v>
      </c>
      <c r="D140" s="135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7"/>
      <c r="P140" s="131"/>
      <c r="Q140" s="138">
        <f t="shared" si="37"/>
        <v>0</v>
      </c>
      <c r="T140" t="b">
        <f t="shared" si="40"/>
        <v>0</v>
      </c>
      <c r="U140" s="13" t="b">
        <f t="shared" si="38"/>
        <v>0</v>
      </c>
      <c r="W140" s="88" t="b">
        <f t="shared" si="35"/>
        <v>0</v>
      </c>
    </row>
    <row r="141" spans="2:23" ht="16" hidden="1" thickBot="1">
      <c r="B141" s="133">
        <f t="shared" si="39"/>
        <v>2009</v>
      </c>
      <c r="C141" s="134" t="s">
        <v>25</v>
      </c>
      <c r="D141" s="128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30"/>
      <c r="P141" s="131"/>
      <c r="Q141" s="132">
        <f t="shared" si="37"/>
        <v>0</v>
      </c>
      <c r="T141" t="b">
        <f t="shared" si="40"/>
        <v>0</v>
      </c>
      <c r="U141" s="13" t="b">
        <f t="shared" si="38"/>
        <v>0</v>
      </c>
      <c r="W141" s="88" t="b">
        <f t="shared" si="35"/>
        <v>0</v>
      </c>
    </row>
    <row r="142" spans="2:23" ht="16" hidden="1" thickBot="1">
      <c r="B142" s="133">
        <f t="shared" si="39"/>
        <v>2008</v>
      </c>
      <c r="C142" s="134" t="s">
        <v>25</v>
      </c>
      <c r="D142" s="135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7"/>
      <c r="P142" s="131"/>
      <c r="Q142" s="138">
        <f t="shared" si="37"/>
        <v>0</v>
      </c>
      <c r="T142" t="b">
        <f t="shared" si="40"/>
        <v>0</v>
      </c>
      <c r="U142" s="13" t="b">
        <f t="shared" si="38"/>
        <v>0</v>
      </c>
      <c r="W142" s="88" t="b">
        <f t="shared" si="35"/>
        <v>0</v>
      </c>
    </row>
    <row r="143" spans="2:23" ht="16" hidden="1" thickBot="1">
      <c r="B143" s="133">
        <f t="shared" si="39"/>
        <v>2007</v>
      </c>
      <c r="C143" s="134" t="s">
        <v>25</v>
      </c>
      <c r="D143" s="128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30"/>
      <c r="P143" s="131"/>
      <c r="Q143" s="132">
        <f t="shared" si="37"/>
        <v>0</v>
      </c>
      <c r="T143" t="b">
        <f t="shared" si="40"/>
        <v>0</v>
      </c>
      <c r="U143" s="13" t="b">
        <f t="shared" si="38"/>
        <v>0</v>
      </c>
      <c r="W143" s="88" t="b">
        <f t="shared" si="35"/>
        <v>0</v>
      </c>
    </row>
    <row r="144" spans="2:23" ht="16" hidden="1" thickBot="1">
      <c r="B144" s="133">
        <f t="shared" si="39"/>
        <v>2006</v>
      </c>
      <c r="C144" s="134" t="s">
        <v>25</v>
      </c>
      <c r="D144" s="135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7"/>
      <c r="P144" s="131"/>
      <c r="Q144" s="138">
        <f t="shared" si="37"/>
        <v>0</v>
      </c>
      <c r="T144" t="b">
        <f t="shared" si="40"/>
        <v>0</v>
      </c>
      <c r="U144" s="13" t="b">
        <f t="shared" si="38"/>
        <v>0</v>
      </c>
      <c r="W144" s="88" t="b">
        <f t="shared" si="35"/>
        <v>0</v>
      </c>
    </row>
    <row r="145" spans="1:23" ht="16" hidden="1" thickBot="1">
      <c r="B145" s="133">
        <f t="shared" si="39"/>
        <v>2005</v>
      </c>
      <c r="C145" s="134" t="s">
        <v>25</v>
      </c>
      <c r="D145" s="128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30"/>
      <c r="P145" s="131"/>
      <c r="Q145" s="132">
        <f t="shared" si="37"/>
        <v>0</v>
      </c>
      <c r="T145" t="b">
        <f t="shared" si="40"/>
        <v>0</v>
      </c>
      <c r="U145" s="13" t="b">
        <f t="shared" si="38"/>
        <v>0</v>
      </c>
      <c r="W145" s="88" t="b">
        <f t="shared" si="35"/>
        <v>0</v>
      </c>
    </row>
    <row r="146" spans="1:23">
      <c r="T146" t="b">
        <f t="shared" si="40"/>
        <v>0</v>
      </c>
      <c r="W146" s="88" t="b">
        <f t="shared" si="35"/>
        <v>0</v>
      </c>
    </row>
    <row r="147" spans="1:23" ht="16" thickBot="1">
      <c r="B147" s="224" t="s">
        <v>45</v>
      </c>
      <c r="C147" s="224"/>
      <c r="D147" s="224"/>
      <c r="E147" s="224"/>
      <c r="F147" s="117" t="s">
        <v>20</v>
      </c>
      <c r="G147" s="118" t="s">
        <v>21</v>
      </c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T147" t="b">
        <f>VLOOKUP(B148,$T$5:$U$24,2,)</f>
        <v>0</v>
      </c>
      <c r="W147" s="88" t="b">
        <f>AND(S147:V147)</f>
        <v>0</v>
      </c>
    </row>
    <row r="148" spans="1:23" ht="31.5" customHeight="1" thickTop="1" thickBot="1">
      <c r="A148" s="120" t="s">
        <v>22</v>
      </c>
      <c r="B148" s="121">
        <f>B118+1</f>
        <v>5</v>
      </c>
      <c r="C148" s="225" t="str">
        <f>VLOOKUP(B148,$B$5:$F$24,2,)</f>
        <v/>
      </c>
      <c r="D148" s="226"/>
      <c r="E148" s="227"/>
      <c r="F148" s="152" t="str">
        <f>VLOOKUP(B148,$B$5:$G$24,5,)</f>
        <v/>
      </c>
      <c r="G148" s="210" t="str">
        <f>VLOOKUP(B148,$B$5:$G$24,6,)</f>
        <v/>
      </c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T148" t="b">
        <f>T147</f>
        <v>0</v>
      </c>
      <c r="W148" s="88" t="b">
        <f t="shared" ref="W148:W176" si="41">AND(S148:V148)</f>
        <v>0</v>
      </c>
    </row>
    <row r="149" spans="1:23">
      <c r="T149" t="b">
        <f>T148</f>
        <v>0</v>
      </c>
      <c r="W149" s="88" t="b">
        <f t="shared" si="41"/>
        <v>0</v>
      </c>
    </row>
    <row r="150" spans="1:23" ht="16" thickBot="1">
      <c r="B150" s="122"/>
      <c r="C150" s="122"/>
      <c r="D150" s="123" t="str">
        <f>D120</f>
        <v>Jan</v>
      </c>
      <c r="E150" s="123" t="str">
        <f t="shared" ref="E150:O150" si="42">E120</f>
        <v>Feb</v>
      </c>
      <c r="F150" s="123" t="str">
        <f t="shared" si="42"/>
        <v>Mar</v>
      </c>
      <c r="G150" s="123" t="str">
        <f t="shared" si="42"/>
        <v>Apr</v>
      </c>
      <c r="H150" s="123" t="str">
        <f t="shared" si="42"/>
        <v>May</v>
      </c>
      <c r="I150" s="123" t="str">
        <f t="shared" si="42"/>
        <v>Jun</v>
      </c>
      <c r="J150" s="123" t="str">
        <f t="shared" si="42"/>
        <v>Jul</v>
      </c>
      <c r="K150" s="123" t="str">
        <f t="shared" si="42"/>
        <v>Aug</v>
      </c>
      <c r="L150" s="123" t="str">
        <f t="shared" si="42"/>
        <v>Sep</v>
      </c>
      <c r="M150" s="123" t="str">
        <f t="shared" si="42"/>
        <v>Oct</v>
      </c>
      <c r="N150" s="123" t="str">
        <f t="shared" si="42"/>
        <v>Nov</v>
      </c>
      <c r="O150" s="123" t="str">
        <f t="shared" si="42"/>
        <v>Dec</v>
      </c>
      <c r="P150" s="124"/>
      <c r="Q150" s="125" t="s">
        <v>23</v>
      </c>
      <c r="T150" t="b">
        <f>T149</f>
        <v>0</v>
      </c>
      <c r="W150" s="88" t="b">
        <f t="shared" si="41"/>
        <v>0</v>
      </c>
    </row>
    <row r="151" spans="1:23" ht="16" hidden="1" thickBot="1">
      <c r="B151" s="126">
        <f>FinalYear</f>
        <v>2029</v>
      </c>
      <c r="C151" s="127" t="s">
        <v>25</v>
      </c>
      <c r="D151" s="128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30"/>
      <c r="P151" s="131"/>
      <c r="Q151" s="132">
        <f t="shared" ref="Q151:Q175" si="43">SUM(D151:O151)</f>
        <v>0</v>
      </c>
      <c r="T151" t="b">
        <f>T150</f>
        <v>0</v>
      </c>
      <c r="U151" s="13" t="b">
        <f t="shared" ref="U151:U175" si="44">AND(B151&lt;=ReportingYear,B151&gt;=BaselineYear)</f>
        <v>0</v>
      </c>
      <c r="W151" s="88" t="b">
        <f t="shared" si="41"/>
        <v>0</v>
      </c>
    </row>
    <row r="152" spans="1:23" ht="16" hidden="1" thickBot="1">
      <c r="B152" s="133">
        <f>B151-1</f>
        <v>2028</v>
      </c>
      <c r="C152" s="134" t="s">
        <v>25</v>
      </c>
      <c r="D152" s="135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7"/>
      <c r="P152" s="131"/>
      <c r="Q152" s="138">
        <f t="shared" si="43"/>
        <v>0</v>
      </c>
      <c r="T152" t="b">
        <f>T151</f>
        <v>0</v>
      </c>
      <c r="U152" s="13" t="b">
        <f t="shared" si="44"/>
        <v>0</v>
      </c>
      <c r="W152" s="88" t="b">
        <f t="shared" si="41"/>
        <v>0</v>
      </c>
    </row>
    <row r="153" spans="1:23" ht="16" hidden="1" thickBot="1">
      <c r="B153" s="133">
        <f t="shared" ref="B153:B175" si="45">B152-1</f>
        <v>2027</v>
      </c>
      <c r="C153" s="134" t="s">
        <v>25</v>
      </c>
      <c r="D153" s="128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131"/>
      <c r="Q153" s="132">
        <f t="shared" si="43"/>
        <v>0</v>
      </c>
      <c r="T153" t="b">
        <f t="shared" ref="T153:T176" si="46">T152</f>
        <v>0</v>
      </c>
      <c r="U153" s="13" t="b">
        <f t="shared" si="44"/>
        <v>0</v>
      </c>
      <c r="W153" s="88" t="b">
        <f t="shared" si="41"/>
        <v>0</v>
      </c>
    </row>
    <row r="154" spans="1:23" ht="16" hidden="1" thickBot="1">
      <c r="B154" s="133">
        <f t="shared" si="45"/>
        <v>2026</v>
      </c>
      <c r="C154" s="134" t="s">
        <v>25</v>
      </c>
      <c r="D154" s="135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7"/>
      <c r="P154" s="131"/>
      <c r="Q154" s="138">
        <f t="shared" si="43"/>
        <v>0</v>
      </c>
      <c r="T154" t="b">
        <f t="shared" si="46"/>
        <v>0</v>
      </c>
      <c r="U154" s="13" t="b">
        <f t="shared" si="44"/>
        <v>0</v>
      </c>
      <c r="W154" s="88" t="b">
        <f t="shared" si="41"/>
        <v>0</v>
      </c>
    </row>
    <row r="155" spans="1:23" ht="16" hidden="1" thickBot="1">
      <c r="B155" s="133">
        <f t="shared" si="45"/>
        <v>2025</v>
      </c>
      <c r="C155" s="134" t="s">
        <v>25</v>
      </c>
      <c r="D155" s="128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131"/>
      <c r="Q155" s="132">
        <f t="shared" si="43"/>
        <v>0</v>
      </c>
      <c r="T155" t="b">
        <f t="shared" si="46"/>
        <v>0</v>
      </c>
      <c r="U155" s="13" t="b">
        <f t="shared" si="44"/>
        <v>0</v>
      </c>
      <c r="W155" s="88" t="b">
        <f t="shared" si="41"/>
        <v>0</v>
      </c>
    </row>
    <row r="156" spans="1:23" ht="16" hidden="1" thickBot="1">
      <c r="B156" s="133">
        <f t="shared" si="45"/>
        <v>2024</v>
      </c>
      <c r="C156" s="134" t="s">
        <v>25</v>
      </c>
      <c r="D156" s="135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7"/>
      <c r="P156" s="131"/>
      <c r="Q156" s="138">
        <f t="shared" si="43"/>
        <v>0</v>
      </c>
      <c r="T156" t="b">
        <f t="shared" si="46"/>
        <v>0</v>
      </c>
      <c r="U156" s="13" t="b">
        <f t="shared" si="44"/>
        <v>0</v>
      </c>
      <c r="W156" s="88" t="b">
        <f t="shared" si="41"/>
        <v>0</v>
      </c>
    </row>
    <row r="157" spans="1:23" ht="16" hidden="1" thickBot="1">
      <c r="B157" s="133">
        <f t="shared" si="45"/>
        <v>2023</v>
      </c>
      <c r="C157" s="134" t="s">
        <v>25</v>
      </c>
      <c r="D157" s="128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131"/>
      <c r="Q157" s="132">
        <f t="shared" si="43"/>
        <v>0</v>
      </c>
      <c r="T157" t="b">
        <f t="shared" si="46"/>
        <v>0</v>
      </c>
      <c r="U157" s="13" t="b">
        <f t="shared" si="44"/>
        <v>0</v>
      </c>
      <c r="W157" s="88" t="b">
        <f t="shared" si="41"/>
        <v>0</v>
      </c>
    </row>
    <row r="158" spans="1:23" ht="16" thickBot="1">
      <c r="B158" s="133">
        <f t="shared" si="45"/>
        <v>2022</v>
      </c>
      <c r="C158" s="134" t="s">
        <v>25</v>
      </c>
      <c r="D158" s="135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7"/>
      <c r="P158" s="131"/>
      <c r="Q158" s="138">
        <f t="shared" si="43"/>
        <v>0</v>
      </c>
      <c r="T158" t="b">
        <f t="shared" si="46"/>
        <v>0</v>
      </c>
      <c r="U158" s="13" t="b">
        <f t="shared" si="44"/>
        <v>0</v>
      </c>
      <c r="W158" s="88" t="b">
        <f t="shared" si="41"/>
        <v>0</v>
      </c>
    </row>
    <row r="159" spans="1:23" ht="16" thickBot="1">
      <c r="B159" s="133">
        <f t="shared" si="45"/>
        <v>2021</v>
      </c>
      <c r="C159" s="134" t="s">
        <v>25</v>
      </c>
      <c r="D159" s="128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131"/>
      <c r="Q159" s="132">
        <f t="shared" si="43"/>
        <v>0</v>
      </c>
      <c r="T159" t="b">
        <f t="shared" si="46"/>
        <v>0</v>
      </c>
      <c r="U159" s="13" t="b">
        <f t="shared" si="44"/>
        <v>0</v>
      </c>
      <c r="W159" s="88" t="b">
        <f t="shared" si="41"/>
        <v>0</v>
      </c>
    </row>
    <row r="160" spans="1:23" ht="16" thickBot="1">
      <c r="B160" s="133">
        <f t="shared" si="45"/>
        <v>2020</v>
      </c>
      <c r="C160" s="134" t="s">
        <v>25</v>
      </c>
      <c r="D160" s="135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7"/>
      <c r="P160" s="131"/>
      <c r="Q160" s="138">
        <f t="shared" si="43"/>
        <v>0</v>
      </c>
      <c r="T160" t="b">
        <f t="shared" si="46"/>
        <v>0</v>
      </c>
      <c r="U160" s="13" t="b">
        <f t="shared" si="44"/>
        <v>0</v>
      </c>
      <c r="W160" s="88" t="b">
        <f t="shared" si="41"/>
        <v>0</v>
      </c>
    </row>
    <row r="161" spans="2:23" ht="16" thickBot="1">
      <c r="B161" s="133">
        <f t="shared" si="45"/>
        <v>2019</v>
      </c>
      <c r="C161" s="134" t="s">
        <v>25</v>
      </c>
      <c r="D161" s="128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131"/>
      <c r="Q161" s="132">
        <f t="shared" si="43"/>
        <v>0</v>
      </c>
      <c r="T161" t="b">
        <f t="shared" si="46"/>
        <v>0</v>
      </c>
      <c r="U161" s="13" t="b">
        <f t="shared" si="44"/>
        <v>0</v>
      </c>
      <c r="W161" s="88" t="b">
        <f t="shared" si="41"/>
        <v>0</v>
      </c>
    </row>
    <row r="162" spans="2:23" ht="16" thickBot="1">
      <c r="B162" s="133">
        <f t="shared" si="45"/>
        <v>2018</v>
      </c>
      <c r="C162" s="134" t="s">
        <v>25</v>
      </c>
      <c r="D162" s="135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7"/>
      <c r="P162" s="131"/>
      <c r="Q162" s="138">
        <f t="shared" si="43"/>
        <v>0</v>
      </c>
      <c r="T162" t="b">
        <f t="shared" si="46"/>
        <v>0</v>
      </c>
      <c r="U162" s="13" t="b">
        <f t="shared" si="44"/>
        <v>0</v>
      </c>
      <c r="W162" s="88" t="b">
        <f t="shared" si="41"/>
        <v>0</v>
      </c>
    </row>
    <row r="163" spans="2:23" ht="16" thickBot="1">
      <c r="B163" s="133">
        <f t="shared" si="45"/>
        <v>2017</v>
      </c>
      <c r="C163" s="134" t="s">
        <v>25</v>
      </c>
      <c r="D163" s="128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131"/>
      <c r="Q163" s="132">
        <f t="shared" si="43"/>
        <v>0</v>
      </c>
      <c r="T163" t="b">
        <f t="shared" si="46"/>
        <v>0</v>
      </c>
      <c r="U163" s="13" t="b">
        <f t="shared" si="44"/>
        <v>1</v>
      </c>
      <c r="W163" s="88" t="b">
        <f t="shared" si="41"/>
        <v>0</v>
      </c>
    </row>
    <row r="164" spans="2:23" ht="16" thickBot="1">
      <c r="B164" s="133">
        <f t="shared" si="45"/>
        <v>2016</v>
      </c>
      <c r="C164" s="134" t="s">
        <v>25</v>
      </c>
      <c r="D164" s="135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7"/>
      <c r="P164" s="131"/>
      <c r="Q164" s="138">
        <f t="shared" si="43"/>
        <v>0</v>
      </c>
      <c r="T164" t="b">
        <f t="shared" si="46"/>
        <v>0</v>
      </c>
      <c r="U164" s="13" t="b">
        <f t="shared" si="44"/>
        <v>1</v>
      </c>
      <c r="W164" s="88" t="b">
        <f t="shared" si="41"/>
        <v>0</v>
      </c>
    </row>
    <row r="165" spans="2:23" ht="16" thickBot="1">
      <c r="B165" s="133">
        <f t="shared" si="45"/>
        <v>2015</v>
      </c>
      <c r="C165" s="134" t="s">
        <v>25</v>
      </c>
      <c r="D165" s="128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30"/>
      <c r="P165" s="131"/>
      <c r="Q165" s="132">
        <f t="shared" si="43"/>
        <v>0</v>
      </c>
      <c r="T165" t="b">
        <f t="shared" si="46"/>
        <v>0</v>
      </c>
      <c r="U165" s="13" t="b">
        <f t="shared" si="44"/>
        <v>1</v>
      </c>
      <c r="W165" s="88" t="b">
        <f t="shared" si="41"/>
        <v>0</v>
      </c>
    </row>
    <row r="166" spans="2:23" ht="16" thickBot="1">
      <c r="B166" s="133">
        <f t="shared" si="45"/>
        <v>2014</v>
      </c>
      <c r="C166" s="134" t="s">
        <v>25</v>
      </c>
      <c r="D166" s="135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7"/>
      <c r="P166" s="131"/>
      <c r="Q166" s="138">
        <f t="shared" si="43"/>
        <v>0</v>
      </c>
      <c r="T166" t="b">
        <f>T155</f>
        <v>0</v>
      </c>
      <c r="U166" s="13" t="b">
        <f t="shared" si="44"/>
        <v>1</v>
      </c>
      <c r="W166" s="88" t="b">
        <f t="shared" si="41"/>
        <v>0</v>
      </c>
    </row>
    <row r="167" spans="2:23" ht="16" thickBot="1">
      <c r="B167" s="133">
        <f t="shared" si="45"/>
        <v>2013</v>
      </c>
      <c r="C167" s="134" t="s">
        <v>25</v>
      </c>
      <c r="D167" s="128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30"/>
      <c r="P167" s="131"/>
      <c r="Q167" s="132">
        <f t="shared" si="43"/>
        <v>0</v>
      </c>
      <c r="T167" t="b">
        <f t="shared" si="46"/>
        <v>0</v>
      </c>
      <c r="U167" s="13" t="b">
        <f t="shared" si="44"/>
        <v>0</v>
      </c>
      <c r="W167" s="88" t="b">
        <f t="shared" si="41"/>
        <v>0</v>
      </c>
    </row>
    <row r="168" spans="2:23" ht="16" thickBot="1">
      <c r="B168" s="133">
        <f t="shared" si="45"/>
        <v>2012</v>
      </c>
      <c r="C168" s="134" t="s">
        <v>25</v>
      </c>
      <c r="D168" s="135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7"/>
      <c r="P168" s="131"/>
      <c r="Q168" s="138">
        <f t="shared" si="43"/>
        <v>0</v>
      </c>
      <c r="T168" t="b">
        <f t="shared" si="46"/>
        <v>0</v>
      </c>
      <c r="U168" s="13" t="b">
        <f t="shared" si="44"/>
        <v>0</v>
      </c>
      <c r="W168" s="88" t="b">
        <f t="shared" si="41"/>
        <v>0</v>
      </c>
    </row>
    <row r="169" spans="2:23" ht="16" thickBot="1">
      <c r="B169" s="133">
        <f t="shared" si="45"/>
        <v>2011</v>
      </c>
      <c r="C169" s="134" t="s">
        <v>25</v>
      </c>
      <c r="D169" s="128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30"/>
      <c r="P169" s="131"/>
      <c r="Q169" s="132">
        <f t="shared" si="43"/>
        <v>0</v>
      </c>
      <c r="T169" t="b">
        <f t="shared" si="46"/>
        <v>0</v>
      </c>
      <c r="U169" s="13" t="b">
        <f t="shared" si="44"/>
        <v>0</v>
      </c>
      <c r="W169" s="88" t="b">
        <f t="shared" si="41"/>
        <v>0</v>
      </c>
    </row>
    <row r="170" spans="2:23" ht="16" thickBot="1">
      <c r="B170" s="133">
        <f t="shared" si="45"/>
        <v>2010</v>
      </c>
      <c r="C170" s="134" t="s">
        <v>25</v>
      </c>
      <c r="D170" s="135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7"/>
      <c r="P170" s="131"/>
      <c r="Q170" s="138">
        <f t="shared" si="43"/>
        <v>0</v>
      </c>
      <c r="T170" t="b">
        <f t="shared" si="46"/>
        <v>0</v>
      </c>
      <c r="U170" s="13" t="b">
        <f t="shared" si="44"/>
        <v>0</v>
      </c>
      <c r="W170" s="88" t="b">
        <f t="shared" si="41"/>
        <v>0</v>
      </c>
    </row>
    <row r="171" spans="2:23" ht="16" hidden="1" thickBot="1">
      <c r="B171" s="133">
        <f t="shared" si="45"/>
        <v>2009</v>
      </c>
      <c r="C171" s="134" t="s">
        <v>25</v>
      </c>
      <c r="D171" s="128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30"/>
      <c r="P171" s="131"/>
      <c r="Q171" s="132">
        <f t="shared" si="43"/>
        <v>0</v>
      </c>
      <c r="T171" t="b">
        <f t="shared" si="46"/>
        <v>0</v>
      </c>
      <c r="U171" s="13" t="b">
        <f t="shared" si="44"/>
        <v>0</v>
      </c>
      <c r="W171" s="88" t="b">
        <f t="shared" si="41"/>
        <v>0</v>
      </c>
    </row>
    <row r="172" spans="2:23" ht="16" hidden="1" thickBot="1">
      <c r="B172" s="133">
        <f t="shared" si="45"/>
        <v>2008</v>
      </c>
      <c r="C172" s="134" t="s">
        <v>25</v>
      </c>
      <c r="D172" s="135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7"/>
      <c r="P172" s="131"/>
      <c r="Q172" s="138">
        <f t="shared" si="43"/>
        <v>0</v>
      </c>
      <c r="T172" t="b">
        <f t="shared" si="46"/>
        <v>0</v>
      </c>
      <c r="U172" s="13" t="b">
        <f t="shared" si="44"/>
        <v>0</v>
      </c>
      <c r="W172" s="88" t="b">
        <f t="shared" si="41"/>
        <v>0</v>
      </c>
    </row>
    <row r="173" spans="2:23" ht="16" hidden="1" thickBot="1">
      <c r="B173" s="133">
        <f t="shared" si="45"/>
        <v>2007</v>
      </c>
      <c r="C173" s="134" t="s">
        <v>25</v>
      </c>
      <c r="D173" s="128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30"/>
      <c r="P173" s="131"/>
      <c r="Q173" s="132">
        <f t="shared" si="43"/>
        <v>0</v>
      </c>
      <c r="T173" t="b">
        <f t="shared" si="46"/>
        <v>0</v>
      </c>
      <c r="U173" s="13" t="b">
        <f t="shared" si="44"/>
        <v>0</v>
      </c>
      <c r="W173" s="88" t="b">
        <f t="shared" si="41"/>
        <v>0</v>
      </c>
    </row>
    <row r="174" spans="2:23" ht="16" hidden="1" thickBot="1">
      <c r="B174" s="133">
        <f t="shared" si="45"/>
        <v>2006</v>
      </c>
      <c r="C174" s="134" t="s">
        <v>25</v>
      </c>
      <c r="D174" s="135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7"/>
      <c r="P174" s="131"/>
      <c r="Q174" s="138">
        <f t="shared" si="43"/>
        <v>0</v>
      </c>
      <c r="T174" t="b">
        <f t="shared" si="46"/>
        <v>0</v>
      </c>
      <c r="U174" s="13" t="b">
        <f t="shared" si="44"/>
        <v>0</v>
      </c>
      <c r="W174" s="88" t="b">
        <f t="shared" si="41"/>
        <v>0</v>
      </c>
    </row>
    <row r="175" spans="2:23" ht="16" hidden="1" thickBot="1">
      <c r="B175" s="133">
        <f t="shared" si="45"/>
        <v>2005</v>
      </c>
      <c r="C175" s="134" t="s">
        <v>25</v>
      </c>
      <c r="D175" s="128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30"/>
      <c r="P175" s="131"/>
      <c r="Q175" s="132">
        <f t="shared" si="43"/>
        <v>0</v>
      </c>
      <c r="T175" t="b">
        <f t="shared" si="46"/>
        <v>0</v>
      </c>
      <c r="U175" s="13" t="b">
        <f t="shared" si="44"/>
        <v>0</v>
      </c>
      <c r="W175" s="88" t="b">
        <f t="shared" si="41"/>
        <v>0</v>
      </c>
    </row>
    <row r="176" spans="2:23">
      <c r="T176" t="b">
        <f t="shared" si="46"/>
        <v>0</v>
      </c>
      <c r="W176" s="88" t="b">
        <f t="shared" si="41"/>
        <v>0</v>
      </c>
    </row>
    <row r="177" spans="1:23" ht="16" thickBot="1">
      <c r="B177" s="224" t="s">
        <v>45</v>
      </c>
      <c r="C177" s="224"/>
      <c r="D177" s="224"/>
      <c r="E177" s="224"/>
      <c r="F177" s="117" t="s">
        <v>20</v>
      </c>
      <c r="G177" s="118" t="s">
        <v>21</v>
      </c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T177" t="b">
        <f>VLOOKUP(B178,$T$5:$U$24,2,)</f>
        <v>0</v>
      </c>
      <c r="W177" s="88" t="b">
        <f>AND(S177:V177)</f>
        <v>0</v>
      </c>
    </row>
    <row r="178" spans="1:23" ht="31.5" customHeight="1" thickTop="1" thickBot="1">
      <c r="A178" s="120" t="s">
        <v>22</v>
      </c>
      <c r="B178" s="121">
        <f>B148+1</f>
        <v>6</v>
      </c>
      <c r="C178" s="225" t="str">
        <f>VLOOKUP(B178,$B$5:$F$24,2,)</f>
        <v/>
      </c>
      <c r="D178" s="226"/>
      <c r="E178" s="227"/>
      <c r="F178" s="152" t="str">
        <f>VLOOKUP(B178,$B$5:$G$24,5,)</f>
        <v/>
      </c>
      <c r="G178" s="210" t="str">
        <f>VLOOKUP(B178,$B$5:$G$24,6,)</f>
        <v/>
      </c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T178" t="b">
        <f>T177</f>
        <v>0</v>
      </c>
      <c r="W178" s="88" t="b">
        <f t="shared" ref="W178:W206" si="47">AND(S178:V178)</f>
        <v>0</v>
      </c>
    </row>
    <row r="179" spans="1:23">
      <c r="T179" t="b">
        <f>T178</f>
        <v>0</v>
      </c>
      <c r="W179" s="88" t="b">
        <f t="shared" si="47"/>
        <v>0</v>
      </c>
    </row>
    <row r="180" spans="1:23" ht="16" thickBot="1">
      <c r="B180" s="122"/>
      <c r="C180" s="122"/>
      <c r="D180" s="123" t="str">
        <f>D150</f>
        <v>Jan</v>
      </c>
      <c r="E180" s="123" t="str">
        <f t="shared" ref="E180:O180" si="48">E150</f>
        <v>Feb</v>
      </c>
      <c r="F180" s="123" t="str">
        <f t="shared" si="48"/>
        <v>Mar</v>
      </c>
      <c r="G180" s="123" t="str">
        <f t="shared" si="48"/>
        <v>Apr</v>
      </c>
      <c r="H180" s="123" t="str">
        <f t="shared" si="48"/>
        <v>May</v>
      </c>
      <c r="I180" s="123" t="str">
        <f t="shared" si="48"/>
        <v>Jun</v>
      </c>
      <c r="J180" s="123" t="str">
        <f t="shared" si="48"/>
        <v>Jul</v>
      </c>
      <c r="K180" s="123" t="str">
        <f t="shared" si="48"/>
        <v>Aug</v>
      </c>
      <c r="L180" s="123" t="str">
        <f t="shared" si="48"/>
        <v>Sep</v>
      </c>
      <c r="M180" s="123" t="str">
        <f t="shared" si="48"/>
        <v>Oct</v>
      </c>
      <c r="N180" s="123" t="str">
        <f t="shared" si="48"/>
        <v>Nov</v>
      </c>
      <c r="O180" s="123" t="str">
        <f t="shared" si="48"/>
        <v>Dec</v>
      </c>
      <c r="P180" s="124"/>
      <c r="Q180" s="125" t="s">
        <v>23</v>
      </c>
      <c r="T180" t="b">
        <f>T179</f>
        <v>0</v>
      </c>
      <c r="W180" s="88" t="b">
        <f t="shared" si="47"/>
        <v>0</v>
      </c>
    </row>
    <row r="181" spans="1:23" ht="16" hidden="1" thickBot="1">
      <c r="B181" s="126">
        <f>FinalYear</f>
        <v>2029</v>
      </c>
      <c r="C181" s="127" t="s">
        <v>25</v>
      </c>
      <c r="D181" s="128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30"/>
      <c r="P181" s="131"/>
      <c r="Q181" s="132">
        <f t="shared" ref="Q181:Q205" si="49">SUM(D181:O181)</f>
        <v>0</v>
      </c>
      <c r="T181" t="b">
        <f>T180</f>
        <v>0</v>
      </c>
      <c r="U181" s="13" t="b">
        <f t="shared" ref="U181:U205" si="50">AND(B181&lt;=ReportingYear,B181&gt;=BaselineYear)</f>
        <v>0</v>
      </c>
      <c r="W181" s="88" t="b">
        <f t="shared" si="47"/>
        <v>0</v>
      </c>
    </row>
    <row r="182" spans="1:23" ht="16" hidden="1" thickBot="1">
      <c r="B182" s="133">
        <f>B181-1</f>
        <v>2028</v>
      </c>
      <c r="C182" s="134" t="s">
        <v>25</v>
      </c>
      <c r="D182" s="135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7"/>
      <c r="P182" s="131"/>
      <c r="Q182" s="138">
        <f t="shared" si="49"/>
        <v>0</v>
      </c>
      <c r="T182" t="b">
        <f>T181</f>
        <v>0</v>
      </c>
      <c r="U182" s="13" t="b">
        <f t="shared" si="50"/>
        <v>0</v>
      </c>
      <c r="W182" s="88" t="b">
        <f t="shared" si="47"/>
        <v>0</v>
      </c>
    </row>
    <row r="183" spans="1:23" ht="16" hidden="1" thickBot="1">
      <c r="B183" s="133">
        <f t="shared" ref="B183:B205" si="51">B182-1</f>
        <v>2027</v>
      </c>
      <c r="C183" s="134" t="s">
        <v>25</v>
      </c>
      <c r="D183" s="128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30"/>
      <c r="P183" s="131"/>
      <c r="Q183" s="132">
        <f t="shared" si="49"/>
        <v>0</v>
      </c>
      <c r="T183" t="b">
        <f t="shared" ref="T183:T206" si="52">T182</f>
        <v>0</v>
      </c>
      <c r="U183" s="13" t="b">
        <f t="shared" si="50"/>
        <v>0</v>
      </c>
      <c r="W183" s="88" t="b">
        <f t="shared" si="47"/>
        <v>0</v>
      </c>
    </row>
    <row r="184" spans="1:23" ht="16" hidden="1" thickBot="1">
      <c r="B184" s="133">
        <f t="shared" si="51"/>
        <v>2026</v>
      </c>
      <c r="C184" s="134" t="s">
        <v>25</v>
      </c>
      <c r="D184" s="135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7"/>
      <c r="P184" s="131"/>
      <c r="Q184" s="138">
        <f t="shared" si="49"/>
        <v>0</v>
      </c>
      <c r="T184" t="b">
        <f t="shared" si="52"/>
        <v>0</v>
      </c>
      <c r="U184" s="13" t="b">
        <f t="shared" si="50"/>
        <v>0</v>
      </c>
      <c r="W184" s="88" t="b">
        <f t="shared" si="47"/>
        <v>0</v>
      </c>
    </row>
    <row r="185" spans="1:23" ht="16" hidden="1" thickBot="1">
      <c r="B185" s="133">
        <f t="shared" si="51"/>
        <v>2025</v>
      </c>
      <c r="C185" s="134" t="s">
        <v>25</v>
      </c>
      <c r="D185" s="128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30"/>
      <c r="P185" s="131"/>
      <c r="Q185" s="132">
        <f t="shared" si="49"/>
        <v>0</v>
      </c>
      <c r="T185" t="b">
        <f t="shared" si="52"/>
        <v>0</v>
      </c>
      <c r="U185" s="13" t="b">
        <f t="shared" si="50"/>
        <v>0</v>
      </c>
      <c r="W185" s="88" t="b">
        <f t="shared" si="47"/>
        <v>0</v>
      </c>
    </row>
    <row r="186" spans="1:23" ht="16" hidden="1" thickBot="1">
      <c r="B186" s="133">
        <f t="shared" si="51"/>
        <v>2024</v>
      </c>
      <c r="C186" s="134" t="s">
        <v>25</v>
      </c>
      <c r="D186" s="135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7"/>
      <c r="P186" s="131"/>
      <c r="Q186" s="138">
        <f t="shared" si="49"/>
        <v>0</v>
      </c>
      <c r="T186" t="b">
        <f t="shared" si="52"/>
        <v>0</v>
      </c>
      <c r="U186" s="13" t="b">
        <f t="shared" si="50"/>
        <v>0</v>
      </c>
      <c r="W186" s="88" t="b">
        <f t="shared" si="47"/>
        <v>0</v>
      </c>
    </row>
    <row r="187" spans="1:23" ht="16" hidden="1" thickBot="1">
      <c r="B187" s="133">
        <f t="shared" si="51"/>
        <v>2023</v>
      </c>
      <c r="C187" s="134" t="s">
        <v>25</v>
      </c>
      <c r="D187" s="128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30"/>
      <c r="P187" s="131"/>
      <c r="Q187" s="132">
        <f t="shared" si="49"/>
        <v>0</v>
      </c>
      <c r="T187" t="b">
        <f t="shared" si="52"/>
        <v>0</v>
      </c>
      <c r="U187" s="13" t="b">
        <f t="shared" si="50"/>
        <v>0</v>
      </c>
      <c r="W187" s="88" t="b">
        <f t="shared" si="47"/>
        <v>0</v>
      </c>
    </row>
    <row r="188" spans="1:23" ht="16" thickBot="1">
      <c r="B188" s="133">
        <f t="shared" si="51"/>
        <v>2022</v>
      </c>
      <c r="C188" s="134" t="s">
        <v>25</v>
      </c>
      <c r="D188" s="135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7"/>
      <c r="P188" s="131"/>
      <c r="Q188" s="138">
        <f t="shared" si="49"/>
        <v>0</v>
      </c>
      <c r="T188" t="b">
        <f t="shared" si="52"/>
        <v>0</v>
      </c>
      <c r="U188" s="13" t="b">
        <f t="shared" si="50"/>
        <v>0</v>
      </c>
      <c r="W188" s="88" t="b">
        <f t="shared" si="47"/>
        <v>0</v>
      </c>
    </row>
    <row r="189" spans="1:23" ht="16" thickBot="1">
      <c r="B189" s="133">
        <f t="shared" si="51"/>
        <v>2021</v>
      </c>
      <c r="C189" s="134" t="s">
        <v>25</v>
      </c>
      <c r="D189" s="128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30"/>
      <c r="P189" s="131"/>
      <c r="Q189" s="132">
        <f t="shared" si="49"/>
        <v>0</v>
      </c>
      <c r="T189" t="b">
        <f t="shared" si="52"/>
        <v>0</v>
      </c>
      <c r="U189" s="13" t="b">
        <f t="shared" si="50"/>
        <v>0</v>
      </c>
      <c r="W189" s="88" t="b">
        <f t="shared" si="47"/>
        <v>0</v>
      </c>
    </row>
    <row r="190" spans="1:23" ht="16" thickBot="1">
      <c r="B190" s="133">
        <f t="shared" si="51"/>
        <v>2020</v>
      </c>
      <c r="C190" s="134" t="s">
        <v>25</v>
      </c>
      <c r="D190" s="135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7"/>
      <c r="P190" s="131"/>
      <c r="Q190" s="138">
        <f t="shared" si="49"/>
        <v>0</v>
      </c>
      <c r="T190" t="b">
        <f t="shared" si="52"/>
        <v>0</v>
      </c>
      <c r="U190" s="13" t="b">
        <f t="shared" si="50"/>
        <v>0</v>
      </c>
      <c r="W190" s="88" t="b">
        <f t="shared" si="47"/>
        <v>0</v>
      </c>
    </row>
    <row r="191" spans="1:23" ht="16" thickBot="1">
      <c r="B191" s="133">
        <f t="shared" si="51"/>
        <v>2019</v>
      </c>
      <c r="C191" s="134" t="s">
        <v>25</v>
      </c>
      <c r="D191" s="128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30"/>
      <c r="P191" s="131"/>
      <c r="Q191" s="132">
        <f t="shared" si="49"/>
        <v>0</v>
      </c>
      <c r="T191" t="b">
        <f t="shared" si="52"/>
        <v>0</v>
      </c>
      <c r="U191" s="13" t="b">
        <f t="shared" si="50"/>
        <v>0</v>
      </c>
      <c r="W191" s="88" t="b">
        <f t="shared" si="47"/>
        <v>0</v>
      </c>
    </row>
    <row r="192" spans="1:23" ht="16" thickBot="1">
      <c r="B192" s="133">
        <f t="shared" si="51"/>
        <v>2018</v>
      </c>
      <c r="C192" s="134" t="s">
        <v>25</v>
      </c>
      <c r="D192" s="135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7"/>
      <c r="P192" s="131"/>
      <c r="Q192" s="138">
        <f t="shared" si="49"/>
        <v>0</v>
      </c>
      <c r="T192" t="b">
        <f t="shared" si="52"/>
        <v>0</v>
      </c>
      <c r="U192" s="13" t="b">
        <f t="shared" si="50"/>
        <v>0</v>
      </c>
      <c r="W192" s="88" t="b">
        <f t="shared" si="47"/>
        <v>0</v>
      </c>
    </row>
    <row r="193" spans="1:23" ht="16" thickBot="1">
      <c r="B193" s="133">
        <f t="shared" si="51"/>
        <v>2017</v>
      </c>
      <c r="C193" s="134" t="s">
        <v>25</v>
      </c>
      <c r="D193" s="128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30"/>
      <c r="P193" s="131"/>
      <c r="Q193" s="132">
        <f t="shared" si="49"/>
        <v>0</v>
      </c>
      <c r="T193" t="b">
        <f t="shared" si="52"/>
        <v>0</v>
      </c>
      <c r="U193" s="13" t="b">
        <f t="shared" si="50"/>
        <v>1</v>
      </c>
      <c r="W193" s="88" t="b">
        <f t="shared" si="47"/>
        <v>0</v>
      </c>
    </row>
    <row r="194" spans="1:23" ht="16" thickBot="1">
      <c r="B194" s="133">
        <f t="shared" si="51"/>
        <v>2016</v>
      </c>
      <c r="C194" s="134" t="s">
        <v>25</v>
      </c>
      <c r="D194" s="135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7"/>
      <c r="P194" s="131"/>
      <c r="Q194" s="138">
        <f t="shared" si="49"/>
        <v>0</v>
      </c>
      <c r="T194" t="b">
        <f t="shared" si="52"/>
        <v>0</v>
      </c>
      <c r="U194" s="13" t="b">
        <f t="shared" si="50"/>
        <v>1</v>
      </c>
      <c r="W194" s="88" t="b">
        <f t="shared" si="47"/>
        <v>0</v>
      </c>
    </row>
    <row r="195" spans="1:23" ht="16" thickBot="1">
      <c r="B195" s="133">
        <f t="shared" si="51"/>
        <v>2015</v>
      </c>
      <c r="C195" s="134" t="s">
        <v>25</v>
      </c>
      <c r="D195" s="128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30"/>
      <c r="P195" s="131"/>
      <c r="Q195" s="132">
        <f t="shared" si="49"/>
        <v>0</v>
      </c>
      <c r="T195" t="b">
        <f t="shared" si="52"/>
        <v>0</v>
      </c>
      <c r="U195" s="13" t="b">
        <f t="shared" si="50"/>
        <v>1</v>
      </c>
      <c r="W195" s="88" t="b">
        <f t="shared" si="47"/>
        <v>0</v>
      </c>
    </row>
    <row r="196" spans="1:23" ht="16" thickBot="1">
      <c r="B196" s="133">
        <f t="shared" si="51"/>
        <v>2014</v>
      </c>
      <c r="C196" s="134" t="s">
        <v>25</v>
      </c>
      <c r="D196" s="135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7"/>
      <c r="P196" s="131"/>
      <c r="Q196" s="138">
        <f t="shared" si="49"/>
        <v>0</v>
      </c>
      <c r="T196" t="b">
        <f>T185</f>
        <v>0</v>
      </c>
      <c r="U196" s="13" t="b">
        <f t="shared" si="50"/>
        <v>1</v>
      </c>
      <c r="W196" s="88" t="b">
        <f t="shared" si="47"/>
        <v>0</v>
      </c>
    </row>
    <row r="197" spans="1:23" ht="16" thickBot="1">
      <c r="B197" s="133">
        <f t="shared" si="51"/>
        <v>2013</v>
      </c>
      <c r="C197" s="134" t="s">
        <v>25</v>
      </c>
      <c r="D197" s="128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30"/>
      <c r="P197" s="131"/>
      <c r="Q197" s="132">
        <f t="shared" si="49"/>
        <v>0</v>
      </c>
      <c r="T197" t="b">
        <f t="shared" si="52"/>
        <v>0</v>
      </c>
      <c r="U197" s="13" t="b">
        <f t="shared" si="50"/>
        <v>0</v>
      </c>
      <c r="W197" s="88" t="b">
        <f t="shared" si="47"/>
        <v>0</v>
      </c>
    </row>
    <row r="198" spans="1:23" ht="16" thickBot="1">
      <c r="B198" s="133">
        <f t="shared" si="51"/>
        <v>2012</v>
      </c>
      <c r="C198" s="134" t="s">
        <v>25</v>
      </c>
      <c r="D198" s="135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7"/>
      <c r="P198" s="131"/>
      <c r="Q198" s="138">
        <f t="shared" si="49"/>
        <v>0</v>
      </c>
      <c r="T198" t="b">
        <f t="shared" si="52"/>
        <v>0</v>
      </c>
      <c r="U198" s="13" t="b">
        <f t="shared" si="50"/>
        <v>0</v>
      </c>
      <c r="W198" s="88" t="b">
        <f t="shared" si="47"/>
        <v>0</v>
      </c>
    </row>
    <row r="199" spans="1:23" ht="16" thickBot="1">
      <c r="B199" s="133">
        <f t="shared" si="51"/>
        <v>2011</v>
      </c>
      <c r="C199" s="134" t="s">
        <v>25</v>
      </c>
      <c r="D199" s="128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30"/>
      <c r="P199" s="131"/>
      <c r="Q199" s="132">
        <f t="shared" si="49"/>
        <v>0</v>
      </c>
      <c r="T199" t="b">
        <f t="shared" si="52"/>
        <v>0</v>
      </c>
      <c r="U199" s="13" t="b">
        <f t="shared" si="50"/>
        <v>0</v>
      </c>
      <c r="W199" s="88" t="b">
        <f t="shared" si="47"/>
        <v>0</v>
      </c>
    </row>
    <row r="200" spans="1:23" ht="16" thickBot="1">
      <c r="B200" s="133">
        <f t="shared" si="51"/>
        <v>2010</v>
      </c>
      <c r="C200" s="134" t="s">
        <v>25</v>
      </c>
      <c r="D200" s="135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7"/>
      <c r="P200" s="131"/>
      <c r="Q200" s="138">
        <f t="shared" si="49"/>
        <v>0</v>
      </c>
      <c r="T200" t="b">
        <f t="shared" si="52"/>
        <v>0</v>
      </c>
      <c r="U200" s="13" t="b">
        <f t="shared" si="50"/>
        <v>0</v>
      </c>
      <c r="W200" s="88" t="b">
        <f t="shared" si="47"/>
        <v>0</v>
      </c>
    </row>
    <row r="201" spans="1:23" ht="16" hidden="1" thickBot="1">
      <c r="B201" s="133">
        <f t="shared" si="51"/>
        <v>2009</v>
      </c>
      <c r="C201" s="134" t="s">
        <v>25</v>
      </c>
      <c r="D201" s="128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30"/>
      <c r="P201" s="131"/>
      <c r="Q201" s="132">
        <f t="shared" si="49"/>
        <v>0</v>
      </c>
      <c r="T201" t="b">
        <f t="shared" si="52"/>
        <v>0</v>
      </c>
      <c r="U201" s="13" t="b">
        <f t="shared" si="50"/>
        <v>0</v>
      </c>
      <c r="W201" s="88" t="b">
        <f t="shared" si="47"/>
        <v>0</v>
      </c>
    </row>
    <row r="202" spans="1:23" ht="16" hidden="1" thickBot="1">
      <c r="B202" s="133">
        <f t="shared" si="51"/>
        <v>2008</v>
      </c>
      <c r="C202" s="134" t="s">
        <v>25</v>
      </c>
      <c r="D202" s="135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7"/>
      <c r="P202" s="131"/>
      <c r="Q202" s="138">
        <f t="shared" si="49"/>
        <v>0</v>
      </c>
      <c r="T202" t="b">
        <f t="shared" si="52"/>
        <v>0</v>
      </c>
      <c r="U202" s="13" t="b">
        <f t="shared" si="50"/>
        <v>0</v>
      </c>
      <c r="W202" s="88" t="b">
        <f t="shared" si="47"/>
        <v>0</v>
      </c>
    </row>
    <row r="203" spans="1:23" ht="16" hidden="1" thickBot="1">
      <c r="B203" s="133">
        <f t="shared" si="51"/>
        <v>2007</v>
      </c>
      <c r="C203" s="134" t="s">
        <v>25</v>
      </c>
      <c r="D203" s="128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30"/>
      <c r="P203" s="131"/>
      <c r="Q203" s="132">
        <f t="shared" si="49"/>
        <v>0</v>
      </c>
      <c r="T203" t="b">
        <f t="shared" si="52"/>
        <v>0</v>
      </c>
      <c r="U203" s="13" t="b">
        <f t="shared" si="50"/>
        <v>0</v>
      </c>
      <c r="W203" s="88" t="b">
        <f t="shared" si="47"/>
        <v>0</v>
      </c>
    </row>
    <row r="204" spans="1:23" ht="16" hidden="1" thickBot="1">
      <c r="B204" s="133">
        <f t="shared" si="51"/>
        <v>2006</v>
      </c>
      <c r="C204" s="134" t="s">
        <v>25</v>
      </c>
      <c r="D204" s="135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7"/>
      <c r="P204" s="131"/>
      <c r="Q204" s="138">
        <f t="shared" si="49"/>
        <v>0</v>
      </c>
      <c r="T204" t="b">
        <f t="shared" si="52"/>
        <v>0</v>
      </c>
      <c r="U204" s="13" t="b">
        <f t="shared" si="50"/>
        <v>0</v>
      </c>
      <c r="W204" s="88" t="b">
        <f t="shared" si="47"/>
        <v>0</v>
      </c>
    </row>
    <row r="205" spans="1:23" ht="16" hidden="1" thickBot="1">
      <c r="B205" s="133">
        <f t="shared" si="51"/>
        <v>2005</v>
      </c>
      <c r="C205" s="134" t="s">
        <v>25</v>
      </c>
      <c r="D205" s="128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30"/>
      <c r="P205" s="131"/>
      <c r="Q205" s="132">
        <f t="shared" si="49"/>
        <v>0</v>
      </c>
      <c r="T205" t="b">
        <f t="shared" si="52"/>
        <v>0</v>
      </c>
      <c r="U205" s="13" t="b">
        <f t="shared" si="50"/>
        <v>0</v>
      </c>
      <c r="W205" s="88" t="b">
        <f t="shared" si="47"/>
        <v>0</v>
      </c>
    </row>
    <row r="206" spans="1:23">
      <c r="T206" t="b">
        <f t="shared" si="52"/>
        <v>0</v>
      </c>
      <c r="W206" s="88" t="b">
        <f t="shared" si="47"/>
        <v>0</v>
      </c>
    </row>
    <row r="207" spans="1:23" ht="16" thickBot="1">
      <c r="B207" s="224" t="s">
        <v>45</v>
      </c>
      <c r="C207" s="224"/>
      <c r="D207" s="224"/>
      <c r="E207" s="224"/>
      <c r="F207" s="117" t="s">
        <v>20</v>
      </c>
      <c r="G207" s="118" t="s">
        <v>21</v>
      </c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T207" t="b">
        <f>VLOOKUP(B208,$T$5:$U$24,2,)</f>
        <v>0</v>
      </c>
      <c r="W207" s="88" t="b">
        <f>AND(S207:V207)</f>
        <v>0</v>
      </c>
    </row>
    <row r="208" spans="1:23" ht="31.5" customHeight="1" thickTop="1" thickBot="1">
      <c r="A208" s="120" t="s">
        <v>22</v>
      </c>
      <c r="B208" s="121">
        <f>B178+1</f>
        <v>7</v>
      </c>
      <c r="C208" s="225" t="str">
        <f>VLOOKUP(B208,$B$5:$F$24,2,)</f>
        <v/>
      </c>
      <c r="D208" s="226"/>
      <c r="E208" s="227"/>
      <c r="F208" s="152" t="str">
        <f>VLOOKUP(B208,$B$5:$G$24,5,)</f>
        <v/>
      </c>
      <c r="G208" s="210" t="str">
        <f>VLOOKUP(B208,$B$5:$G$24,6,)</f>
        <v/>
      </c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T208" t="b">
        <f>T207</f>
        <v>0</v>
      </c>
      <c r="W208" s="88" t="b">
        <f t="shared" ref="W208:W236" si="53">AND(S208:V208)</f>
        <v>0</v>
      </c>
    </row>
    <row r="209" spans="2:23">
      <c r="T209" t="b">
        <f>T208</f>
        <v>0</v>
      </c>
      <c r="W209" s="88" t="b">
        <f t="shared" si="53"/>
        <v>0</v>
      </c>
    </row>
    <row r="210" spans="2:23" ht="16" thickBot="1">
      <c r="B210" s="122"/>
      <c r="C210" s="122"/>
      <c r="D210" s="123" t="str">
        <f>D180</f>
        <v>Jan</v>
      </c>
      <c r="E210" s="123" t="str">
        <f t="shared" ref="E210:O210" si="54">E180</f>
        <v>Feb</v>
      </c>
      <c r="F210" s="123" t="str">
        <f t="shared" si="54"/>
        <v>Mar</v>
      </c>
      <c r="G210" s="123" t="str">
        <f t="shared" si="54"/>
        <v>Apr</v>
      </c>
      <c r="H210" s="123" t="str">
        <f t="shared" si="54"/>
        <v>May</v>
      </c>
      <c r="I210" s="123" t="str">
        <f t="shared" si="54"/>
        <v>Jun</v>
      </c>
      <c r="J210" s="123" t="str">
        <f t="shared" si="54"/>
        <v>Jul</v>
      </c>
      <c r="K210" s="123" t="str">
        <f t="shared" si="54"/>
        <v>Aug</v>
      </c>
      <c r="L210" s="123" t="str">
        <f t="shared" si="54"/>
        <v>Sep</v>
      </c>
      <c r="M210" s="123" t="str">
        <f t="shared" si="54"/>
        <v>Oct</v>
      </c>
      <c r="N210" s="123" t="str">
        <f t="shared" si="54"/>
        <v>Nov</v>
      </c>
      <c r="O210" s="123" t="str">
        <f t="shared" si="54"/>
        <v>Dec</v>
      </c>
      <c r="P210" s="124"/>
      <c r="Q210" s="125" t="s">
        <v>23</v>
      </c>
      <c r="T210" t="b">
        <f>T209</f>
        <v>0</v>
      </c>
      <c r="W210" s="88" t="b">
        <f t="shared" si="53"/>
        <v>0</v>
      </c>
    </row>
    <row r="211" spans="2:23" ht="16" hidden="1" thickBot="1">
      <c r="B211" s="126">
        <f>FinalYear</f>
        <v>2029</v>
      </c>
      <c r="C211" s="127" t="s">
        <v>25</v>
      </c>
      <c r="D211" s="128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30"/>
      <c r="P211" s="131"/>
      <c r="Q211" s="132">
        <f t="shared" ref="Q211:Q235" si="55">SUM(D211:O211)</f>
        <v>0</v>
      </c>
      <c r="T211" t="b">
        <f>T210</f>
        <v>0</v>
      </c>
      <c r="U211" s="13" t="b">
        <f t="shared" ref="U211:U235" si="56">AND(B211&lt;=ReportingYear,B211&gt;=BaselineYear)</f>
        <v>0</v>
      </c>
      <c r="W211" s="88" t="b">
        <f t="shared" si="53"/>
        <v>0</v>
      </c>
    </row>
    <row r="212" spans="2:23" ht="16" hidden="1" thickBot="1">
      <c r="B212" s="133">
        <f>B211-1</f>
        <v>2028</v>
      </c>
      <c r="C212" s="134" t="s">
        <v>25</v>
      </c>
      <c r="D212" s="135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7"/>
      <c r="P212" s="131"/>
      <c r="Q212" s="138">
        <f t="shared" si="55"/>
        <v>0</v>
      </c>
      <c r="T212" t="b">
        <f>T211</f>
        <v>0</v>
      </c>
      <c r="U212" s="13" t="b">
        <f t="shared" si="56"/>
        <v>0</v>
      </c>
      <c r="W212" s="88" t="b">
        <f t="shared" si="53"/>
        <v>0</v>
      </c>
    </row>
    <row r="213" spans="2:23" ht="16" hidden="1" thickBot="1">
      <c r="B213" s="133">
        <f t="shared" ref="B213:B235" si="57">B212-1</f>
        <v>2027</v>
      </c>
      <c r="C213" s="134" t="s">
        <v>25</v>
      </c>
      <c r="D213" s="128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30"/>
      <c r="P213" s="131"/>
      <c r="Q213" s="132">
        <f t="shared" si="55"/>
        <v>0</v>
      </c>
      <c r="T213" t="b">
        <f t="shared" ref="T213:T236" si="58">T212</f>
        <v>0</v>
      </c>
      <c r="U213" s="13" t="b">
        <f t="shared" si="56"/>
        <v>0</v>
      </c>
      <c r="W213" s="88" t="b">
        <f t="shared" si="53"/>
        <v>0</v>
      </c>
    </row>
    <row r="214" spans="2:23" ht="16" hidden="1" thickBot="1">
      <c r="B214" s="133">
        <f t="shared" si="57"/>
        <v>2026</v>
      </c>
      <c r="C214" s="134" t="s">
        <v>25</v>
      </c>
      <c r="D214" s="135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7"/>
      <c r="P214" s="131"/>
      <c r="Q214" s="138">
        <f t="shared" si="55"/>
        <v>0</v>
      </c>
      <c r="T214" t="b">
        <f t="shared" si="58"/>
        <v>0</v>
      </c>
      <c r="U214" s="13" t="b">
        <f t="shared" si="56"/>
        <v>0</v>
      </c>
      <c r="W214" s="88" t="b">
        <f t="shared" si="53"/>
        <v>0</v>
      </c>
    </row>
    <row r="215" spans="2:23" ht="16" hidden="1" thickBot="1">
      <c r="B215" s="133">
        <f t="shared" si="57"/>
        <v>2025</v>
      </c>
      <c r="C215" s="134" t="s">
        <v>25</v>
      </c>
      <c r="D215" s="128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30"/>
      <c r="P215" s="131"/>
      <c r="Q215" s="132">
        <f t="shared" si="55"/>
        <v>0</v>
      </c>
      <c r="T215" t="b">
        <f t="shared" si="58"/>
        <v>0</v>
      </c>
      <c r="U215" s="13" t="b">
        <f t="shared" si="56"/>
        <v>0</v>
      </c>
      <c r="W215" s="88" t="b">
        <f t="shared" si="53"/>
        <v>0</v>
      </c>
    </row>
    <row r="216" spans="2:23" ht="16" hidden="1" thickBot="1">
      <c r="B216" s="133">
        <f t="shared" si="57"/>
        <v>2024</v>
      </c>
      <c r="C216" s="134" t="s">
        <v>25</v>
      </c>
      <c r="D216" s="135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7"/>
      <c r="P216" s="131"/>
      <c r="Q216" s="138">
        <f t="shared" si="55"/>
        <v>0</v>
      </c>
      <c r="T216" t="b">
        <f t="shared" si="58"/>
        <v>0</v>
      </c>
      <c r="U216" s="13" t="b">
        <f t="shared" si="56"/>
        <v>0</v>
      </c>
      <c r="W216" s="88" t="b">
        <f t="shared" si="53"/>
        <v>0</v>
      </c>
    </row>
    <row r="217" spans="2:23" ht="16" hidden="1" thickBot="1">
      <c r="B217" s="133">
        <f t="shared" si="57"/>
        <v>2023</v>
      </c>
      <c r="C217" s="134" t="s">
        <v>25</v>
      </c>
      <c r="D217" s="128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30"/>
      <c r="P217" s="131"/>
      <c r="Q217" s="132">
        <f t="shared" si="55"/>
        <v>0</v>
      </c>
      <c r="T217" t="b">
        <f t="shared" si="58"/>
        <v>0</v>
      </c>
      <c r="U217" s="13" t="b">
        <f t="shared" si="56"/>
        <v>0</v>
      </c>
      <c r="W217" s="88" t="b">
        <f t="shared" si="53"/>
        <v>0</v>
      </c>
    </row>
    <row r="218" spans="2:23" ht="16" thickBot="1">
      <c r="B218" s="133">
        <f t="shared" si="57"/>
        <v>2022</v>
      </c>
      <c r="C218" s="134" t="s">
        <v>25</v>
      </c>
      <c r="D218" s="135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7"/>
      <c r="P218" s="131"/>
      <c r="Q218" s="138">
        <f t="shared" si="55"/>
        <v>0</v>
      </c>
      <c r="T218" t="b">
        <f t="shared" si="58"/>
        <v>0</v>
      </c>
      <c r="U218" s="13" t="b">
        <f t="shared" si="56"/>
        <v>0</v>
      </c>
      <c r="W218" s="88" t="b">
        <f t="shared" si="53"/>
        <v>0</v>
      </c>
    </row>
    <row r="219" spans="2:23" ht="16" thickBot="1">
      <c r="B219" s="133">
        <f t="shared" si="57"/>
        <v>2021</v>
      </c>
      <c r="C219" s="134" t="s">
        <v>25</v>
      </c>
      <c r="D219" s="128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30"/>
      <c r="P219" s="131"/>
      <c r="Q219" s="132">
        <f t="shared" si="55"/>
        <v>0</v>
      </c>
      <c r="T219" t="b">
        <f t="shared" si="58"/>
        <v>0</v>
      </c>
      <c r="U219" s="13" t="b">
        <f t="shared" si="56"/>
        <v>0</v>
      </c>
      <c r="W219" s="88" t="b">
        <f t="shared" si="53"/>
        <v>0</v>
      </c>
    </row>
    <row r="220" spans="2:23" ht="16" thickBot="1">
      <c r="B220" s="133">
        <f t="shared" si="57"/>
        <v>2020</v>
      </c>
      <c r="C220" s="134" t="s">
        <v>25</v>
      </c>
      <c r="D220" s="135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7"/>
      <c r="P220" s="131"/>
      <c r="Q220" s="138">
        <f t="shared" si="55"/>
        <v>0</v>
      </c>
      <c r="T220" t="b">
        <f t="shared" si="58"/>
        <v>0</v>
      </c>
      <c r="U220" s="13" t="b">
        <f t="shared" si="56"/>
        <v>0</v>
      </c>
      <c r="W220" s="88" t="b">
        <f t="shared" si="53"/>
        <v>0</v>
      </c>
    </row>
    <row r="221" spans="2:23" ht="16" thickBot="1">
      <c r="B221" s="133">
        <f t="shared" si="57"/>
        <v>2019</v>
      </c>
      <c r="C221" s="134" t="s">
        <v>25</v>
      </c>
      <c r="D221" s="128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30"/>
      <c r="P221" s="131"/>
      <c r="Q221" s="132">
        <f t="shared" si="55"/>
        <v>0</v>
      </c>
      <c r="T221" t="b">
        <f t="shared" si="58"/>
        <v>0</v>
      </c>
      <c r="U221" s="13" t="b">
        <f t="shared" si="56"/>
        <v>0</v>
      </c>
      <c r="W221" s="88" t="b">
        <f t="shared" si="53"/>
        <v>0</v>
      </c>
    </row>
    <row r="222" spans="2:23" ht="16" thickBot="1">
      <c r="B222" s="133">
        <f t="shared" si="57"/>
        <v>2018</v>
      </c>
      <c r="C222" s="134" t="s">
        <v>25</v>
      </c>
      <c r="D222" s="135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7"/>
      <c r="P222" s="131"/>
      <c r="Q222" s="138">
        <f t="shared" si="55"/>
        <v>0</v>
      </c>
      <c r="T222" t="b">
        <f t="shared" si="58"/>
        <v>0</v>
      </c>
      <c r="U222" s="13" t="b">
        <f t="shared" si="56"/>
        <v>0</v>
      </c>
      <c r="W222" s="88" t="b">
        <f t="shared" si="53"/>
        <v>0</v>
      </c>
    </row>
    <row r="223" spans="2:23" ht="16" thickBot="1">
      <c r="B223" s="133">
        <f t="shared" si="57"/>
        <v>2017</v>
      </c>
      <c r="C223" s="134" t="s">
        <v>25</v>
      </c>
      <c r="D223" s="128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30"/>
      <c r="P223" s="131"/>
      <c r="Q223" s="132">
        <f t="shared" si="55"/>
        <v>0</v>
      </c>
      <c r="T223" t="b">
        <f t="shared" si="58"/>
        <v>0</v>
      </c>
      <c r="U223" s="13" t="b">
        <f t="shared" si="56"/>
        <v>1</v>
      </c>
      <c r="W223" s="88" t="b">
        <f t="shared" si="53"/>
        <v>0</v>
      </c>
    </row>
    <row r="224" spans="2:23" ht="16" thickBot="1">
      <c r="B224" s="133">
        <f t="shared" si="57"/>
        <v>2016</v>
      </c>
      <c r="C224" s="134" t="s">
        <v>25</v>
      </c>
      <c r="D224" s="135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7"/>
      <c r="P224" s="131"/>
      <c r="Q224" s="138">
        <f t="shared" si="55"/>
        <v>0</v>
      </c>
      <c r="T224" t="b">
        <f t="shared" si="58"/>
        <v>0</v>
      </c>
      <c r="U224" s="13" t="b">
        <f t="shared" si="56"/>
        <v>1</v>
      </c>
      <c r="W224" s="88" t="b">
        <f t="shared" si="53"/>
        <v>0</v>
      </c>
    </row>
    <row r="225" spans="1:23" ht="16" thickBot="1">
      <c r="B225" s="133">
        <f t="shared" si="57"/>
        <v>2015</v>
      </c>
      <c r="C225" s="134" t="s">
        <v>25</v>
      </c>
      <c r="D225" s="128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30"/>
      <c r="P225" s="131"/>
      <c r="Q225" s="132">
        <f t="shared" si="55"/>
        <v>0</v>
      </c>
      <c r="T225" t="b">
        <f t="shared" si="58"/>
        <v>0</v>
      </c>
      <c r="U225" s="13" t="b">
        <f t="shared" si="56"/>
        <v>1</v>
      </c>
      <c r="W225" s="88" t="b">
        <f t="shared" si="53"/>
        <v>0</v>
      </c>
    </row>
    <row r="226" spans="1:23" ht="16" thickBot="1">
      <c r="B226" s="133">
        <f t="shared" si="57"/>
        <v>2014</v>
      </c>
      <c r="C226" s="134" t="s">
        <v>25</v>
      </c>
      <c r="D226" s="135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7"/>
      <c r="P226" s="131"/>
      <c r="Q226" s="138">
        <f t="shared" si="55"/>
        <v>0</v>
      </c>
      <c r="T226" t="b">
        <f>T215</f>
        <v>0</v>
      </c>
      <c r="U226" s="13" t="b">
        <f t="shared" si="56"/>
        <v>1</v>
      </c>
      <c r="W226" s="88" t="b">
        <f t="shared" si="53"/>
        <v>0</v>
      </c>
    </row>
    <row r="227" spans="1:23" ht="16" thickBot="1">
      <c r="B227" s="133">
        <f t="shared" si="57"/>
        <v>2013</v>
      </c>
      <c r="C227" s="134" t="s">
        <v>25</v>
      </c>
      <c r="D227" s="128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30"/>
      <c r="P227" s="131"/>
      <c r="Q227" s="132">
        <f t="shared" si="55"/>
        <v>0</v>
      </c>
      <c r="T227" t="b">
        <f t="shared" si="58"/>
        <v>0</v>
      </c>
      <c r="U227" s="13" t="b">
        <f t="shared" si="56"/>
        <v>0</v>
      </c>
      <c r="W227" s="88" t="b">
        <f t="shared" si="53"/>
        <v>0</v>
      </c>
    </row>
    <row r="228" spans="1:23" ht="16" thickBot="1">
      <c r="B228" s="133">
        <f t="shared" si="57"/>
        <v>2012</v>
      </c>
      <c r="C228" s="134" t="s">
        <v>25</v>
      </c>
      <c r="D228" s="135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7"/>
      <c r="P228" s="131"/>
      <c r="Q228" s="138">
        <f t="shared" si="55"/>
        <v>0</v>
      </c>
      <c r="T228" t="b">
        <f t="shared" si="58"/>
        <v>0</v>
      </c>
      <c r="U228" s="13" t="b">
        <f t="shared" si="56"/>
        <v>0</v>
      </c>
      <c r="W228" s="88" t="b">
        <f t="shared" si="53"/>
        <v>0</v>
      </c>
    </row>
    <row r="229" spans="1:23" ht="16" thickBot="1">
      <c r="B229" s="133">
        <f t="shared" si="57"/>
        <v>2011</v>
      </c>
      <c r="C229" s="134" t="s">
        <v>25</v>
      </c>
      <c r="D229" s="128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30"/>
      <c r="P229" s="131"/>
      <c r="Q229" s="132">
        <f t="shared" si="55"/>
        <v>0</v>
      </c>
      <c r="T229" t="b">
        <f t="shared" si="58"/>
        <v>0</v>
      </c>
      <c r="U229" s="13" t="b">
        <f t="shared" si="56"/>
        <v>0</v>
      </c>
      <c r="W229" s="88" t="b">
        <f t="shared" si="53"/>
        <v>0</v>
      </c>
    </row>
    <row r="230" spans="1:23" ht="16" thickBot="1">
      <c r="B230" s="133">
        <f t="shared" si="57"/>
        <v>2010</v>
      </c>
      <c r="C230" s="134" t="s">
        <v>25</v>
      </c>
      <c r="D230" s="135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7"/>
      <c r="P230" s="131"/>
      <c r="Q230" s="138">
        <f t="shared" si="55"/>
        <v>0</v>
      </c>
      <c r="T230" t="b">
        <f t="shared" si="58"/>
        <v>0</v>
      </c>
      <c r="U230" s="13" t="b">
        <f t="shared" si="56"/>
        <v>0</v>
      </c>
      <c r="W230" s="88" t="b">
        <f t="shared" si="53"/>
        <v>0</v>
      </c>
    </row>
    <row r="231" spans="1:23" ht="16" hidden="1" thickBot="1">
      <c r="B231" s="133">
        <f t="shared" si="57"/>
        <v>2009</v>
      </c>
      <c r="C231" s="134" t="s">
        <v>25</v>
      </c>
      <c r="D231" s="128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30"/>
      <c r="P231" s="131"/>
      <c r="Q231" s="132">
        <f t="shared" si="55"/>
        <v>0</v>
      </c>
      <c r="T231" t="b">
        <f t="shared" si="58"/>
        <v>0</v>
      </c>
      <c r="U231" s="13" t="b">
        <f t="shared" si="56"/>
        <v>0</v>
      </c>
      <c r="W231" s="88" t="b">
        <f t="shared" si="53"/>
        <v>0</v>
      </c>
    </row>
    <row r="232" spans="1:23" ht="16" hidden="1" thickBot="1">
      <c r="B232" s="133">
        <f t="shared" si="57"/>
        <v>2008</v>
      </c>
      <c r="C232" s="134" t="s">
        <v>25</v>
      </c>
      <c r="D232" s="135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7"/>
      <c r="P232" s="131"/>
      <c r="Q232" s="138">
        <f t="shared" si="55"/>
        <v>0</v>
      </c>
      <c r="T232" t="b">
        <f t="shared" si="58"/>
        <v>0</v>
      </c>
      <c r="U232" s="13" t="b">
        <f t="shared" si="56"/>
        <v>0</v>
      </c>
      <c r="W232" s="88" t="b">
        <f t="shared" si="53"/>
        <v>0</v>
      </c>
    </row>
    <row r="233" spans="1:23" ht="16" hidden="1" thickBot="1">
      <c r="B233" s="133">
        <f t="shared" si="57"/>
        <v>2007</v>
      </c>
      <c r="C233" s="134" t="s">
        <v>25</v>
      </c>
      <c r="D233" s="128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30"/>
      <c r="P233" s="131"/>
      <c r="Q233" s="132">
        <f t="shared" si="55"/>
        <v>0</v>
      </c>
      <c r="T233" t="b">
        <f t="shared" si="58"/>
        <v>0</v>
      </c>
      <c r="U233" s="13" t="b">
        <f t="shared" si="56"/>
        <v>0</v>
      </c>
      <c r="W233" s="88" t="b">
        <f t="shared" si="53"/>
        <v>0</v>
      </c>
    </row>
    <row r="234" spans="1:23" ht="16" hidden="1" thickBot="1">
      <c r="B234" s="133">
        <f t="shared" si="57"/>
        <v>2006</v>
      </c>
      <c r="C234" s="134" t="s">
        <v>25</v>
      </c>
      <c r="D234" s="135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7"/>
      <c r="P234" s="131"/>
      <c r="Q234" s="138">
        <f t="shared" si="55"/>
        <v>0</v>
      </c>
      <c r="T234" t="b">
        <f t="shared" si="58"/>
        <v>0</v>
      </c>
      <c r="U234" s="13" t="b">
        <f t="shared" si="56"/>
        <v>0</v>
      </c>
      <c r="W234" s="88" t="b">
        <f t="shared" si="53"/>
        <v>0</v>
      </c>
    </row>
    <row r="235" spans="1:23" ht="16" hidden="1" thickBot="1">
      <c r="B235" s="133">
        <f t="shared" si="57"/>
        <v>2005</v>
      </c>
      <c r="C235" s="134" t="s">
        <v>25</v>
      </c>
      <c r="D235" s="128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30"/>
      <c r="P235" s="131"/>
      <c r="Q235" s="132">
        <f t="shared" si="55"/>
        <v>0</v>
      </c>
      <c r="T235" t="b">
        <f t="shared" si="58"/>
        <v>0</v>
      </c>
      <c r="U235" s="13" t="b">
        <f t="shared" si="56"/>
        <v>0</v>
      </c>
      <c r="W235" s="88" t="b">
        <f t="shared" si="53"/>
        <v>0</v>
      </c>
    </row>
    <row r="236" spans="1:23">
      <c r="T236" t="b">
        <f t="shared" si="58"/>
        <v>0</v>
      </c>
      <c r="W236" s="88" t="b">
        <f t="shared" si="53"/>
        <v>0</v>
      </c>
    </row>
    <row r="237" spans="1:23" ht="16" thickBot="1">
      <c r="B237" s="224" t="s">
        <v>45</v>
      </c>
      <c r="C237" s="224"/>
      <c r="D237" s="224"/>
      <c r="E237" s="224"/>
      <c r="F237" s="117" t="s">
        <v>20</v>
      </c>
      <c r="G237" s="118" t="s">
        <v>21</v>
      </c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T237" t="b">
        <f>VLOOKUP(B238,$T$5:$U$24,2,)</f>
        <v>0</v>
      </c>
      <c r="W237" s="88" t="b">
        <f>AND(S237:V237)</f>
        <v>0</v>
      </c>
    </row>
    <row r="238" spans="1:23" ht="31.5" customHeight="1" thickTop="1" thickBot="1">
      <c r="A238" s="120" t="s">
        <v>22</v>
      </c>
      <c r="B238" s="121">
        <f>B208+1</f>
        <v>8</v>
      </c>
      <c r="C238" s="225" t="str">
        <f>VLOOKUP(B238,$B$5:$F$24,2,)</f>
        <v/>
      </c>
      <c r="D238" s="226"/>
      <c r="E238" s="227"/>
      <c r="F238" s="152" t="str">
        <f>VLOOKUP(B238,$B$5:$G$24,5,)</f>
        <v/>
      </c>
      <c r="G238" s="210" t="str">
        <f>VLOOKUP(B238,$B$5:$G$24,6,)</f>
        <v/>
      </c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T238" t="b">
        <f>T237</f>
        <v>0</v>
      </c>
      <c r="W238" s="88" t="b">
        <f t="shared" ref="W238:W266" si="59">AND(S238:V238)</f>
        <v>0</v>
      </c>
    </row>
    <row r="239" spans="1:23">
      <c r="T239" t="b">
        <f>T238</f>
        <v>0</v>
      </c>
      <c r="W239" s="88" t="b">
        <f t="shared" si="59"/>
        <v>0</v>
      </c>
    </row>
    <row r="240" spans="1:23" ht="16" thickBot="1">
      <c r="B240" s="122"/>
      <c r="C240" s="122"/>
      <c r="D240" s="123" t="str">
        <f>D210</f>
        <v>Jan</v>
      </c>
      <c r="E240" s="123" t="str">
        <f t="shared" ref="E240:O240" si="60">E210</f>
        <v>Feb</v>
      </c>
      <c r="F240" s="123" t="str">
        <f t="shared" si="60"/>
        <v>Mar</v>
      </c>
      <c r="G240" s="123" t="str">
        <f t="shared" si="60"/>
        <v>Apr</v>
      </c>
      <c r="H240" s="123" t="str">
        <f t="shared" si="60"/>
        <v>May</v>
      </c>
      <c r="I240" s="123" t="str">
        <f t="shared" si="60"/>
        <v>Jun</v>
      </c>
      <c r="J240" s="123" t="str">
        <f t="shared" si="60"/>
        <v>Jul</v>
      </c>
      <c r="K240" s="123" t="str">
        <f t="shared" si="60"/>
        <v>Aug</v>
      </c>
      <c r="L240" s="123" t="str">
        <f t="shared" si="60"/>
        <v>Sep</v>
      </c>
      <c r="M240" s="123" t="str">
        <f t="shared" si="60"/>
        <v>Oct</v>
      </c>
      <c r="N240" s="123" t="str">
        <f t="shared" si="60"/>
        <v>Nov</v>
      </c>
      <c r="O240" s="123" t="str">
        <f t="shared" si="60"/>
        <v>Dec</v>
      </c>
      <c r="P240" s="124"/>
      <c r="Q240" s="125" t="s">
        <v>23</v>
      </c>
      <c r="T240" t="b">
        <f>T239</f>
        <v>0</v>
      </c>
      <c r="W240" s="88" t="b">
        <f t="shared" si="59"/>
        <v>0</v>
      </c>
    </row>
    <row r="241" spans="2:23" ht="16" hidden="1" thickBot="1">
      <c r="B241" s="126">
        <f>FinalYear</f>
        <v>2029</v>
      </c>
      <c r="C241" s="127" t="s">
        <v>25</v>
      </c>
      <c r="D241" s="128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30"/>
      <c r="P241" s="131"/>
      <c r="Q241" s="132">
        <f t="shared" ref="Q241:Q265" si="61">SUM(D241:O241)</f>
        <v>0</v>
      </c>
      <c r="T241" t="b">
        <f>T240</f>
        <v>0</v>
      </c>
      <c r="U241" s="13" t="b">
        <f t="shared" ref="U241:U265" si="62">AND(B241&lt;=ReportingYear,B241&gt;=BaselineYear)</f>
        <v>0</v>
      </c>
      <c r="W241" s="88" t="b">
        <f t="shared" si="59"/>
        <v>0</v>
      </c>
    </row>
    <row r="242" spans="2:23" ht="16" hidden="1" thickBot="1">
      <c r="B242" s="133">
        <f>B241-1</f>
        <v>2028</v>
      </c>
      <c r="C242" s="134" t="s">
        <v>25</v>
      </c>
      <c r="D242" s="135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7"/>
      <c r="P242" s="131"/>
      <c r="Q242" s="138">
        <f t="shared" si="61"/>
        <v>0</v>
      </c>
      <c r="T242" t="b">
        <f>T241</f>
        <v>0</v>
      </c>
      <c r="U242" s="13" t="b">
        <f t="shared" si="62"/>
        <v>0</v>
      </c>
      <c r="W242" s="88" t="b">
        <f t="shared" si="59"/>
        <v>0</v>
      </c>
    </row>
    <row r="243" spans="2:23" ht="16" hidden="1" thickBot="1">
      <c r="B243" s="133">
        <f t="shared" ref="B243:B265" si="63">B242-1</f>
        <v>2027</v>
      </c>
      <c r="C243" s="134" t="s">
        <v>25</v>
      </c>
      <c r="D243" s="128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30"/>
      <c r="P243" s="131"/>
      <c r="Q243" s="132">
        <f t="shared" si="61"/>
        <v>0</v>
      </c>
      <c r="T243" t="b">
        <f t="shared" ref="T243:T266" si="64">T242</f>
        <v>0</v>
      </c>
      <c r="U243" s="13" t="b">
        <f t="shared" si="62"/>
        <v>0</v>
      </c>
      <c r="W243" s="88" t="b">
        <f t="shared" si="59"/>
        <v>0</v>
      </c>
    </row>
    <row r="244" spans="2:23" ht="16" hidden="1" thickBot="1">
      <c r="B244" s="133">
        <f t="shared" si="63"/>
        <v>2026</v>
      </c>
      <c r="C244" s="134" t="s">
        <v>25</v>
      </c>
      <c r="D244" s="135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7"/>
      <c r="P244" s="131"/>
      <c r="Q244" s="138">
        <f t="shared" si="61"/>
        <v>0</v>
      </c>
      <c r="T244" t="b">
        <f t="shared" si="64"/>
        <v>0</v>
      </c>
      <c r="U244" s="13" t="b">
        <f t="shared" si="62"/>
        <v>0</v>
      </c>
      <c r="W244" s="88" t="b">
        <f t="shared" si="59"/>
        <v>0</v>
      </c>
    </row>
    <row r="245" spans="2:23" ht="16" hidden="1" thickBot="1">
      <c r="B245" s="133">
        <f t="shared" si="63"/>
        <v>2025</v>
      </c>
      <c r="C245" s="134" t="s">
        <v>25</v>
      </c>
      <c r="D245" s="128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30"/>
      <c r="P245" s="131"/>
      <c r="Q245" s="132">
        <f t="shared" si="61"/>
        <v>0</v>
      </c>
      <c r="T245" t="b">
        <f t="shared" si="64"/>
        <v>0</v>
      </c>
      <c r="U245" s="13" t="b">
        <f t="shared" si="62"/>
        <v>0</v>
      </c>
      <c r="W245" s="88" t="b">
        <f t="shared" si="59"/>
        <v>0</v>
      </c>
    </row>
    <row r="246" spans="2:23" ht="16" hidden="1" thickBot="1">
      <c r="B246" s="133">
        <f t="shared" si="63"/>
        <v>2024</v>
      </c>
      <c r="C246" s="134" t="s">
        <v>25</v>
      </c>
      <c r="D246" s="135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7"/>
      <c r="P246" s="131"/>
      <c r="Q246" s="138">
        <f t="shared" si="61"/>
        <v>0</v>
      </c>
      <c r="T246" t="b">
        <f t="shared" si="64"/>
        <v>0</v>
      </c>
      <c r="U246" s="13" t="b">
        <f t="shared" si="62"/>
        <v>0</v>
      </c>
      <c r="W246" s="88" t="b">
        <f t="shared" si="59"/>
        <v>0</v>
      </c>
    </row>
    <row r="247" spans="2:23" ht="16" hidden="1" thickBot="1">
      <c r="B247" s="133">
        <f t="shared" si="63"/>
        <v>2023</v>
      </c>
      <c r="C247" s="134" t="s">
        <v>25</v>
      </c>
      <c r="D247" s="128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30"/>
      <c r="P247" s="131"/>
      <c r="Q247" s="132">
        <f t="shared" si="61"/>
        <v>0</v>
      </c>
      <c r="T247" t="b">
        <f t="shared" si="64"/>
        <v>0</v>
      </c>
      <c r="U247" s="13" t="b">
        <f t="shared" si="62"/>
        <v>0</v>
      </c>
      <c r="W247" s="88" t="b">
        <f t="shared" si="59"/>
        <v>0</v>
      </c>
    </row>
    <row r="248" spans="2:23" ht="16" thickBot="1">
      <c r="B248" s="133">
        <f t="shared" si="63"/>
        <v>2022</v>
      </c>
      <c r="C248" s="134" t="s">
        <v>25</v>
      </c>
      <c r="D248" s="135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7"/>
      <c r="P248" s="131"/>
      <c r="Q248" s="138">
        <f t="shared" si="61"/>
        <v>0</v>
      </c>
      <c r="T248" t="b">
        <f t="shared" si="64"/>
        <v>0</v>
      </c>
      <c r="U248" s="13" t="b">
        <f t="shared" si="62"/>
        <v>0</v>
      </c>
      <c r="W248" s="88" t="b">
        <f t="shared" si="59"/>
        <v>0</v>
      </c>
    </row>
    <row r="249" spans="2:23" ht="16" thickBot="1">
      <c r="B249" s="133">
        <f t="shared" si="63"/>
        <v>2021</v>
      </c>
      <c r="C249" s="134" t="s">
        <v>25</v>
      </c>
      <c r="D249" s="128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30"/>
      <c r="P249" s="131"/>
      <c r="Q249" s="132">
        <f t="shared" si="61"/>
        <v>0</v>
      </c>
      <c r="T249" t="b">
        <f t="shared" si="64"/>
        <v>0</v>
      </c>
      <c r="U249" s="13" t="b">
        <f t="shared" si="62"/>
        <v>0</v>
      </c>
      <c r="W249" s="88" t="b">
        <f t="shared" si="59"/>
        <v>0</v>
      </c>
    </row>
    <row r="250" spans="2:23" ht="16" thickBot="1">
      <c r="B250" s="133">
        <f t="shared" si="63"/>
        <v>2020</v>
      </c>
      <c r="C250" s="134" t="s">
        <v>25</v>
      </c>
      <c r="D250" s="135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7"/>
      <c r="P250" s="131"/>
      <c r="Q250" s="138">
        <f t="shared" si="61"/>
        <v>0</v>
      </c>
      <c r="T250" t="b">
        <f t="shared" si="64"/>
        <v>0</v>
      </c>
      <c r="U250" s="13" t="b">
        <f t="shared" si="62"/>
        <v>0</v>
      </c>
      <c r="W250" s="88" t="b">
        <f t="shared" si="59"/>
        <v>0</v>
      </c>
    </row>
    <row r="251" spans="2:23" ht="16" thickBot="1">
      <c r="B251" s="133">
        <f t="shared" si="63"/>
        <v>2019</v>
      </c>
      <c r="C251" s="134" t="s">
        <v>25</v>
      </c>
      <c r="D251" s="128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30"/>
      <c r="P251" s="131"/>
      <c r="Q251" s="132">
        <f t="shared" si="61"/>
        <v>0</v>
      </c>
      <c r="T251" t="b">
        <f t="shared" si="64"/>
        <v>0</v>
      </c>
      <c r="U251" s="13" t="b">
        <f t="shared" si="62"/>
        <v>0</v>
      </c>
      <c r="W251" s="88" t="b">
        <f t="shared" si="59"/>
        <v>0</v>
      </c>
    </row>
    <row r="252" spans="2:23" ht="16" thickBot="1">
      <c r="B252" s="133">
        <f t="shared" si="63"/>
        <v>2018</v>
      </c>
      <c r="C252" s="134" t="s">
        <v>25</v>
      </c>
      <c r="D252" s="135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7"/>
      <c r="P252" s="131"/>
      <c r="Q252" s="138">
        <f t="shared" si="61"/>
        <v>0</v>
      </c>
      <c r="T252" t="b">
        <f t="shared" si="64"/>
        <v>0</v>
      </c>
      <c r="U252" s="13" t="b">
        <f t="shared" si="62"/>
        <v>0</v>
      </c>
      <c r="W252" s="88" t="b">
        <f t="shared" si="59"/>
        <v>0</v>
      </c>
    </row>
    <row r="253" spans="2:23" ht="16" thickBot="1">
      <c r="B253" s="133">
        <f t="shared" si="63"/>
        <v>2017</v>
      </c>
      <c r="C253" s="134" t="s">
        <v>25</v>
      </c>
      <c r="D253" s="128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30"/>
      <c r="P253" s="131"/>
      <c r="Q253" s="132">
        <f t="shared" si="61"/>
        <v>0</v>
      </c>
      <c r="T253" t="b">
        <f t="shared" si="64"/>
        <v>0</v>
      </c>
      <c r="U253" s="13" t="b">
        <f t="shared" si="62"/>
        <v>1</v>
      </c>
      <c r="W253" s="88" t="b">
        <f t="shared" si="59"/>
        <v>0</v>
      </c>
    </row>
    <row r="254" spans="2:23" ht="16" thickBot="1">
      <c r="B254" s="133">
        <f t="shared" si="63"/>
        <v>2016</v>
      </c>
      <c r="C254" s="134" t="s">
        <v>25</v>
      </c>
      <c r="D254" s="135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7"/>
      <c r="P254" s="131"/>
      <c r="Q254" s="138">
        <f t="shared" si="61"/>
        <v>0</v>
      </c>
      <c r="T254" t="b">
        <f t="shared" si="64"/>
        <v>0</v>
      </c>
      <c r="U254" s="13" t="b">
        <f t="shared" si="62"/>
        <v>1</v>
      </c>
      <c r="W254" s="88" t="b">
        <f t="shared" si="59"/>
        <v>0</v>
      </c>
    </row>
    <row r="255" spans="2:23" ht="16" thickBot="1">
      <c r="B255" s="133">
        <f t="shared" si="63"/>
        <v>2015</v>
      </c>
      <c r="C255" s="134" t="s">
        <v>25</v>
      </c>
      <c r="D255" s="128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30"/>
      <c r="P255" s="131"/>
      <c r="Q255" s="132">
        <f t="shared" si="61"/>
        <v>0</v>
      </c>
      <c r="T255" t="b">
        <f t="shared" si="64"/>
        <v>0</v>
      </c>
      <c r="U255" s="13" t="b">
        <f t="shared" si="62"/>
        <v>1</v>
      </c>
      <c r="W255" s="88" t="b">
        <f t="shared" si="59"/>
        <v>0</v>
      </c>
    </row>
    <row r="256" spans="2:23" ht="16" thickBot="1">
      <c r="B256" s="133">
        <f t="shared" si="63"/>
        <v>2014</v>
      </c>
      <c r="C256" s="134" t="s">
        <v>25</v>
      </c>
      <c r="D256" s="135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7"/>
      <c r="P256" s="131"/>
      <c r="Q256" s="138">
        <f t="shared" si="61"/>
        <v>0</v>
      </c>
      <c r="T256" t="b">
        <f>T245</f>
        <v>0</v>
      </c>
      <c r="U256" s="13" t="b">
        <f t="shared" si="62"/>
        <v>1</v>
      </c>
      <c r="W256" s="88" t="b">
        <f t="shared" si="59"/>
        <v>0</v>
      </c>
    </row>
    <row r="257" spans="1:23" ht="16" thickBot="1">
      <c r="B257" s="133">
        <f t="shared" si="63"/>
        <v>2013</v>
      </c>
      <c r="C257" s="134" t="s">
        <v>25</v>
      </c>
      <c r="D257" s="128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30"/>
      <c r="P257" s="131"/>
      <c r="Q257" s="132">
        <f t="shared" si="61"/>
        <v>0</v>
      </c>
      <c r="T257" t="b">
        <f t="shared" si="64"/>
        <v>0</v>
      </c>
      <c r="U257" s="13" t="b">
        <f t="shared" si="62"/>
        <v>0</v>
      </c>
      <c r="W257" s="88" t="b">
        <f t="shared" si="59"/>
        <v>0</v>
      </c>
    </row>
    <row r="258" spans="1:23" ht="16" thickBot="1">
      <c r="B258" s="133">
        <f t="shared" si="63"/>
        <v>2012</v>
      </c>
      <c r="C258" s="134" t="s">
        <v>25</v>
      </c>
      <c r="D258" s="135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7"/>
      <c r="P258" s="131"/>
      <c r="Q258" s="138">
        <f t="shared" si="61"/>
        <v>0</v>
      </c>
      <c r="T258" t="b">
        <f t="shared" si="64"/>
        <v>0</v>
      </c>
      <c r="U258" s="13" t="b">
        <f t="shared" si="62"/>
        <v>0</v>
      </c>
      <c r="W258" s="88" t="b">
        <f t="shared" si="59"/>
        <v>0</v>
      </c>
    </row>
    <row r="259" spans="1:23" ht="16" thickBot="1">
      <c r="B259" s="133">
        <f t="shared" si="63"/>
        <v>2011</v>
      </c>
      <c r="C259" s="134" t="s">
        <v>25</v>
      </c>
      <c r="D259" s="128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30"/>
      <c r="P259" s="131"/>
      <c r="Q259" s="132">
        <f t="shared" si="61"/>
        <v>0</v>
      </c>
      <c r="T259" t="b">
        <f t="shared" si="64"/>
        <v>0</v>
      </c>
      <c r="U259" s="13" t="b">
        <f t="shared" si="62"/>
        <v>0</v>
      </c>
      <c r="W259" s="88" t="b">
        <f t="shared" si="59"/>
        <v>0</v>
      </c>
    </row>
    <row r="260" spans="1:23" ht="16" thickBot="1">
      <c r="B260" s="133">
        <f t="shared" si="63"/>
        <v>2010</v>
      </c>
      <c r="C260" s="134" t="s">
        <v>25</v>
      </c>
      <c r="D260" s="135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7"/>
      <c r="P260" s="131"/>
      <c r="Q260" s="138">
        <f t="shared" si="61"/>
        <v>0</v>
      </c>
      <c r="T260" t="b">
        <f t="shared" si="64"/>
        <v>0</v>
      </c>
      <c r="U260" s="13" t="b">
        <f t="shared" si="62"/>
        <v>0</v>
      </c>
      <c r="W260" s="88" t="b">
        <f t="shared" si="59"/>
        <v>0</v>
      </c>
    </row>
    <row r="261" spans="1:23" ht="16" hidden="1" thickBot="1">
      <c r="B261" s="133">
        <f t="shared" si="63"/>
        <v>2009</v>
      </c>
      <c r="C261" s="134" t="s">
        <v>25</v>
      </c>
      <c r="D261" s="128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30"/>
      <c r="P261" s="131"/>
      <c r="Q261" s="132">
        <f t="shared" si="61"/>
        <v>0</v>
      </c>
      <c r="T261" t="b">
        <f t="shared" si="64"/>
        <v>0</v>
      </c>
      <c r="U261" s="13" t="b">
        <f t="shared" si="62"/>
        <v>0</v>
      </c>
      <c r="W261" s="88" t="b">
        <f t="shared" si="59"/>
        <v>0</v>
      </c>
    </row>
    <row r="262" spans="1:23" ht="16" hidden="1" thickBot="1">
      <c r="B262" s="133">
        <f t="shared" si="63"/>
        <v>2008</v>
      </c>
      <c r="C262" s="134" t="s">
        <v>25</v>
      </c>
      <c r="D262" s="135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7"/>
      <c r="P262" s="131"/>
      <c r="Q262" s="138">
        <f t="shared" si="61"/>
        <v>0</v>
      </c>
      <c r="T262" t="b">
        <f t="shared" si="64"/>
        <v>0</v>
      </c>
      <c r="U262" s="13" t="b">
        <f t="shared" si="62"/>
        <v>0</v>
      </c>
      <c r="W262" s="88" t="b">
        <f t="shared" si="59"/>
        <v>0</v>
      </c>
    </row>
    <row r="263" spans="1:23" ht="16" hidden="1" thickBot="1">
      <c r="B263" s="133">
        <f t="shared" si="63"/>
        <v>2007</v>
      </c>
      <c r="C263" s="134" t="s">
        <v>25</v>
      </c>
      <c r="D263" s="128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30"/>
      <c r="P263" s="131"/>
      <c r="Q263" s="132">
        <f t="shared" si="61"/>
        <v>0</v>
      </c>
      <c r="T263" t="b">
        <f t="shared" si="64"/>
        <v>0</v>
      </c>
      <c r="U263" s="13" t="b">
        <f t="shared" si="62"/>
        <v>0</v>
      </c>
      <c r="W263" s="88" t="b">
        <f t="shared" si="59"/>
        <v>0</v>
      </c>
    </row>
    <row r="264" spans="1:23" ht="16" hidden="1" thickBot="1">
      <c r="B264" s="133">
        <f t="shared" si="63"/>
        <v>2006</v>
      </c>
      <c r="C264" s="134" t="s">
        <v>25</v>
      </c>
      <c r="D264" s="135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7"/>
      <c r="P264" s="131"/>
      <c r="Q264" s="138">
        <f t="shared" si="61"/>
        <v>0</v>
      </c>
      <c r="T264" t="b">
        <f t="shared" si="64"/>
        <v>0</v>
      </c>
      <c r="U264" s="13" t="b">
        <f t="shared" si="62"/>
        <v>0</v>
      </c>
      <c r="W264" s="88" t="b">
        <f t="shared" si="59"/>
        <v>0</v>
      </c>
    </row>
    <row r="265" spans="1:23" ht="16" hidden="1" thickBot="1">
      <c r="B265" s="133">
        <f t="shared" si="63"/>
        <v>2005</v>
      </c>
      <c r="C265" s="134" t="s">
        <v>25</v>
      </c>
      <c r="D265" s="128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30"/>
      <c r="P265" s="131"/>
      <c r="Q265" s="132">
        <f t="shared" si="61"/>
        <v>0</v>
      </c>
      <c r="T265" t="b">
        <f t="shared" si="64"/>
        <v>0</v>
      </c>
      <c r="U265" s="13" t="b">
        <f t="shared" si="62"/>
        <v>0</v>
      </c>
      <c r="W265" s="88" t="b">
        <f t="shared" si="59"/>
        <v>0</v>
      </c>
    </row>
    <row r="266" spans="1:23">
      <c r="T266" t="b">
        <f t="shared" si="64"/>
        <v>0</v>
      </c>
      <c r="W266" s="88" t="b">
        <f t="shared" si="59"/>
        <v>0</v>
      </c>
    </row>
    <row r="267" spans="1:23" ht="16" hidden="1" thickBot="1">
      <c r="B267" s="224" t="s">
        <v>45</v>
      </c>
      <c r="C267" s="224"/>
      <c r="D267" s="224"/>
      <c r="E267" s="224"/>
      <c r="F267" s="117" t="s">
        <v>20</v>
      </c>
      <c r="G267" s="118" t="s">
        <v>21</v>
      </c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T267" t="b">
        <f>VLOOKUP(B268,$T$5:$U$24,2,)</f>
        <v>0</v>
      </c>
      <c r="W267" s="88" t="b">
        <f>AND(S267:V267)</f>
        <v>0</v>
      </c>
    </row>
    <row r="268" spans="1:23" ht="31.5" hidden="1" customHeight="1" thickTop="1" thickBot="1">
      <c r="A268" s="120" t="s">
        <v>22</v>
      </c>
      <c r="B268" s="121">
        <f>B238+1</f>
        <v>9</v>
      </c>
      <c r="C268" s="225" t="str">
        <f>VLOOKUP(B268,$B$5:$F$24,2,)</f>
        <v/>
      </c>
      <c r="D268" s="226"/>
      <c r="E268" s="227"/>
      <c r="F268" s="152" t="str">
        <f>VLOOKUP(B268,$B$5:$G$24,5,)</f>
        <v/>
      </c>
      <c r="G268" s="210" t="str">
        <f>VLOOKUP(B268,$B$5:$G$24,6,)</f>
        <v/>
      </c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T268" t="b">
        <f>T267</f>
        <v>0</v>
      </c>
      <c r="W268" s="88" t="b">
        <f t="shared" ref="W268:W296" si="65">AND(S268:V268)</f>
        <v>0</v>
      </c>
    </row>
    <row r="269" spans="1:23" hidden="1">
      <c r="T269" t="b">
        <f>T268</f>
        <v>0</v>
      </c>
      <c r="W269" s="88" t="b">
        <f t="shared" si="65"/>
        <v>0</v>
      </c>
    </row>
    <row r="270" spans="1:23" ht="16" hidden="1" thickBot="1">
      <c r="B270" s="122"/>
      <c r="C270" s="122"/>
      <c r="D270" s="123" t="str">
        <f>D240</f>
        <v>Jan</v>
      </c>
      <c r="E270" s="123" t="str">
        <f t="shared" ref="E270:O270" si="66">E240</f>
        <v>Feb</v>
      </c>
      <c r="F270" s="123" t="str">
        <f t="shared" si="66"/>
        <v>Mar</v>
      </c>
      <c r="G270" s="123" t="str">
        <f t="shared" si="66"/>
        <v>Apr</v>
      </c>
      <c r="H270" s="123" t="str">
        <f t="shared" si="66"/>
        <v>May</v>
      </c>
      <c r="I270" s="123" t="str">
        <f t="shared" si="66"/>
        <v>Jun</v>
      </c>
      <c r="J270" s="123" t="str">
        <f t="shared" si="66"/>
        <v>Jul</v>
      </c>
      <c r="K270" s="123" t="str">
        <f t="shared" si="66"/>
        <v>Aug</v>
      </c>
      <c r="L270" s="123" t="str">
        <f t="shared" si="66"/>
        <v>Sep</v>
      </c>
      <c r="M270" s="123" t="str">
        <f t="shared" si="66"/>
        <v>Oct</v>
      </c>
      <c r="N270" s="123" t="str">
        <f t="shared" si="66"/>
        <v>Nov</v>
      </c>
      <c r="O270" s="123" t="str">
        <f t="shared" si="66"/>
        <v>Dec</v>
      </c>
      <c r="P270" s="124"/>
      <c r="Q270" s="125" t="s">
        <v>23</v>
      </c>
      <c r="T270" t="b">
        <f>T269</f>
        <v>0</v>
      </c>
      <c r="W270" s="88" t="b">
        <f t="shared" si="65"/>
        <v>0</v>
      </c>
    </row>
    <row r="271" spans="1:23" ht="16" hidden="1" thickBot="1">
      <c r="B271" s="126">
        <f>FinalYear</f>
        <v>2029</v>
      </c>
      <c r="C271" s="127" t="s">
        <v>25</v>
      </c>
      <c r="D271" s="128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30"/>
      <c r="P271" s="131"/>
      <c r="Q271" s="132">
        <f t="shared" ref="Q271:Q295" si="67">SUM(D271:O271)</f>
        <v>0</v>
      </c>
      <c r="T271" t="b">
        <f>T270</f>
        <v>0</v>
      </c>
      <c r="U271" s="13" t="b">
        <f t="shared" ref="U271:U295" si="68">AND(B271&lt;=ReportingYear,B271&gt;=BaselineYear)</f>
        <v>0</v>
      </c>
      <c r="W271" s="88" t="b">
        <f t="shared" si="65"/>
        <v>0</v>
      </c>
    </row>
    <row r="272" spans="1:23" ht="16" hidden="1" thickBot="1">
      <c r="B272" s="133">
        <f>B271-1</f>
        <v>2028</v>
      </c>
      <c r="C272" s="134" t="s">
        <v>25</v>
      </c>
      <c r="D272" s="135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7"/>
      <c r="P272" s="131"/>
      <c r="Q272" s="138">
        <f t="shared" si="67"/>
        <v>0</v>
      </c>
      <c r="T272" t="b">
        <f>T271</f>
        <v>0</v>
      </c>
      <c r="U272" s="13" t="b">
        <f t="shared" si="68"/>
        <v>0</v>
      </c>
      <c r="W272" s="88" t="b">
        <f t="shared" si="65"/>
        <v>0</v>
      </c>
    </row>
    <row r="273" spans="2:23" ht="16" hidden="1" thickBot="1">
      <c r="B273" s="133">
        <f t="shared" ref="B273:B295" si="69">B272-1</f>
        <v>2027</v>
      </c>
      <c r="C273" s="134" t="s">
        <v>25</v>
      </c>
      <c r="D273" s="128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30"/>
      <c r="P273" s="131"/>
      <c r="Q273" s="132">
        <f t="shared" si="67"/>
        <v>0</v>
      </c>
      <c r="T273" t="b">
        <f t="shared" ref="T273:T296" si="70">T272</f>
        <v>0</v>
      </c>
      <c r="U273" s="13" t="b">
        <f t="shared" si="68"/>
        <v>0</v>
      </c>
      <c r="W273" s="88" t="b">
        <f t="shared" si="65"/>
        <v>0</v>
      </c>
    </row>
    <row r="274" spans="2:23" ht="16" hidden="1" thickBot="1">
      <c r="B274" s="133">
        <f t="shared" si="69"/>
        <v>2026</v>
      </c>
      <c r="C274" s="134" t="s">
        <v>25</v>
      </c>
      <c r="D274" s="135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7"/>
      <c r="P274" s="131"/>
      <c r="Q274" s="138">
        <f t="shared" si="67"/>
        <v>0</v>
      </c>
      <c r="T274" t="b">
        <f t="shared" si="70"/>
        <v>0</v>
      </c>
      <c r="U274" s="13" t="b">
        <f t="shared" si="68"/>
        <v>0</v>
      </c>
      <c r="W274" s="88" t="b">
        <f t="shared" si="65"/>
        <v>0</v>
      </c>
    </row>
    <row r="275" spans="2:23" ht="16" hidden="1" thickBot="1">
      <c r="B275" s="133">
        <f t="shared" si="69"/>
        <v>2025</v>
      </c>
      <c r="C275" s="134" t="s">
        <v>25</v>
      </c>
      <c r="D275" s="128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30"/>
      <c r="P275" s="131"/>
      <c r="Q275" s="132">
        <f t="shared" si="67"/>
        <v>0</v>
      </c>
      <c r="T275" t="b">
        <f t="shared" si="70"/>
        <v>0</v>
      </c>
      <c r="U275" s="13" t="b">
        <f t="shared" si="68"/>
        <v>0</v>
      </c>
      <c r="W275" s="88" t="b">
        <f t="shared" si="65"/>
        <v>0</v>
      </c>
    </row>
    <row r="276" spans="2:23" ht="16" hidden="1" thickBot="1">
      <c r="B276" s="133">
        <f t="shared" si="69"/>
        <v>2024</v>
      </c>
      <c r="C276" s="134" t="s">
        <v>25</v>
      </c>
      <c r="D276" s="135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7"/>
      <c r="P276" s="131"/>
      <c r="Q276" s="138">
        <f t="shared" si="67"/>
        <v>0</v>
      </c>
      <c r="T276" t="b">
        <f t="shared" si="70"/>
        <v>0</v>
      </c>
      <c r="U276" s="13" t="b">
        <f t="shared" si="68"/>
        <v>0</v>
      </c>
      <c r="W276" s="88" t="b">
        <f t="shared" si="65"/>
        <v>0</v>
      </c>
    </row>
    <row r="277" spans="2:23" ht="16" hidden="1" thickBot="1">
      <c r="B277" s="133">
        <f t="shared" si="69"/>
        <v>2023</v>
      </c>
      <c r="C277" s="134" t="s">
        <v>25</v>
      </c>
      <c r="D277" s="128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30"/>
      <c r="P277" s="131"/>
      <c r="Q277" s="132">
        <f t="shared" si="67"/>
        <v>0</v>
      </c>
      <c r="T277" t="b">
        <f t="shared" si="70"/>
        <v>0</v>
      </c>
      <c r="U277" s="13" t="b">
        <f t="shared" si="68"/>
        <v>0</v>
      </c>
      <c r="W277" s="88" t="b">
        <f t="shared" si="65"/>
        <v>0</v>
      </c>
    </row>
    <row r="278" spans="2:23" ht="16" hidden="1" thickBot="1">
      <c r="B278" s="133">
        <f t="shared" si="69"/>
        <v>2022</v>
      </c>
      <c r="C278" s="134" t="s">
        <v>25</v>
      </c>
      <c r="D278" s="135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7"/>
      <c r="P278" s="131"/>
      <c r="Q278" s="138">
        <f t="shared" si="67"/>
        <v>0</v>
      </c>
      <c r="T278" t="b">
        <f t="shared" si="70"/>
        <v>0</v>
      </c>
      <c r="U278" s="13" t="b">
        <f t="shared" si="68"/>
        <v>0</v>
      </c>
      <c r="W278" s="88" t="b">
        <f t="shared" si="65"/>
        <v>0</v>
      </c>
    </row>
    <row r="279" spans="2:23" ht="16" hidden="1" thickBot="1">
      <c r="B279" s="133">
        <f t="shared" si="69"/>
        <v>2021</v>
      </c>
      <c r="C279" s="134" t="s">
        <v>25</v>
      </c>
      <c r="D279" s="128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30"/>
      <c r="P279" s="131"/>
      <c r="Q279" s="132">
        <f t="shared" si="67"/>
        <v>0</v>
      </c>
      <c r="T279" t="b">
        <f t="shared" si="70"/>
        <v>0</v>
      </c>
      <c r="U279" s="13" t="b">
        <f t="shared" si="68"/>
        <v>0</v>
      </c>
      <c r="W279" s="88" t="b">
        <f t="shared" si="65"/>
        <v>0</v>
      </c>
    </row>
    <row r="280" spans="2:23" ht="16" hidden="1" thickBot="1">
      <c r="B280" s="133">
        <f t="shared" si="69"/>
        <v>2020</v>
      </c>
      <c r="C280" s="134" t="s">
        <v>25</v>
      </c>
      <c r="D280" s="135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7"/>
      <c r="P280" s="131"/>
      <c r="Q280" s="138">
        <f t="shared" si="67"/>
        <v>0</v>
      </c>
      <c r="T280" t="b">
        <f t="shared" si="70"/>
        <v>0</v>
      </c>
      <c r="U280" s="13" t="b">
        <f t="shared" si="68"/>
        <v>0</v>
      </c>
      <c r="W280" s="88" t="b">
        <f t="shared" si="65"/>
        <v>0</v>
      </c>
    </row>
    <row r="281" spans="2:23" ht="16" hidden="1" thickBot="1">
      <c r="B281" s="133">
        <f t="shared" si="69"/>
        <v>2019</v>
      </c>
      <c r="C281" s="134" t="s">
        <v>25</v>
      </c>
      <c r="D281" s="128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30"/>
      <c r="P281" s="131"/>
      <c r="Q281" s="132">
        <f t="shared" si="67"/>
        <v>0</v>
      </c>
      <c r="T281" t="b">
        <f t="shared" si="70"/>
        <v>0</v>
      </c>
      <c r="U281" s="13" t="b">
        <f t="shared" si="68"/>
        <v>0</v>
      </c>
      <c r="W281" s="88" t="b">
        <f t="shared" si="65"/>
        <v>0</v>
      </c>
    </row>
    <row r="282" spans="2:23" ht="16" hidden="1" thickBot="1">
      <c r="B282" s="133">
        <f t="shared" si="69"/>
        <v>2018</v>
      </c>
      <c r="C282" s="134" t="s">
        <v>25</v>
      </c>
      <c r="D282" s="135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7"/>
      <c r="P282" s="131"/>
      <c r="Q282" s="138">
        <f t="shared" si="67"/>
        <v>0</v>
      </c>
      <c r="T282" t="b">
        <f t="shared" si="70"/>
        <v>0</v>
      </c>
      <c r="U282" s="13" t="b">
        <f t="shared" si="68"/>
        <v>0</v>
      </c>
      <c r="W282" s="88" t="b">
        <f t="shared" si="65"/>
        <v>0</v>
      </c>
    </row>
    <row r="283" spans="2:23" ht="16" hidden="1" thickBot="1">
      <c r="B283" s="133">
        <f t="shared" si="69"/>
        <v>2017</v>
      </c>
      <c r="C283" s="134" t="s">
        <v>25</v>
      </c>
      <c r="D283" s="128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30"/>
      <c r="P283" s="131"/>
      <c r="Q283" s="132">
        <f t="shared" si="67"/>
        <v>0</v>
      </c>
      <c r="T283" t="b">
        <f t="shared" si="70"/>
        <v>0</v>
      </c>
      <c r="U283" s="13" t="b">
        <f t="shared" si="68"/>
        <v>1</v>
      </c>
      <c r="W283" s="88" t="b">
        <f t="shared" si="65"/>
        <v>0</v>
      </c>
    </row>
    <row r="284" spans="2:23" ht="16" hidden="1" thickBot="1">
      <c r="B284" s="133">
        <f t="shared" si="69"/>
        <v>2016</v>
      </c>
      <c r="C284" s="134" t="s">
        <v>25</v>
      </c>
      <c r="D284" s="135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7"/>
      <c r="P284" s="131"/>
      <c r="Q284" s="138">
        <f t="shared" si="67"/>
        <v>0</v>
      </c>
      <c r="T284" t="b">
        <f t="shared" si="70"/>
        <v>0</v>
      </c>
      <c r="U284" s="13" t="b">
        <f t="shared" si="68"/>
        <v>1</v>
      </c>
      <c r="W284" s="88" t="b">
        <f t="shared" si="65"/>
        <v>0</v>
      </c>
    </row>
    <row r="285" spans="2:23" ht="16" hidden="1" thickBot="1">
      <c r="B285" s="133">
        <f t="shared" si="69"/>
        <v>2015</v>
      </c>
      <c r="C285" s="134" t="s">
        <v>25</v>
      </c>
      <c r="D285" s="128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30"/>
      <c r="P285" s="131"/>
      <c r="Q285" s="132">
        <f t="shared" si="67"/>
        <v>0</v>
      </c>
      <c r="T285" t="b">
        <f t="shared" si="70"/>
        <v>0</v>
      </c>
      <c r="U285" s="13" t="b">
        <f t="shared" si="68"/>
        <v>1</v>
      </c>
      <c r="W285" s="88" t="b">
        <f t="shared" si="65"/>
        <v>0</v>
      </c>
    </row>
    <row r="286" spans="2:23" ht="16" hidden="1" thickBot="1">
      <c r="B286" s="133">
        <f t="shared" si="69"/>
        <v>2014</v>
      </c>
      <c r="C286" s="134" t="s">
        <v>25</v>
      </c>
      <c r="D286" s="135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7"/>
      <c r="P286" s="131"/>
      <c r="Q286" s="138">
        <f t="shared" si="67"/>
        <v>0</v>
      </c>
      <c r="T286" t="b">
        <f>T275</f>
        <v>0</v>
      </c>
      <c r="U286" s="13" t="b">
        <f t="shared" si="68"/>
        <v>1</v>
      </c>
      <c r="W286" s="88" t="b">
        <f t="shared" si="65"/>
        <v>0</v>
      </c>
    </row>
    <row r="287" spans="2:23" ht="16" hidden="1" thickBot="1">
      <c r="B287" s="133">
        <f t="shared" si="69"/>
        <v>2013</v>
      </c>
      <c r="C287" s="134" t="s">
        <v>25</v>
      </c>
      <c r="D287" s="128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30"/>
      <c r="P287" s="131"/>
      <c r="Q287" s="132">
        <f t="shared" si="67"/>
        <v>0</v>
      </c>
      <c r="T287" t="b">
        <f t="shared" si="70"/>
        <v>0</v>
      </c>
      <c r="U287" s="13" t="b">
        <f t="shared" si="68"/>
        <v>0</v>
      </c>
      <c r="W287" s="88" t="b">
        <f t="shared" si="65"/>
        <v>0</v>
      </c>
    </row>
    <row r="288" spans="2:23" ht="16" hidden="1" thickBot="1">
      <c r="B288" s="133">
        <f t="shared" si="69"/>
        <v>2012</v>
      </c>
      <c r="C288" s="134" t="s">
        <v>25</v>
      </c>
      <c r="D288" s="135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7"/>
      <c r="P288" s="131"/>
      <c r="Q288" s="138">
        <f t="shared" si="67"/>
        <v>0</v>
      </c>
      <c r="T288" t="b">
        <f t="shared" si="70"/>
        <v>0</v>
      </c>
      <c r="U288" s="13" t="b">
        <f t="shared" si="68"/>
        <v>0</v>
      </c>
      <c r="W288" s="88" t="b">
        <f t="shared" si="65"/>
        <v>0</v>
      </c>
    </row>
    <row r="289" spans="1:23" ht="16" hidden="1" thickBot="1">
      <c r="B289" s="133">
        <f t="shared" si="69"/>
        <v>2011</v>
      </c>
      <c r="C289" s="134" t="s">
        <v>25</v>
      </c>
      <c r="D289" s="128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30"/>
      <c r="P289" s="131"/>
      <c r="Q289" s="132">
        <f t="shared" si="67"/>
        <v>0</v>
      </c>
      <c r="T289" t="b">
        <f t="shared" si="70"/>
        <v>0</v>
      </c>
      <c r="U289" s="13" t="b">
        <f t="shared" si="68"/>
        <v>0</v>
      </c>
      <c r="W289" s="88" t="b">
        <f t="shared" si="65"/>
        <v>0</v>
      </c>
    </row>
    <row r="290" spans="1:23" ht="16" hidden="1" thickBot="1">
      <c r="B290" s="133">
        <f t="shared" si="69"/>
        <v>2010</v>
      </c>
      <c r="C290" s="134" t="s">
        <v>25</v>
      </c>
      <c r="D290" s="135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7"/>
      <c r="P290" s="131"/>
      <c r="Q290" s="138">
        <f t="shared" si="67"/>
        <v>0</v>
      </c>
      <c r="T290" t="b">
        <f t="shared" si="70"/>
        <v>0</v>
      </c>
      <c r="U290" s="13" t="b">
        <f t="shared" si="68"/>
        <v>0</v>
      </c>
      <c r="W290" s="88" t="b">
        <f t="shared" si="65"/>
        <v>0</v>
      </c>
    </row>
    <row r="291" spans="1:23" ht="16" hidden="1" thickBot="1">
      <c r="B291" s="133">
        <f t="shared" si="69"/>
        <v>2009</v>
      </c>
      <c r="C291" s="134" t="s">
        <v>25</v>
      </c>
      <c r="D291" s="128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30"/>
      <c r="P291" s="131"/>
      <c r="Q291" s="132">
        <f t="shared" si="67"/>
        <v>0</v>
      </c>
      <c r="T291" t="b">
        <f t="shared" si="70"/>
        <v>0</v>
      </c>
      <c r="U291" s="13" t="b">
        <f t="shared" si="68"/>
        <v>0</v>
      </c>
      <c r="W291" s="88" t="b">
        <f t="shared" si="65"/>
        <v>0</v>
      </c>
    </row>
    <row r="292" spans="1:23" ht="16" hidden="1" thickBot="1">
      <c r="B292" s="133">
        <f t="shared" si="69"/>
        <v>2008</v>
      </c>
      <c r="C292" s="134" t="s">
        <v>25</v>
      </c>
      <c r="D292" s="135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7"/>
      <c r="P292" s="131"/>
      <c r="Q292" s="138">
        <f t="shared" si="67"/>
        <v>0</v>
      </c>
      <c r="T292" t="b">
        <f t="shared" si="70"/>
        <v>0</v>
      </c>
      <c r="U292" s="13" t="b">
        <f t="shared" si="68"/>
        <v>0</v>
      </c>
      <c r="W292" s="88" t="b">
        <f t="shared" si="65"/>
        <v>0</v>
      </c>
    </row>
    <row r="293" spans="1:23" ht="16" hidden="1" thickBot="1">
      <c r="B293" s="133">
        <f t="shared" si="69"/>
        <v>2007</v>
      </c>
      <c r="C293" s="134" t="s">
        <v>25</v>
      </c>
      <c r="D293" s="128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30"/>
      <c r="P293" s="131"/>
      <c r="Q293" s="132">
        <f t="shared" si="67"/>
        <v>0</v>
      </c>
      <c r="T293" t="b">
        <f t="shared" si="70"/>
        <v>0</v>
      </c>
      <c r="U293" s="13" t="b">
        <f t="shared" si="68"/>
        <v>0</v>
      </c>
      <c r="W293" s="88" t="b">
        <f t="shared" si="65"/>
        <v>0</v>
      </c>
    </row>
    <row r="294" spans="1:23" ht="16" hidden="1" thickBot="1">
      <c r="B294" s="133">
        <f t="shared" si="69"/>
        <v>2006</v>
      </c>
      <c r="C294" s="134" t="s">
        <v>25</v>
      </c>
      <c r="D294" s="135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7"/>
      <c r="P294" s="131"/>
      <c r="Q294" s="138">
        <f t="shared" si="67"/>
        <v>0</v>
      </c>
      <c r="T294" t="b">
        <f t="shared" si="70"/>
        <v>0</v>
      </c>
      <c r="U294" s="13" t="b">
        <f t="shared" si="68"/>
        <v>0</v>
      </c>
      <c r="W294" s="88" t="b">
        <f t="shared" si="65"/>
        <v>0</v>
      </c>
    </row>
    <row r="295" spans="1:23" ht="16" hidden="1" thickBot="1">
      <c r="B295" s="133">
        <f t="shared" si="69"/>
        <v>2005</v>
      </c>
      <c r="C295" s="134" t="s">
        <v>25</v>
      </c>
      <c r="D295" s="128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30"/>
      <c r="P295" s="131"/>
      <c r="Q295" s="132">
        <f t="shared" si="67"/>
        <v>0</v>
      </c>
      <c r="T295" t="b">
        <f t="shared" si="70"/>
        <v>0</v>
      </c>
      <c r="U295" s="13" t="b">
        <f t="shared" si="68"/>
        <v>0</v>
      </c>
      <c r="W295" s="88" t="b">
        <f t="shared" si="65"/>
        <v>0</v>
      </c>
    </row>
    <row r="296" spans="1:23" hidden="1">
      <c r="T296" t="b">
        <f t="shared" si="70"/>
        <v>0</v>
      </c>
      <c r="W296" s="88" t="b">
        <f t="shared" si="65"/>
        <v>0</v>
      </c>
    </row>
    <row r="297" spans="1:23" ht="16" hidden="1" thickBot="1">
      <c r="B297" s="224" t="s">
        <v>45</v>
      </c>
      <c r="C297" s="224"/>
      <c r="D297" s="224"/>
      <c r="E297" s="224"/>
      <c r="F297" s="117" t="s">
        <v>20</v>
      </c>
      <c r="G297" s="118" t="s">
        <v>21</v>
      </c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T297" t="b">
        <f>VLOOKUP(B298,$T$5:$U$24,2,)</f>
        <v>0</v>
      </c>
      <c r="W297" s="88" t="b">
        <f>AND(S297:V297)</f>
        <v>0</v>
      </c>
    </row>
    <row r="298" spans="1:23" ht="31.5" hidden="1" customHeight="1" thickTop="1" thickBot="1">
      <c r="A298" s="120" t="s">
        <v>22</v>
      </c>
      <c r="B298" s="121">
        <f>B268+1</f>
        <v>10</v>
      </c>
      <c r="C298" s="225" t="str">
        <f>VLOOKUP(B298,$B$5:$F$24,2,)</f>
        <v/>
      </c>
      <c r="D298" s="226"/>
      <c r="E298" s="227"/>
      <c r="F298" s="152" t="str">
        <f>VLOOKUP(B298,$B$5:$G$24,5,)</f>
        <v/>
      </c>
      <c r="G298" s="210" t="str">
        <f>VLOOKUP(B298,$B$5:$G$24,6,)</f>
        <v/>
      </c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T298" t="b">
        <f>T297</f>
        <v>0</v>
      </c>
      <c r="W298" s="88" t="b">
        <f t="shared" ref="W298:W326" si="71">AND(S298:V298)</f>
        <v>0</v>
      </c>
    </row>
    <row r="299" spans="1:23" hidden="1">
      <c r="T299" t="b">
        <f>T298</f>
        <v>0</v>
      </c>
      <c r="W299" s="88" t="b">
        <f t="shared" si="71"/>
        <v>0</v>
      </c>
    </row>
    <row r="300" spans="1:23" ht="16" hidden="1" thickBot="1">
      <c r="B300" s="122"/>
      <c r="C300" s="122"/>
      <c r="D300" s="123" t="str">
        <f>D270</f>
        <v>Jan</v>
      </c>
      <c r="E300" s="123" t="str">
        <f t="shared" ref="E300:O300" si="72">E270</f>
        <v>Feb</v>
      </c>
      <c r="F300" s="123" t="str">
        <f t="shared" si="72"/>
        <v>Mar</v>
      </c>
      <c r="G300" s="123" t="str">
        <f t="shared" si="72"/>
        <v>Apr</v>
      </c>
      <c r="H300" s="123" t="str">
        <f t="shared" si="72"/>
        <v>May</v>
      </c>
      <c r="I300" s="123" t="str">
        <f t="shared" si="72"/>
        <v>Jun</v>
      </c>
      <c r="J300" s="123" t="str">
        <f t="shared" si="72"/>
        <v>Jul</v>
      </c>
      <c r="K300" s="123" t="str">
        <f t="shared" si="72"/>
        <v>Aug</v>
      </c>
      <c r="L300" s="123" t="str">
        <f t="shared" si="72"/>
        <v>Sep</v>
      </c>
      <c r="M300" s="123" t="str">
        <f t="shared" si="72"/>
        <v>Oct</v>
      </c>
      <c r="N300" s="123" t="str">
        <f t="shared" si="72"/>
        <v>Nov</v>
      </c>
      <c r="O300" s="123" t="str">
        <f t="shared" si="72"/>
        <v>Dec</v>
      </c>
      <c r="P300" s="124"/>
      <c r="Q300" s="125" t="s">
        <v>23</v>
      </c>
      <c r="T300" t="b">
        <f>T299</f>
        <v>0</v>
      </c>
      <c r="W300" s="88" t="b">
        <f t="shared" si="71"/>
        <v>0</v>
      </c>
    </row>
    <row r="301" spans="1:23" ht="16" hidden="1" thickBot="1">
      <c r="B301" s="126">
        <f>FinalYear</f>
        <v>2029</v>
      </c>
      <c r="C301" s="127" t="s">
        <v>25</v>
      </c>
      <c r="D301" s="128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30"/>
      <c r="P301" s="131"/>
      <c r="Q301" s="132">
        <f t="shared" ref="Q301:Q325" si="73">SUM(D301:O301)</f>
        <v>0</v>
      </c>
      <c r="T301" t="b">
        <f>T300</f>
        <v>0</v>
      </c>
      <c r="U301" s="13" t="b">
        <f t="shared" ref="U301:U325" si="74">AND(B301&lt;=ReportingYear,B301&gt;=BaselineYear)</f>
        <v>0</v>
      </c>
      <c r="W301" s="88" t="b">
        <f t="shared" si="71"/>
        <v>0</v>
      </c>
    </row>
    <row r="302" spans="1:23" ht="16" hidden="1" thickBot="1">
      <c r="B302" s="133">
        <f>B301-1</f>
        <v>2028</v>
      </c>
      <c r="C302" s="134" t="s">
        <v>25</v>
      </c>
      <c r="D302" s="135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7"/>
      <c r="P302" s="131"/>
      <c r="Q302" s="138">
        <f t="shared" si="73"/>
        <v>0</v>
      </c>
      <c r="T302" t="b">
        <f>T301</f>
        <v>0</v>
      </c>
      <c r="U302" s="13" t="b">
        <f t="shared" si="74"/>
        <v>0</v>
      </c>
      <c r="W302" s="88" t="b">
        <f t="shared" si="71"/>
        <v>0</v>
      </c>
    </row>
    <row r="303" spans="1:23" ht="16" hidden="1" thickBot="1">
      <c r="B303" s="133">
        <f t="shared" ref="B303:B325" si="75">B302-1</f>
        <v>2027</v>
      </c>
      <c r="C303" s="134" t="s">
        <v>25</v>
      </c>
      <c r="D303" s="128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30"/>
      <c r="P303" s="131"/>
      <c r="Q303" s="132">
        <f t="shared" si="73"/>
        <v>0</v>
      </c>
      <c r="T303" t="b">
        <f t="shared" ref="T303:T326" si="76">T302</f>
        <v>0</v>
      </c>
      <c r="U303" s="13" t="b">
        <f t="shared" si="74"/>
        <v>0</v>
      </c>
      <c r="W303" s="88" t="b">
        <f t="shared" si="71"/>
        <v>0</v>
      </c>
    </row>
    <row r="304" spans="1:23" ht="16" hidden="1" thickBot="1">
      <c r="B304" s="133">
        <f t="shared" si="75"/>
        <v>2026</v>
      </c>
      <c r="C304" s="134" t="s">
        <v>25</v>
      </c>
      <c r="D304" s="135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7"/>
      <c r="P304" s="131"/>
      <c r="Q304" s="138">
        <f t="shared" si="73"/>
        <v>0</v>
      </c>
      <c r="T304" t="b">
        <f t="shared" si="76"/>
        <v>0</v>
      </c>
      <c r="U304" s="13" t="b">
        <f t="shared" si="74"/>
        <v>0</v>
      </c>
      <c r="W304" s="88" t="b">
        <f t="shared" si="71"/>
        <v>0</v>
      </c>
    </row>
    <row r="305" spans="2:23" ht="16" hidden="1" thickBot="1">
      <c r="B305" s="133">
        <f t="shared" si="75"/>
        <v>2025</v>
      </c>
      <c r="C305" s="134" t="s">
        <v>25</v>
      </c>
      <c r="D305" s="128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30"/>
      <c r="P305" s="131"/>
      <c r="Q305" s="132">
        <f t="shared" si="73"/>
        <v>0</v>
      </c>
      <c r="T305" t="b">
        <f t="shared" si="76"/>
        <v>0</v>
      </c>
      <c r="U305" s="13" t="b">
        <f t="shared" si="74"/>
        <v>0</v>
      </c>
      <c r="W305" s="88" t="b">
        <f t="shared" si="71"/>
        <v>0</v>
      </c>
    </row>
    <row r="306" spans="2:23" ht="16" hidden="1" thickBot="1">
      <c r="B306" s="133">
        <f t="shared" si="75"/>
        <v>2024</v>
      </c>
      <c r="C306" s="134" t="s">
        <v>25</v>
      </c>
      <c r="D306" s="135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7"/>
      <c r="P306" s="131"/>
      <c r="Q306" s="138">
        <f t="shared" si="73"/>
        <v>0</v>
      </c>
      <c r="T306" t="b">
        <f t="shared" si="76"/>
        <v>0</v>
      </c>
      <c r="U306" s="13" t="b">
        <f t="shared" si="74"/>
        <v>0</v>
      </c>
      <c r="W306" s="88" t="b">
        <f t="shared" si="71"/>
        <v>0</v>
      </c>
    </row>
    <row r="307" spans="2:23" ht="16" hidden="1" thickBot="1">
      <c r="B307" s="133">
        <f t="shared" si="75"/>
        <v>2023</v>
      </c>
      <c r="C307" s="134" t="s">
        <v>25</v>
      </c>
      <c r="D307" s="128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30"/>
      <c r="P307" s="131"/>
      <c r="Q307" s="132">
        <f t="shared" si="73"/>
        <v>0</v>
      </c>
      <c r="T307" t="b">
        <f t="shared" si="76"/>
        <v>0</v>
      </c>
      <c r="U307" s="13" t="b">
        <f t="shared" si="74"/>
        <v>0</v>
      </c>
      <c r="W307" s="88" t="b">
        <f t="shared" si="71"/>
        <v>0</v>
      </c>
    </row>
    <row r="308" spans="2:23" ht="16" hidden="1" thickBot="1">
      <c r="B308" s="133">
        <f t="shared" si="75"/>
        <v>2022</v>
      </c>
      <c r="C308" s="134" t="s">
        <v>25</v>
      </c>
      <c r="D308" s="135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7"/>
      <c r="P308" s="131"/>
      <c r="Q308" s="138">
        <f t="shared" si="73"/>
        <v>0</v>
      </c>
      <c r="T308" t="b">
        <f t="shared" si="76"/>
        <v>0</v>
      </c>
      <c r="U308" s="13" t="b">
        <f t="shared" si="74"/>
        <v>0</v>
      </c>
      <c r="W308" s="88" t="b">
        <f t="shared" si="71"/>
        <v>0</v>
      </c>
    </row>
    <row r="309" spans="2:23" ht="16" hidden="1" thickBot="1">
      <c r="B309" s="133">
        <f t="shared" si="75"/>
        <v>2021</v>
      </c>
      <c r="C309" s="134" t="s">
        <v>25</v>
      </c>
      <c r="D309" s="128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30"/>
      <c r="P309" s="131"/>
      <c r="Q309" s="132">
        <f t="shared" si="73"/>
        <v>0</v>
      </c>
      <c r="T309" t="b">
        <f t="shared" si="76"/>
        <v>0</v>
      </c>
      <c r="U309" s="13" t="b">
        <f t="shared" si="74"/>
        <v>0</v>
      </c>
      <c r="W309" s="88" t="b">
        <f t="shared" si="71"/>
        <v>0</v>
      </c>
    </row>
    <row r="310" spans="2:23" ht="16" hidden="1" thickBot="1">
      <c r="B310" s="133">
        <f t="shared" si="75"/>
        <v>2020</v>
      </c>
      <c r="C310" s="134" t="s">
        <v>25</v>
      </c>
      <c r="D310" s="135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7"/>
      <c r="P310" s="131"/>
      <c r="Q310" s="138">
        <f t="shared" si="73"/>
        <v>0</v>
      </c>
      <c r="T310" t="b">
        <f t="shared" si="76"/>
        <v>0</v>
      </c>
      <c r="U310" s="13" t="b">
        <f t="shared" si="74"/>
        <v>0</v>
      </c>
      <c r="W310" s="88" t="b">
        <f t="shared" si="71"/>
        <v>0</v>
      </c>
    </row>
    <row r="311" spans="2:23" ht="16" hidden="1" thickBot="1">
      <c r="B311" s="133">
        <f t="shared" si="75"/>
        <v>2019</v>
      </c>
      <c r="C311" s="134" t="s">
        <v>25</v>
      </c>
      <c r="D311" s="128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30"/>
      <c r="P311" s="131"/>
      <c r="Q311" s="132">
        <f t="shared" si="73"/>
        <v>0</v>
      </c>
      <c r="T311" t="b">
        <f t="shared" si="76"/>
        <v>0</v>
      </c>
      <c r="U311" s="13" t="b">
        <f t="shared" si="74"/>
        <v>0</v>
      </c>
      <c r="W311" s="88" t="b">
        <f t="shared" si="71"/>
        <v>0</v>
      </c>
    </row>
    <row r="312" spans="2:23" ht="16" hidden="1" thickBot="1">
      <c r="B312" s="133">
        <f t="shared" si="75"/>
        <v>2018</v>
      </c>
      <c r="C312" s="134" t="s">
        <v>25</v>
      </c>
      <c r="D312" s="135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7"/>
      <c r="P312" s="131"/>
      <c r="Q312" s="138">
        <f t="shared" si="73"/>
        <v>0</v>
      </c>
      <c r="T312" t="b">
        <f t="shared" si="76"/>
        <v>0</v>
      </c>
      <c r="U312" s="13" t="b">
        <f t="shared" si="74"/>
        <v>0</v>
      </c>
      <c r="W312" s="88" t="b">
        <f t="shared" si="71"/>
        <v>0</v>
      </c>
    </row>
    <row r="313" spans="2:23" ht="16" hidden="1" thickBot="1">
      <c r="B313" s="133">
        <f t="shared" si="75"/>
        <v>2017</v>
      </c>
      <c r="C313" s="134" t="s">
        <v>25</v>
      </c>
      <c r="D313" s="128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30"/>
      <c r="P313" s="131"/>
      <c r="Q313" s="132">
        <f t="shared" si="73"/>
        <v>0</v>
      </c>
      <c r="T313" t="b">
        <f t="shared" si="76"/>
        <v>0</v>
      </c>
      <c r="U313" s="13" t="b">
        <f t="shared" si="74"/>
        <v>1</v>
      </c>
      <c r="W313" s="88" t="b">
        <f t="shared" si="71"/>
        <v>0</v>
      </c>
    </row>
    <row r="314" spans="2:23" ht="16" hidden="1" thickBot="1">
      <c r="B314" s="133">
        <f t="shared" si="75"/>
        <v>2016</v>
      </c>
      <c r="C314" s="134" t="s">
        <v>25</v>
      </c>
      <c r="D314" s="135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7"/>
      <c r="P314" s="131"/>
      <c r="Q314" s="138">
        <f t="shared" si="73"/>
        <v>0</v>
      </c>
      <c r="T314" t="b">
        <f t="shared" si="76"/>
        <v>0</v>
      </c>
      <c r="U314" s="13" t="b">
        <f t="shared" si="74"/>
        <v>1</v>
      </c>
      <c r="W314" s="88" t="b">
        <f t="shared" si="71"/>
        <v>0</v>
      </c>
    </row>
    <row r="315" spans="2:23" ht="16" hidden="1" thickBot="1">
      <c r="B315" s="133">
        <f t="shared" si="75"/>
        <v>2015</v>
      </c>
      <c r="C315" s="134" t="s">
        <v>25</v>
      </c>
      <c r="D315" s="128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30"/>
      <c r="P315" s="131"/>
      <c r="Q315" s="132">
        <f t="shared" si="73"/>
        <v>0</v>
      </c>
      <c r="T315" t="b">
        <f t="shared" si="76"/>
        <v>0</v>
      </c>
      <c r="U315" s="13" t="b">
        <f t="shared" si="74"/>
        <v>1</v>
      </c>
      <c r="W315" s="88" t="b">
        <f t="shared" si="71"/>
        <v>0</v>
      </c>
    </row>
    <row r="316" spans="2:23" ht="16" hidden="1" thickBot="1">
      <c r="B316" s="133">
        <f t="shared" si="75"/>
        <v>2014</v>
      </c>
      <c r="C316" s="134" t="s">
        <v>25</v>
      </c>
      <c r="D316" s="135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7"/>
      <c r="P316" s="131"/>
      <c r="Q316" s="138">
        <f t="shared" si="73"/>
        <v>0</v>
      </c>
      <c r="T316" t="b">
        <f>T305</f>
        <v>0</v>
      </c>
      <c r="U316" s="13" t="b">
        <f t="shared" si="74"/>
        <v>1</v>
      </c>
      <c r="W316" s="88" t="b">
        <f t="shared" si="71"/>
        <v>0</v>
      </c>
    </row>
    <row r="317" spans="2:23" ht="16" hidden="1" thickBot="1">
      <c r="B317" s="133">
        <f t="shared" si="75"/>
        <v>2013</v>
      </c>
      <c r="C317" s="134" t="s">
        <v>25</v>
      </c>
      <c r="D317" s="128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30"/>
      <c r="P317" s="131"/>
      <c r="Q317" s="132">
        <f t="shared" si="73"/>
        <v>0</v>
      </c>
      <c r="T317" t="b">
        <f t="shared" si="76"/>
        <v>0</v>
      </c>
      <c r="U317" s="13" t="b">
        <f t="shared" si="74"/>
        <v>0</v>
      </c>
      <c r="W317" s="88" t="b">
        <f t="shared" si="71"/>
        <v>0</v>
      </c>
    </row>
    <row r="318" spans="2:23" ht="16" hidden="1" thickBot="1">
      <c r="B318" s="133">
        <f t="shared" si="75"/>
        <v>2012</v>
      </c>
      <c r="C318" s="134" t="s">
        <v>25</v>
      </c>
      <c r="D318" s="135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7"/>
      <c r="P318" s="131"/>
      <c r="Q318" s="138">
        <f t="shared" si="73"/>
        <v>0</v>
      </c>
      <c r="T318" t="b">
        <f t="shared" si="76"/>
        <v>0</v>
      </c>
      <c r="U318" s="13" t="b">
        <f t="shared" si="74"/>
        <v>0</v>
      </c>
      <c r="W318" s="88" t="b">
        <f t="shared" si="71"/>
        <v>0</v>
      </c>
    </row>
    <row r="319" spans="2:23" ht="16" hidden="1" thickBot="1">
      <c r="B319" s="133">
        <f t="shared" si="75"/>
        <v>2011</v>
      </c>
      <c r="C319" s="134" t="s">
        <v>25</v>
      </c>
      <c r="D319" s="128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30"/>
      <c r="P319" s="131"/>
      <c r="Q319" s="132">
        <f t="shared" si="73"/>
        <v>0</v>
      </c>
      <c r="T319" t="b">
        <f t="shared" si="76"/>
        <v>0</v>
      </c>
      <c r="U319" s="13" t="b">
        <f t="shared" si="74"/>
        <v>0</v>
      </c>
      <c r="W319" s="88" t="b">
        <f t="shared" si="71"/>
        <v>0</v>
      </c>
    </row>
    <row r="320" spans="2:23" ht="16" hidden="1" thickBot="1">
      <c r="B320" s="133">
        <f t="shared" si="75"/>
        <v>2010</v>
      </c>
      <c r="C320" s="134" t="s">
        <v>25</v>
      </c>
      <c r="D320" s="135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7"/>
      <c r="P320" s="131"/>
      <c r="Q320" s="138">
        <f t="shared" si="73"/>
        <v>0</v>
      </c>
      <c r="T320" t="b">
        <f t="shared" si="76"/>
        <v>0</v>
      </c>
      <c r="U320" s="13" t="b">
        <f t="shared" si="74"/>
        <v>0</v>
      </c>
      <c r="W320" s="88" t="b">
        <f t="shared" si="71"/>
        <v>0</v>
      </c>
    </row>
    <row r="321" spans="1:23" ht="16" hidden="1" thickBot="1">
      <c r="B321" s="133">
        <f t="shared" si="75"/>
        <v>2009</v>
      </c>
      <c r="C321" s="134" t="s">
        <v>25</v>
      </c>
      <c r="D321" s="128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30"/>
      <c r="P321" s="131"/>
      <c r="Q321" s="132">
        <f t="shared" si="73"/>
        <v>0</v>
      </c>
      <c r="T321" t="b">
        <f t="shared" si="76"/>
        <v>0</v>
      </c>
      <c r="U321" s="13" t="b">
        <f t="shared" si="74"/>
        <v>0</v>
      </c>
      <c r="W321" s="88" t="b">
        <f t="shared" si="71"/>
        <v>0</v>
      </c>
    </row>
    <row r="322" spans="1:23" ht="16" hidden="1" thickBot="1">
      <c r="B322" s="133">
        <f t="shared" si="75"/>
        <v>2008</v>
      </c>
      <c r="C322" s="134" t="s">
        <v>25</v>
      </c>
      <c r="D322" s="135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7"/>
      <c r="P322" s="131"/>
      <c r="Q322" s="138">
        <f t="shared" si="73"/>
        <v>0</v>
      </c>
      <c r="T322" t="b">
        <f t="shared" si="76"/>
        <v>0</v>
      </c>
      <c r="U322" s="13" t="b">
        <f t="shared" si="74"/>
        <v>0</v>
      </c>
      <c r="W322" s="88" t="b">
        <f t="shared" si="71"/>
        <v>0</v>
      </c>
    </row>
    <row r="323" spans="1:23" ht="16" hidden="1" thickBot="1">
      <c r="B323" s="133">
        <f t="shared" si="75"/>
        <v>2007</v>
      </c>
      <c r="C323" s="134" t="s">
        <v>25</v>
      </c>
      <c r="D323" s="128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30"/>
      <c r="P323" s="131"/>
      <c r="Q323" s="132">
        <f t="shared" si="73"/>
        <v>0</v>
      </c>
      <c r="T323" t="b">
        <f t="shared" si="76"/>
        <v>0</v>
      </c>
      <c r="U323" s="13" t="b">
        <f t="shared" si="74"/>
        <v>0</v>
      </c>
      <c r="W323" s="88" t="b">
        <f t="shared" si="71"/>
        <v>0</v>
      </c>
    </row>
    <row r="324" spans="1:23" ht="16" hidden="1" thickBot="1">
      <c r="B324" s="133">
        <f t="shared" si="75"/>
        <v>2006</v>
      </c>
      <c r="C324" s="134" t="s">
        <v>25</v>
      </c>
      <c r="D324" s="135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7"/>
      <c r="P324" s="131"/>
      <c r="Q324" s="138">
        <f t="shared" si="73"/>
        <v>0</v>
      </c>
      <c r="T324" t="b">
        <f t="shared" si="76"/>
        <v>0</v>
      </c>
      <c r="U324" s="13" t="b">
        <f t="shared" si="74"/>
        <v>0</v>
      </c>
      <c r="W324" s="88" t="b">
        <f t="shared" si="71"/>
        <v>0</v>
      </c>
    </row>
    <row r="325" spans="1:23" ht="16" hidden="1" thickBot="1">
      <c r="B325" s="133">
        <f t="shared" si="75"/>
        <v>2005</v>
      </c>
      <c r="C325" s="134" t="s">
        <v>25</v>
      </c>
      <c r="D325" s="128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30"/>
      <c r="P325" s="131"/>
      <c r="Q325" s="132">
        <f t="shared" si="73"/>
        <v>0</v>
      </c>
      <c r="T325" t="b">
        <f t="shared" si="76"/>
        <v>0</v>
      </c>
      <c r="U325" s="13" t="b">
        <f t="shared" si="74"/>
        <v>0</v>
      </c>
      <c r="W325" s="88" t="b">
        <f t="shared" si="71"/>
        <v>0</v>
      </c>
    </row>
    <row r="326" spans="1:23" hidden="1">
      <c r="T326" t="b">
        <f t="shared" si="76"/>
        <v>0</v>
      </c>
      <c r="W326" s="88" t="b">
        <f t="shared" si="71"/>
        <v>0</v>
      </c>
    </row>
    <row r="327" spans="1:23" ht="16" hidden="1" thickBot="1">
      <c r="B327" s="224" t="s">
        <v>45</v>
      </c>
      <c r="C327" s="224"/>
      <c r="D327" s="224"/>
      <c r="E327" s="224"/>
      <c r="F327" s="117" t="s">
        <v>20</v>
      </c>
      <c r="G327" s="118" t="s">
        <v>21</v>
      </c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T327" t="b">
        <f>VLOOKUP(B328,$T$5:$U$24,2,)</f>
        <v>0</v>
      </c>
      <c r="W327" s="88" t="b">
        <f>AND(S327:V327)</f>
        <v>0</v>
      </c>
    </row>
    <row r="328" spans="1:23" ht="31.5" hidden="1" customHeight="1" thickTop="1" thickBot="1">
      <c r="A328" s="120" t="s">
        <v>22</v>
      </c>
      <c r="B328" s="121">
        <f>B298+1</f>
        <v>11</v>
      </c>
      <c r="C328" s="225" t="str">
        <f>VLOOKUP(B328,$B$5:$F$24,2,)</f>
        <v/>
      </c>
      <c r="D328" s="226"/>
      <c r="E328" s="227"/>
      <c r="F328" s="152" t="str">
        <f>VLOOKUP(B328,$B$5:$G$24,5,)</f>
        <v/>
      </c>
      <c r="G328" s="210" t="str">
        <f>VLOOKUP(B328,$B$5:$G$24,6,)</f>
        <v/>
      </c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T328" t="b">
        <f>T327</f>
        <v>0</v>
      </c>
      <c r="W328" s="88" t="b">
        <f t="shared" ref="W328:W356" si="77">AND(S328:V328)</f>
        <v>0</v>
      </c>
    </row>
    <row r="329" spans="1:23" hidden="1">
      <c r="T329" t="b">
        <f>T328</f>
        <v>0</v>
      </c>
      <c r="W329" s="88" t="b">
        <f t="shared" si="77"/>
        <v>0</v>
      </c>
    </row>
    <row r="330" spans="1:23" ht="16" hidden="1" thickBot="1">
      <c r="B330" s="122"/>
      <c r="C330" s="122"/>
      <c r="D330" s="123" t="str">
        <f>D300</f>
        <v>Jan</v>
      </c>
      <c r="E330" s="123" t="str">
        <f t="shared" ref="E330:O330" si="78">E300</f>
        <v>Feb</v>
      </c>
      <c r="F330" s="123" t="str">
        <f t="shared" si="78"/>
        <v>Mar</v>
      </c>
      <c r="G330" s="123" t="str">
        <f t="shared" si="78"/>
        <v>Apr</v>
      </c>
      <c r="H330" s="123" t="str">
        <f t="shared" si="78"/>
        <v>May</v>
      </c>
      <c r="I330" s="123" t="str">
        <f t="shared" si="78"/>
        <v>Jun</v>
      </c>
      <c r="J330" s="123" t="str">
        <f t="shared" si="78"/>
        <v>Jul</v>
      </c>
      <c r="K330" s="123" t="str">
        <f t="shared" si="78"/>
        <v>Aug</v>
      </c>
      <c r="L330" s="123" t="str">
        <f t="shared" si="78"/>
        <v>Sep</v>
      </c>
      <c r="M330" s="123" t="str">
        <f t="shared" si="78"/>
        <v>Oct</v>
      </c>
      <c r="N330" s="123" t="str">
        <f t="shared" si="78"/>
        <v>Nov</v>
      </c>
      <c r="O330" s="123" t="str">
        <f t="shared" si="78"/>
        <v>Dec</v>
      </c>
      <c r="P330" s="124"/>
      <c r="Q330" s="125" t="s">
        <v>23</v>
      </c>
      <c r="T330" t="b">
        <f>T329</f>
        <v>0</v>
      </c>
      <c r="W330" s="88" t="b">
        <f t="shared" si="77"/>
        <v>0</v>
      </c>
    </row>
    <row r="331" spans="1:23" ht="16" hidden="1" thickBot="1">
      <c r="B331" s="126">
        <f>FinalYear</f>
        <v>2029</v>
      </c>
      <c r="C331" s="127" t="s">
        <v>25</v>
      </c>
      <c r="D331" s="128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30"/>
      <c r="P331" s="131"/>
      <c r="Q331" s="132">
        <f t="shared" ref="Q331:Q355" si="79">SUM(D331:O331)</f>
        <v>0</v>
      </c>
      <c r="T331" t="b">
        <f>T330</f>
        <v>0</v>
      </c>
      <c r="U331" s="13" t="b">
        <f t="shared" ref="U331:U355" si="80">AND(B331&lt;=ReportingYear,B331&gt;=BaselineYear)</f>
        <v>0</v>
      </c>
      <c r="W331" s="88" t="b">
        <f t="shared" si="77"/>
        <v>0</v>
      </c>
    </row>
    <row r="332" spans="1:23" ht="16" hidden="1" thickBot="1">
      <c r="B332" s="133">
        <f>B331-1</f>
        <v>2028</v>
      </c>
      <c r="C332" s="134" t="s">
        <v>25</v>
      </c>
      <c r="D332" s="135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7"/>
      <c r="P332" s="131"/>
      <c r="Q332" s="138">
        <f t="shared" si="79"/>
        <v>0</v>
      </c>
      <c r="T332" t="b">
        <f>T331</f>
        <v>0</v>
      </c>
      <c r="U332" s="13" t="b">
        <f t="shared" si="80"/>
        <v>0</v>
      </c>
      <c r="W332" s="88" t="b">
        <f t="shared" si="77"/>
        <v>0</v>
      </c>
    </row>
    <row r="333" spans="1:23" ht="16" hidden="1" thickBot="1">
      <c r="B333" s="133">
        <f t="shared" ref="B333:B355" si="81">B332-1</f>
        <v>2027</v>
      </c>
      <c r="C333" s="134" t="s">
        <v>25</v>
      </c>
      <c r="D333" s="128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30"/>
      <c r="P333" s="131"/>
      <c r="Q333" s="132">
        <f t="shared" si="79"/>
        <v>0</v>
      </c>
      <c r="T333" t="b">
        <f t="shared" ref="T333:T356" si="82">T332</f>
        <v>0</v>
      </c>
      <c r="U333" s="13" t="b">
        <f t="shared" si="80"/>
        <v>0</v>
      </c>
      <c r="W333" s="88" t="b">
        <f t="shared" si="77"/>
        <v>0</v>
      </c>
    </row>
    <row r="334" spans="1:23" ht="16" hidden="1" thickBot="1">
      <c r="B334" s="133">
        <f t="shared" si="81"/>
        <v>2026</v>
      </c>
      <c r="C334" s="134" t="s">
        <v>25</v>
      </c>
      <c r="D334" s="135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7"/>
      <c r="P334" s="131"/>
      <c r="Q334" s="138">
        <f t="shared" si="79"/>
        <v>0</v>
      </c>
      <c r="T334" t="b">
        <f t="shared" si="82"/>
        <v>0</v>
      </c>
      <c r="U334" s="13" t="b">
        <f t="shared" si="80"/>
        <v>0</v>
      </c>
      <c r="W334" s="88" t="b">
        <f t="shared" si="77"/>
        <v>0</v>
      </c>
    </row>
    <row r="335" spans="1:23" ht="16" hidden="1" thickBot="1">
      <c r="B335" s="133">
        <f t="shared" si="81"/>
        <v>2025</v>
      </c>
      <c r="C335" s="134" t="s">
        <v>25</v>
      </c>
      <c r="D335" s="128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30"/>
      <c r="P335" s="131"/>
      <c r="Q335" s="132">
        <f t="shared" si="79"/>
        <v>0</v>
      </c>
      <c r="T335" t="b">
        <f t="shared" si="82"/>
        <v>0</v>
      </c>
      <c r="U335" s="13" t="b">
        <f t="shared" si="80"/>
        <v>0</v>
      </c>
      <c r="W335" s="88" t="b">
        <f t="shared" si="77"/>
        <v>0</v>
      </c>
    </row>
    <row r="336" spans="1:23" ht="16" hidden="1" thickBot="1">
      <c r="B336" s="133">
        <f t="shared" si="81"/>
        <v>2024</v>
      </c>
      <c r="C336" s="134" t="s">
        <v>25</v>
      </c>
      <c r="D336" s="135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7"/>
      <c r="P336" s="131"/>
      <c r="Q336" s="138">
        <f t="shared" si="79"/>
        <v>0</v>
      </c>
      <c r="T336" t="b">
        <f t="shared" si="82"/>
        <v>0</v>
      </c>
      <c r="U336" s="13" t="b">
        <f t="shared" si="80"/>
        <v>0</v>
      </c>
      <c r="W336" s="88" t="b">
        <f t="shared" si="77"/>
        <v>0</v>
      </c>
    </row>
    <row r="337" spans="2:23" ht="16" hidden="1" thickBot="1">
      <c r="B337" s="133">
        <f t="shared" si="81"/>
        <v>2023</v>
      </c>
      <c r="C337" s="134" t="s">
        <v>25</v>
      </c>
      <c r="D337" s="128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30"/>
      <c r="P337" s="131"/>
      <c r="Q337" s="132">
        <f t="shared" si="79"/>
        <v>0</v>
      </c>
      <c r="T337" t="b">
        <f t="shared" si="82"/>
        <v>0</v>
      </c>
      <c r="U337" s="13" t="b">
        <f t="shared" si="80"/>
        <v>0</v>
      </c>
      <c r="W337" s="88" t="b">
        <f t="shared" si="77"/>
        <v>0</v>
      </c>
    </row>
    <row r="338" spans="2:23" ht="16" hidden="1" thickBot="1">
      <c r="B338" s="133">
        <f t="shared" si="81"/>
        <v>2022</v>
      </c>
      <c r="C338" s="134" t="s">
        <v>25</v>
      </c>
      <c r="D338" s="135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7"/>
      <c r="P338" s="131"/>
      <c r="Q338" s="138">
        <f t="shared" si="79"/>
        <v>0</v>
      </c>
      <c r="T338" t="b">
        <f t="shared" si="82"/>
        <v>0</v>
      </c>
      <c r="U338" s="13" t="b">
        <f t="shared" si="80"/>
        <v>0</v>
      </c>
      <c r="W338" s="88" t="b">
        <f t="shared" si="77"/>
        <v>0</v>
      </c>
    </row>
    <row r="339" spans="2:23" ht="16" hidden="1" thickBot="1">
      <c r="B339" s="133">
        <f t="shared" si="81"/>
        <v>2021</v>
      </c>
      <c r="C339" s="134" t="s">
        <v>25</v>
      </c>
      <c r="D339" s="128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30"/>
      <c r="P339" s="131"/>
      <c r="Q339" s="132">
        <f t="shared" si="79"/>
        <v>0</v>
      </c>
      <c r="T339" t="b">
        <f t="shared" si="82"/>
        <v>0</v>
      </c>
      <c r="U339" s="13" t="b">
        <f t="shared" si="80"/>
        <v>0</v>
      </c>
      <c r="W339" s="88" t="b">
        <f t="shared" si="77"/>
        <v>0</v>
      </c>
    </row>
    <row r="340" spans="2:23" ht="16" hidden="1" thickBot="1">
      <c r="B340" s="133">
        <f t="shared" si="81"/>
        <v>2020</v>
      </c>
      <c r="C340" s="134" t="s">
        <v>25</v>
      </c>
      <c r="D340" s="135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7"/>
      <c r="P340" s="131"/>
      <c r="Q340" s="138">
        <f t="shared" si="79"/>
        <v>0</v>
      </c>
      <c r="T340" t="b">
        <f t="shared" si="82"/>
        <v>0</v>
      </c>
      <c r="U340" s="13" t="b">
        <f t="shared" si="80"/>
        <v>0</v>
      </c>
      <c r="W340" s="88" t="b">
        <f t="shared" si="77"/>
        <v>0</v>
      </c>
    </row>
    <row r="341" spans="2:23" ht="16" hidden="1" thickBot="1">
      <c r="B341" s="133">
        <f t="shared" si="81"/>
        <v>2019</v>
      </c>
      <c r="C341" s="134" t="s">
        <v>25</v>
      </c>
      <c r="D341" s="128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30"/>
      <c r="P341" s="131"/>
      <c r="Q341" s="132">
        <f t="shared" si="79"/>
        <v>0</v>
      </c>
      <c r="T341" t="b">
        <f t="shared" si="82"/>
        <v>0</v>
      </c>
      <c r="U341" s="13" t="b">
        <f t="shared" si="80"/>
        <v>0</v>
      </c>
      <c r="W341" s="88" t="b">
        <f t="shared" si="77"/>
        <v>0</v>
      </c>
    </row>
    <row r="342" spans="2:23" ht="16" hidden="1" thickBot="1">
      <c r="B342" s="133">
        <f t="shared" si="81"/>
        <v>2018</v>
      </c>
      <c r="C342" s="134" t="s">
        <v>25</v>
      </c>
      <c r="D342" s="135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7"/>
      <c r="P342" s="131"/>
      <c r="Q342" s="138">
        <f t="shared" si="79"/>
        <v>0</v>
      </c>
      <c r="T342" t="b">
        <f t="shared" si="82"/>
        <v>0</v>
      </c>
      <c r="U342" s="13" t="b">
        <f t="shared" si="80"/>
        <v>0</v>
      </c>
      <c r="W342" s="88" t="b">
        <f t="shared" si="77"/>
        <v>0</v>
      </c>
    </row>
    <row r="343" spans="2:23" ht="16" hidden="1" thickBot="1">
      <c r="B343" s="133">
        <f t="shared" si="81"/>
        <v>2017</v>
      </c>
      <c r="C343" s="134" t="s">
        <v>25</v>
      </c>
      <c r="D343" s="128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30"/>
      <c r="P343" s="131"/>
      <c r="Q343" s="132">
        <f t="shared" si="79"/>
        <v>0</v>
      </c>
      <c r="T343" t="b">
        <f t="shared" si="82"/>
        <v>0</v>
      </c>
      <c r="U343" s="13" t="b">
        <f t="shared" si="80"/>
        <v>1</v>
      </c>
      <c r="W343" s="88" t="b">
        <f t="shared" si="77"/>
        <v>0</v>
      </c>
    </row>
    <row r="344" spans="2:23" ht="16" hidden="1" thickBot="1">
      <c r="B344" s="133">
        <f t="shared" si="81"/>
        <v>2016</v>
      </c>
      <c r="C344" s="134" t="s">
        <v>25</v>
      </c>
      <c r="D344" s="135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7"/>
      <c r="P344" s="131"/>
      <c r="Q344" s="138">
        <f t="shared" si="79"/>
        <v>0</v>
      </c>
      <c r="T344" t="b">
        <f t="shared" si="82"/>
        <v>0</v>
      </c>
      <c r="U344" s="13" t="b">
        <f t="shared" si="80"/>
        <v>1</v>
      </c>
      <c r="W344" s="88" t="b">
        <f t="shared" si="77"/>
        <v>0</v>
      </c>
    </row>
    <row r="345" spans="2:23" ht="16" hidden="1" thickBot="1">
      <c r="B345" s="133">
        <f t="shared" si="81"/>
        <v>2015</v>
      </c>
      <c r="C345" s="134" t="s">
        <v>25</v>
      </c>
      <c r="D345" s="128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30"/>
      <c r="P345" s="131"/>
      <c r="Q345" s="132">
        <f t="shared" si="79"/>
        <v>0</v>
      </c>
      <c r="T345" t="b">
        <f t="shared" si="82"/>
        <v>0</v>
      </c>
      <c r="U345" s="13" t="b">
        <f t="shared" si="80"/>
        <v>1</v>
      </c>
      <c r="W345" s="88" t="b">
        <f t="shared" si="77"/>
        <v>0</v>
      </c>
    </row>
    <row r="346" spans="2:23" ht="16" hidden="1" thickBot="1">
      <c r="B346" s="133">
        <f t="shared" si="81"/>
        <v>2014</v>
      </c>
      <c r="C346" s="134" t="s">
        <v>25</v>
      </c>
      <c r="D346" s="135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7"/>
      <c r="P346" s="131"/>
      <c r="Q346" s="138">
        <f t="shared" si="79"/>
        <v>0</v>
      </c>
      <c r="T346" t="b">
        <f>T335</f>
        <v>0</v>
      </c>
      <c r="U346" s="13" t="b">
        <f t="shared" si="80"/>
        <v>1</v>
      </c>
      <c r="W346" s="88" t="b">
        <f t="shared" si="77"/>
        <v>0</v>
      </c>
    </row>
    <row r="347" spans="2:23" ht="16" hidden="1" thickBot="1">
      <c r="B347" s="133">
        <f t="shared" si="81"/>
        <v>2013</v>
      </c>
      <c r="C347" s="134" t="s">
        <v>25</v>
      </c>
      <c r="D347" s="128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30"/>
      <c r="P347" s="131"/>
      <c r="Q347" s="132">
        <f t="shared" si="79"/>
        <v>0</v>
      </c>
      <c r="T347" t="b">
        <f t="shared" si="82"/>
        <v>0</v>
      </c>
      <c r="U347" s="13" t="b">
        <f t="shared" si="80"/>
        <v>0</v>
      </c>
      <c r="W347" s="88" t="b">
        <f t="shared" si="77"/>
        <v>0</v>
      </c>
    </row>
    <row r="348" spans="2:23" ht="16" hidden="1" thickBot="1">
      <c r="B348" s="133">
        <f t="shared" si="81"/>
        <v>2012</v>
      </c>
      <c r="C348" s="134" t="s">
        <v>25</v>
      </c>
      <c r="D348" s="135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7"/>
      <c r="P348" s="131"/>
      <c r="Q348" s="138">
        <f t="shared" si="79"/>
        <v>0</v>
      </c>
      <c r="T348" t="b">
        <f t="shared" si="82"/>
        <v>0</v>
      </c>
      <c r="U348" s="13" t="b">
        <f t="shared" si="80"/>
        <v>0</v>
      </c>
      <c r="W348" s="88" t="b">
        <f t="shared" si="77"/>
        <v>0</v>
      </c>
    </row>
    <row r="349" spans="2:23" ht="16" hidden="1" thickBot="1">
      <c r="B349" s="133">
        <f t="shared" si="81"/>
        <v>2011</v>
      </c>
      <c r="C349" s="134" t="s">
        <v>25</v>
      </c>
      <c r="D349" s="128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30"/>
      <c r="P349" s="131"/>
      <c r="Q349" s="132">
        <f t="shared" si="79"/>
        <v>0</v>
      </c>
      <c r="T349" t="b">
        <f t="shared" si="82"/>
        <v>0</v>
      </c>
      <c r="U349" s="13" t="b">
        <f t="shared" si="80"/>
        <v>0</v>
      </c>
      <c r="W349" s="88" t="b">
        <f t="shared" si="77"/>
        <v>0</v>
      </c>
    </row>
    <row r="350" spans="2:23" ht="16" hidden="1" thickBot="1">
      <c r="B350" s="133">
        <f t="shared" si="81"/>
        <v>2010</v>
      </c>
      <c r="C350" s="134" t="s">
        <v>25</v>
      </c>
      <c r="D350" s="135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7"/>
      <c r="P350" s="131"/>
      <c r="Q350" s="138">
        <f t="shared" si="79"/>
        <v>0</v>
      </c>
      <c r="T350" t="b">
        <f t="shared" si="82"/>
        <v>0</v>
      </c>
      <c r="U350" s="13" t="b">
        <f t="shared" si="80"/>
        <v>0</v>
      </c>
      <c r="W350" s="88" t="b">
        <f t="shared" si="77"/>
        <v>0</v>
      </c>
    </row>
    <row r="351" spans="2:23" ht="16" hidden="1" thickBot="1">
      <c r="B351" s="133">
        <f t="shared" si="81"/>
        <v>2009</v>
      </c>
      <c r="C351" s="134" t="s">
        <v>25</v>
      </c>
      <c r="D351" s="128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30"/>
      <c r="P351" s="131"/>
      <c r="Q351" s="132">
        <f t="shared" si="79"/>
        <v>0</v>
      </c>
      <c r="T351" t="b">
        <f t="shared" si="82"/>
        <v>0</v>
      </c>
      <c r="U351" s="13" t="b">
        <f t="shared" si="80"/>
        <v>0</v>
      </c>
      <c r="W351" s="88" t="b">
        <f t="shared" si="77"/>
        <v>0</v>
      </c>
    </row>
    <row r="352" spans="2:23" ht="16" hidden="1" thickBot="1">
      <c r="B352" s="133">
        <f t="shared" si="81"/>
        <v>2008</v>
      </c>
      <c r="C352" s="134" t="s">
        <v>25</v>
      </c>
      <c r="D352" s="135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7"/>
      <c r="P352" s="131"/>
      <c r="Q352" s="138">
        <f t="shared" si="79"/>
        <v>0</v>
      </c>
      <c r="T352" t="b">
        <f t="shared" si="82"/>
        <v>0</v>
      </c>
      <c r="U352" s="13" t="b">
        <f t="shared" si="80"/>
        <v>0</v>
      </c>
      <c r="W352" s="88" t="b">
        <f t="shared" si="77"/>
        <v>0</v>
      </c>
    </row>
    <row r="353" spans="1:23" ht="16" hidden="1" thickBot="1">
      <c r="B353" s="133">
        <f t="shared" si="81"/>
        <v>2007</v>
      </c>
      <c r="C353" s="134" t="s">
        <v>25</v>
      </c>
      <c r="D353" s="128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30"/>
      <c r="P353" s="131"/>
      <c r="Q353" s="132">
        <f t="shared" si="79"/>
        <v>0</v>
      </c>
      <c r="T353" t="b">
        <f t="shared" si="82"/>
        <v>0</v>
      </c>
      <c r="U353" s="13" t="b">
        <f t="shared" si="80"/>
        <v>0</v>
      </c>
      <c r="W353" s="88" t="b">
        <f t="shared" si="77"/>
        <v>0</v>
      </c>
    </row>
    <row r="354" spans="1:23" ht="16" hidden="1" thickBot="1">
      <c r="B354" s="133">
        <f t="shared" si="81"/>
        <v>2006</v>
      </c>
      <c r="C354" s="134" t="s">
        <v>25</v>
      </c>
      <c r="D354" s="135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7"/>
      <c r="P354" s="131"/>
      <c r="Q354" s="138">
        <f t="shared" si="79"/>
        <v>0</v>
      </c>
      <c r="T354" t="b">
        <f t="shared" si="82"/>
        <v>0</v>
      </c>
      <c r="U354" s="13" t="b">
        <f t="shared" si="80"/>
        <v>0</v>
      </c>
      <c r="W354" s="88" t="b">
        <f t="shared" si="77"/>
        <v>0</v>
      </c>
    </row>
    <row r="355" spans="1:23" ht="16" hidden="1" thickBot="1">
      <c r="B355" s="133">
        <f t="shared" si="81"/>
        <v>2005</v>
      </c>
      <c r="C355" s="134" t="s">
        <v>25</v>
      </c>
      <c r="D355" s="128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30"/>
      <c r="P355" s="131"/>
      <c r="Q355" s="132">
        <f t="shared" si="79"/>
        <v>0</v>
      </c>
      <c r="T355" t="b">
        <f t="shared" si="82"/>
        <v>0</v>
      </c>
      <c r="U355" s="13" t="b">
        <f t="shared" si="80"/>
        <v>0</v>
      </c>
      <c r="W355" s="88" t="b">
        <f t="shared" si="77"/>
        <v>0</v>
      </c>
    </row>
    <row r="356" spans="1:23" hidden="1">
      <c r="T356" t="b">
        <f t="shared" si="82"/>
        <v>0</v>
      </c>
      <c r="W356" s="88" t="b">
        <f t="shared" si="77"/>
        <v>0</v>
      </c>
    </row>
    <row r="357" spans="1:23" ht="16" hidden="1" thickBot="1">
      <c r="B357" s="224" t="s">
        <v>45</v>
      </c>
      <c r="C357" s="224"/>
      <c r="D357" s="224"/>
      <c r="E357" s="224"/>
      <c r="F357" s="117" t="s">
        <v>20</v>
      </c>
      <c r="G357" s="118" t="s">
        <v>21</v>
      </c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T357" t="b">
        <f>VLOOKUP(B358,$T$5:$U$24,2,)</f>
        <v>0</v>
      </c>
      <c r="W357" s="88" t="b">
        <f>AND(S357:V357)</f>
        <v>0</v>
      </c>
    </row>
    <row r="358" spans="1:23" ht="31.5" hidden="1" customHeight="1" thickTop="1" thickBot="1">
      <c r="A358" s="120" t="s">
        <v>22</v>
      </c>
      <c r="B358" s="121">
        <f>B328+1</f>
        <v>12</v>
      </c>
      <c r="C358" s="225" t="str">
        <f>VLOOKUP(B358,$B$5:$F$24,2,)</f>
        <v/>
      </c>
      <c r="D358" s="226"/>
      <c r="E358" s="227"/>
      <c r="F358" s="152" t="str">
        <f>VLOOKUP(B358,$B$5:$G$24,5,)</f>
        <v/>
      </c>
      <c r="G358" s="210" t="str">
        <f>VLOOKUP(B358,$B$5:$G$24,6,)</f>
        <v/>
      </c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T358" t="b">
        <f>T357</f>
        <v>0</v>
      </c>
      <c r="W358" s="88" t="b">
        <f t="shared" ref="W358:W386" si="83">AND(S358:V358)</f>
        <v>0</v>
      </c>
    </row>
    <row r="359" spans="1:23" hidden="1">
      <c r="T359" t="b">
        <f>T358</f>
        <v>0</v>
      </c>
      <c r="W359" s="88" t="b">
        <f t="shared" si="83"/>
        <v>0</v>
      </c>
    </row>
    <row r="360" spans="1:23" ht="16" hidden="1" thickBot="1">
      <c r="B360" s="122"/>
      <c r="C360" s="122"/>
      <c r="D360" s="123" t="str">
        <f>D330</f>
        <v>Jan</v>
      </c>
      <c r="E360" s="123" t="str">
        <f t="shared" ref="E360:O360" si="84">E330</f>
        <v>Feb</v>
      </c>
      <c r="F360" s="123" t="str">
        <f t="shared" si="84"/>
        <v>Mar</v>
      </c>
      <c r="G360" s="123" t="str">
        <f t="shared" si="84"/>
        <v>Apr</v>
      </c>
      <c r="H360" s="123" t="str">
        <f t="shared" si="84"/>
        <v>May</v>
      </c>
      <c r="I360" s="123" t="str">
        <f t="shared" si="84"/>
        <v>Jun</v>
      </c>
      <c r="J360" s="123" t="str">
        <f t="shared" si="84"/>
        <v>Jul</v>
      </c>
      <c r="K360" s="123" t="str">
        <f t="shared" si="84"/>
        <v>Aug</v>
      </c>
      <c r="L360" s="123" t="str">
        <f t="shared" si="84"/>
        <v>Sep</v>
      </c>
      <c r="M360" s="123" t="str">
        <f t="shared" si="84"/>
        <v>Oct</v>
      </c>
      <c r="N360" s="123" t="str">
        <f t="shared" si="84"/>
        <v>Nov</v>
      </c>
      <c r="O360" s="123" t="str">
        <f t="shared" si="84"/>
        <v>Dec</v>
      </c>
      <c r="P360" s="124"/>
      <c r="Q360" s="125" t="s">
        <v>23</v>
      </c>
      <c r="T360" t="b">
        <f>T359</f>
        <v>0</v>
      </c>
      <c r="W360" s="88" t="b">
        <f t="shared" si="83"/>
        <v>0</v>
      </c>
    </row>
    <row r="361" spans="1:23" ht="16" hidden="1" thickBot="1">
      <c r="B361" s="126">
        <f>FinalYear</f>
        <v>2029</v>
      </c>
      <c r="C361" s="127" t="s">
        <v>25</v>
      </c>
      <c r="D361" s="128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30"/>
      <c r="P361" s="131"/>
      <c r="Q361" s="132">
        <f t="shared" ref="Q361:Q385" si="85">SUM(D361:O361)</f>
        <v>0</v>
      </c>
      <c r="T361" t="b">
        <f>T360</f>
        <v>0</v>
      </c>
      <c r="U361" s="13" t="b">
        <f t="shared" ref="U361:U385" si="86">AND(B361&lt;=ReportingYear,B361&gt;=BaselineYear)</f>
        <v>0</v>
      </c>
      <c r="W361" s="88" t="b">
        <f t="shared" si="83"/>
        <v>0</v>
      </c>
    </row>
    <row r="362" spans="1:23" ht="16" hidden="1" thickBot="1">
      <c r="B362" s="133">
        <f>B361-1</f>
        <v>2028</v>
      </c>
      <c r="C362" s="134" t="s">
        <v>25</v>
      </c>
      <c r="D362" s="135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7"/>
      <c r="P362" s="131"/>
      <c r="Q362" s="138">
        <f t="shared" si="85"/>
        <v>0</v>
      </c>
      <c r="T362" t="b">
        <f>T361</f>
        <v>0</v>
      </c>
      <c r="U362" s="13" t="b">
        <f t="shared" si="86"/>
        <v>0</v>
      </c>
      <c r="W362" s="88" t="b">
        <f t="shared" si="83"/>
        <v>0</v>
      </c>
    </row>
    <row r="363" spans="1:23" ht="16" hidden="1" thickBot="1">
      <c r="B363" s="133">
        <f t="shared" ref="B363:B385" si="87">B362-1</f>
        <v>2027</v>
      </c>
      <c r="C363" s="134" t="s">
        <v>25</v>
      </c>
      <c r="D363" s="128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30"/>
      <c r="P363" s="131"/>
      <c r="Q363" s="132">
        <f t="shared" si="85"/>
        <v>0</v>
      </c>
      <c r="T363" t="b">
        <f t="shared" ref="T363:T386" si="88">T362</f>
        <v>0</v>
      </c>
      <c r="U363" s="13" t="b">
        <f t="shared" si="86"/>
        <v>0</v>
      </c>
      <c r="W363" s="88" t="b">
        <f t="shared" si="83"/>
        <v>0</v>
      </c>
    </row>
    <row r="364" spans="1:23" ht="16" hidden="1" thickBot="1">
      <c r="B364" s="133">
        <f t="shared" si="87"/>
        <v>2026</v>
      </c>
      <c r="C364" s="134" t="s">
        <v>25</v>
      </c>
      <c r="D364" s="135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7"/>
      <c r="P364" s="131"/>
      <c r="Q364" s="138">
        <f t="shared" si="85"/>
        <v>0</v>
      </c>
      <c r="T364" t="b">
        <f t="shared" si="88"/>
        <v>0</v>
      </c>
      <c r="U364" s="13" t="b">
        <f t="shared" si="86"/>
        <v>0</v>
      </c>
      <c r="W364" s="88" t="b">
        <f t="shared" si="83"/>
        <v>0</v>
      </c>
    </row>
    <row r="365" spans="1:23" ht="16" hidden="1" thickBot="1">
      <c r="B365" s="133">
        <f t="shared" si="87"/>
        <v>2025</v>
      </c>
      <c r="C365" s="134" t="s">
        <v>25</v>
      </c>
      <c r="D365" s="128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30"/>
      <c r="P365" s="131"/>
      <c r="Q365" s="132">
        <f t="shared" si="85"/>
        <v>0</v>
      </c>
      <c r="T365" t="b">
        <f t="shared" si="88"/>
        <v>0</v>
      </c>
      <c r="U365" s="13" t="b">
        <f t="shared" si="86"/>
        <v>0</v>
      </c>
      <c r="W365" s="88" t="b">
        <f t="shared" si="83"/>
        <v>0</v>
      </c>
    </row>
    <row r="366" spans="1:23" ht="16" hidden="1" thickBot="1">
      <c r="B366" s="133">
        <f t="shared" si="87"/>
        <v>2024</v>
      </c>
      <c r="C366" s="134" t="s">
        <v>25</v>
      </c>
      <c r="D366" s="135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7"/>
      <c r="P366" s="131"/>
      <c r="Q366" s="138">
        <f t="shared" si="85"/>
        <v>0</v>
      </c>
      <c r="T366" t="b">
        <f t="shared" si="88"/>
        <v>0</v>
      </c>
      <c r="U366" s="13" t="b">
        <f t="shared" si="86"/>
        <v>0</v>
      </c>
      <c r="W366" s="88" t="b">
        <f t="shared" si="83"/>
        <v>0</v>
      </c>
    </row>
    <row r="367" spans="1:23" ht="16" hidden="1" thickBot="1">
      <c r="B367" s="133">
        <f t="shared" si="87"/>
        <v>2023</v>
      </c>
      <c r="C367" s="134" t="s">
        <v>25</v>
      </c>
      <c r="D367" s="128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30"/>
      <c r="P367" s="131"/>
      <c r="Q367" s="132">
        <f t="shared" si="85"/>
        <v>0</v>
      </c>
      <c r="T367" t="b">
        <f t="shared" si="88"/>
        <v>0</v>
      </c>
      <c r="U367" s="13" t="b">
        <f t="shared" si="86"/>
        <v>0</v>
      </c>
      <c r="W367" s="88" t="b">
        <f t="shared" si="83"/>
        <v>0</v>
      </c>
    </row>
    <row r="368" spans="1:23" ht="16" hidden="1" thickBot="1">
      <c r="B368" s="133">
        <f t="shared" si="87"/>
        <v>2022</v>
      </c>
      <c r="C368" s="134" t="s">
        <v>25</v>
      </c>
      <c r="D368" s="135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7"/>
      <c r="P368" s="131"/>
      <c r="Q368" s="138">
        <f t="shared" si="85"/>
        <v>0</v>
      </c>
      <c r="T368" t="b">
        <f t="shared" si="88"/>
        <v>0</v>
      </c>
      <c r="U368" s="13" t="b">
        <f t="shared" si="86"/>
        <v>0</v>
      </c>
      <c r="W368" s="88" t="b">
        <f t="shared" si="83"/>
        <v>0</v>
      </c>
    </row>
    <row r="369" spans="2:23" ht="16" hidden="1" thickBot="1">
      <c r="B369" s="133">
        <f t="shared" si="87"/>
        <v>2021</v>
      </c>
      <c r="C369" s="134" t="s">
        <v>25</v>
      </c>
      <c r="D369" s="128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30"/>
      <c r="P369" s="131"/>
      <c r="Q369" s="132">
        <f t="shared" si="85"/>
        <v>0</v>
      </c>
      <c r="T369" t="b">
        <f t="shared" si="88"/>
        <v>0</v>
      </c>
      <c r="U369" s="13" t="b">
        <f t="shared" si="86"/>
        <v>0</v>
      </c>
      <c r="W369" s="88" t="b">
        <f t="shared" si="83"/>
        <v>0</v>
      </c>
    </row>
    <row r="370" spans="2:23" ht="16" hidden="1" thickBot="1">
      <c r="B370" s="133">
        <f t="shared" si="87"/>
        <v>2020</v>
      </c>
      <c r="C370" s="134" t="s">
        <v>25</v>
      </c>
      <c r="D370" s="135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7"/>
      <c r="P370" s="131"/>
      <c r="Q370" s="138">
        <f t="shared" si="85"/>
        <v>0</v>
      </c>
      <c r="T370" t="b">
        <f t="shared" si="88"/>
        <v>0</v>
      </c>
      <c r="U370" s="13" t="b">
        <f t="shared" si="86"/>
        <v>0</v>
      </c>
      <c r="W370" s="88" t="b">
        <f t="shared" si="83"/>
        <v>0</v>
      </c>
    </row>
    <row r="371" spans="2:23" ht="16" hidden="1" thickBot="1">
      <c r="B371" s="133">
        <f t="shared" si="87"/>
        <v>2019</v>
      </c>
      <c r="C371" s="134" t="s">
        <v>25</v>
      </c>
      <c r="D371" s="128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30"/>
      <c r="P371" s="131"/>
      <c r="Q371" s="132">
        <f t="shared" si="85"/>
        <v>0</v>
      </c>
      <c r="T371" t="b">
        <f t="shared" si="88"/>
        <v>0</v>
      </c>
      <c r="U371" s="13" t="b">
        <f t="shared" si="86"/>
        <v>0</v>
      </c>
      <c r="W371" s="88" t="b">
        <f t="shared" si="83"/>
        <v>0</v>
      </c>
    </row>
    <row r="372" spans="2:23" ht="16" hidden="1" thickBot="1">
      <c r="B372" s="133">
        <f t="shared" si="87"/>
        <v>2018</v>
      </c>
      <c r="C372" s="134" t="s">
        <v>25</v>
      </c>
      <c r="D372" s="135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7"/>
      <c r="P372" s="131"/>
      <c r="Q372" s="138">
        <f t="shared" si="85"/>
        <v>0</v>
      </c>
      <c r="T372" t="b">
        <f t="shared" si="88"/>
        <v>0</v>
      </c>
      <c r="U372" s="13" t="b">
        <f t="shared" si="86"/>
        <v>0</v>
      </c>
      <c r="W372" s="88" t="b">
        <f t="shared" si="83"/>
        <v>0</v>
      </c>
    </row>
    <row r="373" spans="2:23" ht="16" hidden="1" thickBot="1">
      <c r="B373" s="133">
        <f t="shared" si="87"/>
        <v>2017</v>
      </c>
      <c r="C373" s="134" t="s">
        <v>25</v>
      </c>
      <c r="D373" s="128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30"/>
      <c r="P373" s="131"/>
      <c r="Q373" s="132">
        <f t="shared" si="85"/>
        <v>0</v>
      </c>
      <c r="T373" t="b">
        <f t="shared" si="88"/>
        <v>0</v>
      </c>
      <c r="U373" s="13" t="b">
        <f t="shared" si="86"/>
        <v>1</v>
      </c>
      <c r="W373" s="88" t="b">
        <f t="shared" si="83"/>
        <v>0</v>
      </c>
    </row>
    <row r="374" spans="2:23" ht="16" hidden="1" thickBot="1">
      <c r="B374" s="133">
        <f t="shared" si="87"/>
        <v>2016</v>
      </c>
      <c r="C374" s="134" t="s">
        <v>25</v>
      </c>
      <c r="D374" s="135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7"/>
      <c r="P374" s="131"/>
      <c r="Q374" s="138">
        <f t="shared" si="85"/>
        <v>0</v>
      </c>
      <c r="T374" t="b">
        <f t="shared" si="88"/>
        <v>0</v>
      </c>
      <c r="U374" s="13" t="b">
        <f t="shared" si="86"/>
        <v>1</v>
      </c>
      <c r="W374" s="88" t="b">
        <f t="shared" si="83"/>
        <v>0</v>
      </c>
    </row>
    <row r="375" spans="2:23" ht="16" hidden="1" thickBot="1">
      <c r="B375" s="133">
        <f t="shared" si="87"/>
        <v>2015</v>
      </c>
      <c r="C375" s="134" t="s">
        <v>25</v>
      </c>
      <c r="D375" s="128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30"/>
      <c r="P375" s="131"/>
      <c r="Q375" s="132">
        <f t="shared" si="85"/>
        <v>0</v>
      </c>
      <c r="T375" t="b">
        <f t="shared" si="88"/>
        <v>0</v>
      </c>
      <c r="U375" s="13" t="b">
        <f t="shared" si="86"/>
        <v>1</v>
      </c>
      <c r="W375" s="88" t="b">
        <f t="shared" si="83"/>
        <v>0</v>
      </c>
    </row>
    <row r="376" spans="2:23" ht="16" hidden="1" thickBot="1">
      <c r="B376" s="133">
        <f t="shared" si="87"/>
        <v>2014</v>
      </c>
      <c r="C376" s="134" t="s">
        <v>25</v>
      </c>
      <c r="D376" s="135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7"/>
      <c r="P376" s="131"/>
      <c r="Q376" s="138">
        <f t="shared" si="85"/>
        <v>0</v>
      </c>
      <c r="T376" t="b">
        <f>T365</f>
        <v>0</v>
      </c>
      <c r="U376" s="13" t="b">
        <f t="shared" si="86"/>
        <v>1</v>
      </c>
      <c r="W376" s="88" t="b">
        <f t="shared" si="83"/>
        <v>0</v>
      </c>
    </row>
    <row r="377" spans="2:23" ht="16" hidden="1" thickBot="1">
      <c r="B377" s="133">
        <f t="shared" si="87"/>
        <v>2013</v>
      </c>
      <c r="C377" s="134" t="s">
        <v>25</v>
      </c>
      <c r="D377" s="128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30"/>
      <c r="P377" s="131"/>
      <c r="Q377" s="132">
        <f t="shared" si="85"/>
        <v>0</v>
      </c>
      <c r="T377" t="b">
        <f t="shared" si="88"/>
        <v>0</v>
      </c>
      <c r="U377" s="13" t="b">
        <f t="shared" si="86"/>
        <v>0</v>
      </c>
      <c r="W377" s="88" t="b">
        <f t="shared" si="83"/>
        <v>0</v>
      </c>
    </row>
    <row r="378" spans="2:23" ht="16" hidden="1" thickBot="1">
      <c r="B378" s="133">
        <f t="shared" si="87"/>
        <v>2012</v>
      </c>
      <c r="C378" s="134" t="s">
        <v>25</v>
      </c>
      <c r="D378" s="135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7"/>
      <c r="P378" s="131"/>
      <c r="Q378" s="138">
        <f t="shared" si="85"/>
        <v>0</v>
      </c>
      <c r="T378" t="b">
        <f t="shared" si="88"/>
        <v>0</v>
      </c>
      <c r="U378" s="13" t="b">
        <f t="shared" si="86"/>
        <v>0</v>
      </c>
      <c r="W378" s="88" t="b">
        <f t="shared" si="83"/>
        <v>0</v>
      </c>
    </row>
    <row r="379" spans="2:23" ht="16" hidden="1" thickBot="1">
      <c r="B379" s="133">
        <f t="shared" si="87"/>
        <v>2011</v>
      </c>
      <c r="C379" s="134" t="s">
        <v>25</v>
      </c>
      <c r="D379" s="128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30"/>
      <c r="P379" s="131"/>
      <c r="Q379" s="132">
        <f t="shared" si="85"/>
        <v>0</v>
      </c>
      <c r="T379" t="b">
        <f t="shared" si="88"/>
        <v>0</v>
      </c>
      <c r="U379" s="13" t="b">
        <f t="shared" si="86"/>
        <v>0</v>
      </c>
      <c r="W379" s="88" t="b">
        <f t="shared" si="83"/>
        <v>0</v>
      </c>
    </row>
    <row r="380" spans="2:23" ht="16" hidden="1" thickBot="1">
      <c r="B380" s="133">
        <f t="shared" si="87"/>
        <v>2010</v>
      </c>
      <c r="C380" s="134" t="s">
        <v>25</v>
      </c>
      <c r="D380" s="135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7"/>
      <c r="P380" s="131"/>
      <c r="Q380" s="138">
        <f t="shared" si="85"/>
        <v>0</v>
      </c>
      <c r="T380" t="b">
        <f t="shared" si="88"/>
        <v>0</v>
      </c>
      <c r="U380" s="13" t="b">
        <f t="shared" si="86"/>
        <v>0</v>
      </c>
      <c r="W380" s="88" t="b">
        <f t="shared" si="83"/>
        <v>0</v>
      </c>
    </row>
    <row r="381" spans="2:23" ht="16" hidden="1" thickBot="1">
      <c r="B381" s="133">
        <f t="shared" si="87"/>
        <v>2009</v>
      </c>
      <c r="C381" s="134" t="s">
        <v>25</v>
      </c>
      <c r="D381" s="128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30"/>
      <c r="P381" s="131"/>
      <c r="Q381" s="132">
        <f t="shared" si="85"/>
        <v>0</v>
      </c>
      <c r="T381" t="b">
        <f t="shared" si="88"/>
        <v>0</v>
      </c>
      <c r="U381" s="13" t="b">
        <f t="shared" si="86"/>
        <v>0</v>
      </c>
      <c r="W381" s="88" t="b">
        <f t="shared" si="83"/>
        <v>0</v>
      </c>
    </row>
    <row r="382" spans="2:23" ht="16" hidden="1" thickBot="1">
      <c r="B382" s="133">
        <f t="shared" si="87"/>
        <v>2008</v>
      </c>
      <c r="C382" s="134" t="s">
        <v>25</v>
      </c>
      <c r="D382" s="135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7"/>
      <c r="P382" s="131"/>
      <c r="Q382" s="138">
        <f t="shared" si="85"/>
        <v>0</v>
      </c>
      <c r="T382" t="b">
        <f t="shared" si="88"/>
        <v>0</v>
      </c>
      <c r="U382" s="13" t="b">
        <f t="shared" si="86"/>
        <v>0</v>
      </c>
      <c r="W382" s="88" t="b">
        <f t="shared" si="83"/>
        <v>0</v>
      </c>
    </row>
    <row r="383" spans="2:23" ht="16" hidden="1" thickBot="1">
      <c r="B383" s="133">
        <f t="shared" si="87"/>
        <v>2007</v>
      </c>
      <c r="C383" s="134" t="s">
        <v>25</v>
      </c>
      <c r="D383" s="128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30"/>
      <c r="P383" s="131"/>
      <c r="Q383" s="132">
        <f t="shared" si="85"/>
        <v>0</v>
      </c>
      <c r="T383" t="b">
        <f t="shared" si="88"/>
        <v>0</v>
      </c>
      <c r="U383" s="13" t="b">
        <f t="shared" si="86"/>
        <v>0</v>
      </c>
      <c r="W383" s="88" t="b">
        <f t="shared" si="83"/>
        <v>0</v>
      </c>
    </row>
    <row r="384" spans="2:23" ht="16" hidden="1" thickBot="1">
      <c r="B384" s="133">
        <f t="shared" si="87"/>
        <v>2006</v>
      </c>
      <c r="C384" s="134" t="s">
        <v>25</v>
      </c>
      <c r="D384" s="135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7"/>
      <c r="P384" s="131"/>
      <c r="Q384" s="138">
        <f t="shared" si="85"/>
        <v>0</v>
      </c>
      <c r="T384" t="b">
        <f t="shared" si="88"/>
        <v>0</v>
      </c>
      <c r="U384" s="13" t="b">
        <f t="shared" si="86"/>
        <v>0</v>
      </c>
      <c r="W384" s="88" t="b">
        <f t="shared" si="83"/>
        <v>0</v>
      </c>
    </row>
    <row r="385" spans="1:23" ht="16" hidden="1" thickBot="1">
      <c r="B385" s="133">
        <f t="shared" si="87"/>
        <v>2005</v>
      </c>
      <c r="C385" s="134" t="s">
        <v>25</v>
      </c>
      <c r="D385" s="128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30"/>
      <c r="P385" s="131"/>
      <c r="Q385" s="132">
        <f t="shared" si="85"/>
        <v>0</v>
      </c>
      <c r="T385" t="b">
        <f t="shared" si="88"/>
        <v>0</v>
      </c>
      <c r="U385" s="13" t="b">
        <f t="shared" si="86"/>
        <v>0</v>
      </c>
      <c r="W385" s="88" t="b">
        <f t="shared" si="83"/>
        <v>0</v>
      </c>
    </row>
    <row r="386" spans="1:23" hidden="1">
      <c r="T386" t="b">
        <f t="shared" si="88"/>
        <v>0</v>
      </c>
      <c r="W386" s="88" t="b">
        <f t="shared" si="83"/>
        <v>0</v>
      </c>
    </row>
    <row r="387" spans="1:23" ht="16" hidden="1" thickBot="1">
      <c r="B387" s="224" t="s">
        <v>45</v>
      </c>
      <c r="C387" s="224"/>
      <c r="D387" s="224"/>
      <c r="E387" s="224"/>
      <c r="F387" s="117" t="s">
        <v>20</v>
      </c>
      <c r="G387" s="118" t="s">
        <v>21</v>
      </c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T387" t="b">
        <f>VLOOKUP(B388,$T$5:$U$24,2,)</f>
        <v>0</v>
      </c>
      <c r="W387" s="88" t="b">
        <f>AND(S387:V387)</f>
        <v>0</v>
      </c>
    </row>
    <row r="388" spans="1:23" ht="31.5" hidden="1" customHeight="1" thickTop="1" thickBot="1">
      <c r="A388" s="120" t="s">
        <v>22</v>
      </c>
      <c r="B388" s="121">
        <f>B358+1</f>
        <v>13</v>
      </c>
      <c r="C388" s="225" t="str">
        <f>VLOOKUP(B388,$B$5:$F$24,2,)</f>
        <v/>
      </c>
      <c r="D388" s="226"/>
      <c r="E388" s="227"/>
      <c r="F388" s="152" t="str">
        <f>VLOOKUP(B388,$B$5:$G$24,5,)</f>
        <v/>
      </c>
      <c r="G388" s="210" t="str">
        <f>VLOOKUP(B388,$B$5:$G$24,6,)</f>
        <v/>
      </c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T388" t="b">
        <f>T387</f>
        <v>0</v>
      </c>
      <c r="W388" s="88" t="b">
        <f t="shared" ref="W388:W416" si="89">AND(S388:V388)</f>
        <v>0</v>
      </c>
    </row>
    <row r="389" spans="1:23" hidden="1">
      <c r="T389" t="b">
        <f>T388</f>
        <v>0</v>
      </c>
      <c r="W389" s="88" t="b">
        <f t="shared" si="89"/>
        <v>0</v>
      </c>
    </row>
    <row r="390" spans="1:23" ht="16" hidden="1" thickBot="1">
      <c r="B390" s="122"/>
      <c r="C390" s="122"/>
      <c r="D390" s="123" t="str">
        <f>D360</f>
        <v>Jan</v>
      </c>
      <c r="E390" s="123" t="str">
        <f t="shared" ref="E390:O390" si="90">E360</f>
        <v>Feb</v>
      </c>
      <c r="F390" s="123" t="str">
        <f t="shared" si="90"/>
        <v>Mar</v>
      </c>
      <c r="G390" s="123" t="str">
        <f t="shared" si="90"/>
        <v>Apr</v>
      </c>
      <c r="H390" s="123" t="str">
        <f t="shared" si="90"/>
        <v>May</v>
      </c>
      <c r="I390" s="123" t="str">
        <f t="shared" si="90"/>
        <v>Jun</v>
      </c>
      <c r="J390" s="123" t="str">
        <f t="shared" si="90"/>
        <v>Jul</v>
      </c>
      <c r="K390" s="123" t="str">
        <f t="shared" si="90"/>
        <v>Aug</v>
      </c>
      <c r="L390" s="123" t="str">
        <f t="shared" si="90"/>
        <v>Sep</v>
      </c>
      <c r="M390" s="123" t="str">
        <f t="shared" si="90"/>
        <v>Oct</v>
      </c>
      <c r="N390" s="123" t="str">
        <f t="shared" si="90"/>
        <v>Nov</v>
      </c>
      <c r="O390" s="123" t="str">
        <f t="shared" si="90"/>
        <v>Dec</v>
      </c>
      <c r="P390" s="124"/>
      <c r="Q390" s="125" t="s">
        <v>23</v>
      </c>
      <c r="T390" t="b">
        <f>T389</f>
        <v>0</v>
      </c>
      <c r="W390" s="88" t="b">
        <f t="shared" si="89"/>
        <v>0</v>
      </c>
    </row>
    <row r="391" spans="1:23" ht="16" hidden="1" thickBot="1">
      <c r="B391" s="126">
        <f>FinalYear</f>
        <v>2029</v>
      </c>
      <c r="C391" s="127" t="s">
        <v>25</v>
      </c>
      <c r="D391" s="128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30"/>
      <c r="P391" s="131"/>
      <c r="Q391" s="132">
        <f t="shared" ref="Q391:Q415" si="91">SUM(D391:O391)</f>
        <v>0</v>
      </c>
      <c r="T391" t="b">
        <f>T390</f>
        <v>0</v>
      </c>
      <c r="U391" s="13" t="b">
        <f t="shared" ref="U391:U415" si="92">AND(B391&lt;=ReportingYear,B391&gt;=BaselineYear)</f>
        <v>0</v>
      </c>
      <c r="W391" s="88" t="b">
        <f t="shared" si="89"/>
        <v>0</v>
      </c>
    </row>
    <row r="392" spans="1:23" ht="16" hidden="1" thickBot="1">
      <c r="B392" s="133">
        <f>B391-1</f>
        <v>2028</v>
      </c>
      <c r="C392" s="134" t="s">
        <v>25</v>
      </c>
      <c r="D392" s="135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7"/>
      <c r="P392" s="131"/>
      <c r="Q392" s="138">
        <f t="shared" si="91"/>
        <v>0</v>
      </c>
      <c r="T392" t="b">
        <f>T391</f>
        <v>0</v>
      </c>
      <c r="U392" s="13" t="b">
        <f t="shared" si="92"/>
        <v>0</v>
      </c>
      <c r="W392" s="88" t="b">
        <f t="shared" si="89"/>
        <v>0</v>
      </c>
    </row>
    <row r="393" spans="1:23" ht="16" hidden="1" thickBot="1">
      <c r="B393" s="133">
        <f t="shared" ref="B393:B415" si="93">B392-1</f>
        <v>2027</v>
      </c>
      <c r="C393" s="134" t="s">
        <v>25</v>
      </c>
      <c r="D393" s="128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30"/>
      <c r="P393" s="131"/>
      <c r="Q393" s="132">
        <f t="shared" si="91"/>
        <v>0</v>
      </c>
      <c r="T393" t="b">
        <f t="shared" ref="T393:T416" si="94">T392</f>
        <v>0</v>
      </c>
      <c r="U393" s="13" t="b">
        <f t="shared" si="92"/>
        <v>0</v>
      </c>
      <c r="W393" s="88" t="b">
        <f t="shared" si="89"/>
        <v>0</v>
      </c>
    </row>
    <row r="394" spans="1:23" ht="16" hidden="1" thickBot="1">
      <c r="B394" s="133">
        <f t="shared" si="93"/>
        <v>2026</v>
      </c>
      <c r="C394" s="134" t="s">
        <v>25</v>
      </c>
      <c r="D394" s="135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7"/>
      <c r="P394" s="131"/>
      <c r="Q394" s="138">
        <f t="shared" si="91"/>
        <v>0</v>
      </c>
      <c r="T394" t="b">
        <f t="shared" si="94"/>
        <v>0</v>
      </c>
      <c r="U394" s="13" t="b">
        <f t="shared" si="92"/>
        <v>0</v>
      </c>
      <c r="W394" s="88" t="b">
        <f t="shared" si="89"/>
        <v>0</v>
      </c>
    </row>
    <row r="395" spans="1:23" ht="16" hidden="1" thickBot="1">
      <c r="B395" s="133">
        <f t="shared" si="93"/>
        <v>2025</v>
      </c>
      <c r="C395" s="134" t="s">
        <v>25</v>
      </c>
      <c r="D395" s="128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30"/>
      <c r="P395" s="131"/>
      <c r="Q395" s="132">
        <f t="shared" si="91"/>
        <v>0</v>
      </c>
      <c r="T395" t="b">
        <f t="shared" si="94"/>
        <v>0</v>
      </c>
      <c r="U395" s="13" t="b">
        <f t="shared" si="92"/>
        <v>0</v>
      </c>
      <c r="W395" s="88" t="b">
        <f t="shared" si="89"/>
        <v>0</v>
      </c>
    </row>
    <row r="396" spans="1:23" ht="16" hidden="1" thickBot="1">
      <c r="B396" s="133">
        <f t="shared" si="93"/>
        <v>2024</v>
      </c>
      <c r="C396" s="134" t="s">
        <v>25</v>
      </c>
      <c r="D396" s="135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7"/>
      <c r="P396" s="131"/>
      <c r="Q396" s="138">
        <f t="shared" si="91"/>
        <v>0</v>
      </c>
      <c r="T396" t="b">
        <f t="shared" si="94"/>
        <v>0</v>
      </c>
      <c r="U396" s="13" t="b">
        <f t="shared" si="92"/>
        <v>0</v>
      </c>
      <c r="W396" s="88" t="b">
        <f t="shared" si="89"/>
        <v>0</v>
      </c>
    </row>
    <row r="397" spans="1:23" ht="16" hidden="1" thickBot="1">
      <c r="B397" s="133">
        <f t="shared" si="93"/>
        <v>2023</v>
      </c>
      <c r="C397" s="134" t="s">
        <v>25</v>
      </c>
      <c r="D397" s="128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30"/>
      <c r="P397" s="131"/>
      <c r="Q397" s="132">
        <f t="shared" si="91"/>
        <v>0</v>
      </c>
      <c r="T397" t="b">
        <f t="shared" si="94"/>
        <v>0</v>
      </c>
      <c r="U397" s="13" t="b">
        <f t="shared" si="92"/>
        <v>0</v>
      </c>
      <c r="W397" s="88" t="b">
        <f t="shared" si="89"/>
        <v>0</v>
      </c>
    </row>
    <row r="398" spans="1:23" ht="16" hidden="1" thickBot="1">
      <c r="B398" s="133">
        <f t="shared" si="93"/>
        <v>2022</v>
      </c>
      <c r="C398" s="134" t="s">
        <v>25</v>
      </c>
      <c r="D398" s="135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7"/>
      <c r="P398" s="131"/>
      <c r="Q398" s="138">
        <f t="shared" si="91"/>
        <v>0</v>
      </c>
      <c r="T398" t="b">
        <f t="shared" si="94"/>
        <v>0</v>
      </c>
      <c r="U398" s="13" t="b">
        <f t="shared" si="92"/>
        <v>0</v>
      </c>
      <c r="W398" s="88" t="b">
        <f t="shared" si="89"/>
        <v>0</v>
      </c>
    </row>
    <row r="399" spans="1:23" ht="16" hidden="1" thickBot="1">
      <c r="B399" s="133">
        <f t="shared" si="93"/>
        <v>2021</v>
      </c>
      <c r="C399" s="134" t="s">
        <v>25</v>
      </c>
      <c r="D399" s="128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30"/>
      <c r="P399" s="131"/>
      <c r="Q399" s="132">
        <f t="shared" si="91"/>
        <v>0</v>
      </c>
      <c r="T399" t="b">
        <f t="shared" si="94"/>
        <v>0</v>
      </c>
      <c r="U399" s="13" t="b">
        <f t="shared" si="92"/>
        <v>0</v>
      </c>
      <c r="W399" s="88" t="b">
        <f t="shared" si="89"/>
        <v>0</v>
      </c>
    </row>
    <row r="400" spans="1:23" ht="16" hidden="1" thickBot="1">
      <c r="B400" s="133">
        <f t="shared" si="93"/>
        <v>2020</v>
      </c>
      <c r="C400" s="134" t="s">
        <v>25</v>
      </c>
      <c r="D400" s="135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7"/>
      <c r="P400" s="131"/>
      <c r="Q400" s="138">
        <f t="shared" si="91"/>
        <v>0</v>
      </c>
      <c r="T400" t="b">
        <f t="shared" si="94"/>
        <v>0</v>
      </c>
      <c r="U400" s="13" t="b">
        <f t="shared" si="92"/>
        <v>0</v>
      </c>
      <c r="W400" s="88" t="b">
        <f t="shared" si="89"/>
        <v>0</v>
      </c>
    </row>
    <row r="401" spans="2:23" ht="16" hidden="1" thickBot="1">
      <c r="B401" s="133">
        <f t="shared" si="93"/>
        <v>2019</v>
      </c>
      <c r="C401" s="134" t="s">
        <v>25</v>
      </c>
      <c r="D401" s="128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30"/>
      <c r="P401" s="131"/>
      <c r="Q401" s="132">
        <f t="shared" si="91"/>
        <v>0</v>
      </c>
      <c r="T401" t="b">
        <f t="shared" si="94"/>
        <v>0</v>
      </c>
      <c r="U401" s="13" t="b">
        <f t="shared" si="92"/>
        <v>0</v>
      </c>
      <c r="W401" s="88" t="b">
        <f t="shared" si="89"/>
        <v>0</v>
      </c>
    </row>
    <row r="402" spans="2:23" ht="16" hidden="1" thickBot="1">
      <c r="B402" s="133">
        <f t="shared" si="93"/>
        <v>2018</v>
      </c>
      <c r="C402" s="134" t="s">
        <v>25</v>
      </c>
      <c r="D402" s="135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7"/>
      <c r="P402" s="131"/>
      <c r="Q402" s="138">
        <f t="shared" si="91"/>
        <v>0</v>
      </c>
      <c r="T402" t="b">
        <f t="shared" si="94"/>
        <v>0</v>
      </c>
      <c r="U402" s="13" t="b">
        <f t="shared" si="92"/>
        <v>0</v>
      </c>
      <c r="W402" s="88" t="b">
        <f t="shared" si="89"/>
        <v>0</v>
      </c>
    </row>
    <row r="403" spans="2:23" ht="16" hidden="1" thickBot="1">
      <c r="B403" s="133">
        <f t="shared" si="93"/>
        <v>2017</v>
      </c>
      <c r="C403" s="134" t="s">
        <v>25</v>
      </c>
      <c r="D403" s="128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30"/>
      <c r="P403" s="131"/>
      <c r="Q403" s="132">
        <f t="shared" si="91"/>
        <v>0</v>
      </c>
      <c r="T403" t="b">
        <f t="shared" si="94"/>
        <v>0</v>
      </c>
      <c r="U403" s="13" t="b">
        <f t="shared" si="92"/>
        <v>1</v>
      </c>
      <c r="W403" s="88" t="b">
        <f t="shared" si="89"/>
        <v>0</v>
      </c>
    </row>
    <row r="404" spans="2:23" ht="16" hidden="1" thickBot="1">
      <c r="B404" s="133">
        <f t="shared" si="93"/>
        <v>2016</v>
      </c>
      <c r="C404" s="134" t="s">
        <v>25</v>
      </c>
      <c r="D404" s="135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7"/>
      <c r="P404" s="131"/>
      <c r="Q404" s="138">
        <f t="shared" si="91"/>
        <v>0</v>
      </c>
      <c r="T404" t="b">
        <f t="shared" si="94"/>
        <v>0</v>
      </c>
      <c r="U404" s="13" t="b">
        <f t="shared" si="92"/>
        <v>1</v>
      </c>
      <c r="W404" s="88" t="b">
        <f t="shared" si="89"/>
        <v>0</v>
      </c>
    </row>
    <row r="405" spans="2:23" ht="16" hidden="1" thickBot="1">
      <c r="B405" s="133">
        <f t="shared" si="93"/>
        <v>2015</v>
      </c>
      <c r="C405" s="134" t="s">
        <v>25</v>
      </c>
      <c r="D405" s="128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30"/>
      <c r="P405" s="131"/>
      <c r="Q405" s="132">
        <f t="shared" si="91"/>
        <v>0</v>
      </c>
      <c r="T405" t="b">
        <f t="shared" si="94"/>
        <v>0</v>
      </c>
      <c r="U405" s="13" t="b">
        <f t="shared" si="92"/>
        <v>1</v>
      </c>
      <c r="W405" s="88" t="b">
        <f t="shared" si="89"/>
        <v>0</v>
      </c>
    </row>
    <row r="406" spans="2:23" ht="16" hidden="1" thickBot="1">
      <c r="B406" s="133">
        <f t="shared" si="93"/>
        <v>2014</v>
      </c>
      <c r="C406" s="134" t="s">
        <v>25</v>
      </c>
      <c r="D406" s="135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7"/>
      <c r="P406" s="131"/>
      <c r="Q406" s="138">
        <f t="shared" si="91"/>
        <v>0</v>
      </c>
      <c r="T406" t="b">
        <f>T395</f>
        <v>0</v>
      </c>
      <c r="U406" s="13" t="b">
        <f t="shared" si="92"/>
        <v>1</v>
      </c>
      <c r="W406" s="88" t="b">
        <f t="shared" si="89"/>
        <v>0</v>
      </c>
    </row>
    <row r="407" spans="2:23" ht="16" hidden="1" thickBot="1">
      <c r="B407" s="133">
        <f t="shared" si="93"/>
        <v>2013</v>
      </c>
      <c r="C407" s="134" t="s">
        <v>25</v>
      </c>
      <c r="D407" s="128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30"/>
      <c r="P407" s="131"/>
      <c r="Q407" s="132">
        <f t="shared" si="91"/>
        <v>0</v>
      </c>
      <c r="T407" t="b">
        <f t="shared" si="94"/>
        <v>0</v>
      </c>
      <c r="U407" s="13" t="b">
        <f t="shared" si="92"/>
        <v>0</v>
      </c>
      <c r="W407" s="88" t="b">
        <f t="shared" si="89"/>
        <v>0</v>
      </c>
    </row>
    <row r="408" spans="2:23" ht="16" hidden="1" thickBot="1">
      <c r="B408" s="133">
        <f t="shared" si="93"/>
        <v>2012</v>
      </c>
      <c r="C408" s="134" t="s">
        <v>25</v>
      </c>
      <c r="D408" s="135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7"/>
      <c r="P408" s="131"/>
      <c r="Q408" s="138">
        <f t="shared" si="91"/>
        <v>0</v>
      </c>
      <c r="T408" t="b">
        <f t="shared" si="94"/>
        <v>0</v>
      </c>
      <c r="U408" s="13" t="b">
        <f t="shared" si="92"/>
        <v>0</v>
      </c>
      <c r="W408" s="88" t="b">
        <f t="shared" si="89"/>
        <v>0</v>
      </c>
    </row>
    <row r="409" spans="2:23" ht="16" hidden="1" thickBot="1">
      <c r="B409" s="133">
        <f t="shared" si="93"/>
        <v>2011</v>
      </c>
      <c r="C409" s="134" t="s">
        <v>25</v>
      </c>
      <c r="D409" s="128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30"/>
      <c r="P409" s="131"/>
      <c r="Q409" s="132">
        <f t="shared" si="91"/>
        <v>0</v>
      </c>
      <c r="T409" t="b">
        <f t="shared" si="94"/>
        <v>0</v>
      </c>
      <c r="U409" s="13" t="b">
        <f t="shared" si="92"/>
        <v>0</v>
      </c>
      <c r="W409" s="88" t="b">
        <f t="shared" si="89"/>
        <v>0</v>
      </c>
    </row>
    <row r="410" spans="2:23" ht="16" hidden="1" thickBot="1">
      <c r="B410" s="133">
        <f t="shared" si="93"/>
        <v>2010</v>
      </c>
      <c r="C410" s="134" t="s">
        <v>25</v>
      </c>
      <c r="D410" s="135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7"/>
      <c r="P410" s="131"/>
      <c r="Q410" s="138">
        <f t="shared" si="91"/>
        <v>0</v>
      </c>
      <c r="T410" t="b">
        <f t="shared" si="94"/>
        <v>0</v>
      </c>
      <c r="U410" s="13" t="b">
        <f t="shared" si="92"/>
        <v>0</v>
      </c>
      <c r="W410" s="88" t="b">
        <f t="shared" si="89"/>
        <v>0</v>
      </c>
    </row>
    <row r="411" spans="2:23" ht="16" hidden="1" thickBot="1">
      <c r="B411" s="133">
        <f t="shared" si="93"/>
        <v>2009</v>
      </c>
      <c r="C411" s="134" t="s">
        <v>25</v>
      </c>
      <c r="D411" s="128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30"/>
      <c r="P411" s="131"/>
      <c r="Q411" s="132">
        <f t="shared" si="91"/>
        <v>0</v>
      </c>
      <c r="T411" t="b">
        <f t="shared" si="94"/>
        <v>0</v>
      </c>
      <c r="U411" s="13" t="b">
        <f t="shared" si="92"/>
        <v>0</v>
      </c>
      <c r="W411" s="88" t="b">
        <f t="shared" si="89"/>
        <v>0</v>
      </c>
    </row>
    <row r="412" spans="2:23" ht="16" hidden="1" thickBot="1">
      <c r="B412" s="133">
        <f t="shared" si="93"/>
        <v>2008</v>
      </c>
      <c r="C412" s="134" t="s">
        <v>25</v>
      </c>
      <c r="D412" s="135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7"/>
      <c r="P412" s="131"/>
      <c r="Q412" s="138">
        <f t="shared" si="91"/>
        <v>0</v>
      </c>
      <c r="T412" t="b">
        <f t="shared" si="94"/>
        <v>0</v>
      </c>
      <c r="U412" s="13" t="b">
        <f t="shared" si="92"/>
        <v>0</v>
      </c>
      <c r="W412" s="88" t="b">
        <f t="shared" si="89"/>
        <v>0</v>
      </c>
    </row>
    <row r="413" spans="2:23" ht="16" hidden="1" thickBot="1">
      <c r="B413" s="133">
        <f t="shared" si="93"/>
        <v>2007</v>
      </c>
      <c r="C413" s="134" t="s">
        <v>25</v>
      </c>
      <c r="D413" s="128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30"/>
      <c r="P413" s="131"/>
      <c r="Q413" s="132">
        <f t="shared" si="91"/>
        <v>0</v>
      </c>
      <c r="T413" t="b">
        <f t="shared" si="94"/>
        <v>0</v>
      </c>
      <c r="U413" s="13" t="b">
        <f t="shared" si="92"/>
        <v>0</v>
      </c>
      <c r="W413" s="88" t="b">
        <f t="shared" si="89"/>
        <v>0</v>
      </c>
    </row>
    <row r="414" spans="2:23" ht="16" hidden="1" thickBot="1">
      <c r="B414" s="133">
        <f t="shared" si="93"/>
        <v>2006</v>
      </c>
      <c r="C414" s="134" t="s">
        <v>25</v>
      </c>
      <c r="D414" s="135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7"/>
      <c r="P414" s="131"/>
      <c r="Q414" s="138">
        <f t="shared" si="91"/>
        <v>0</v>
      </c>
      <c r="T414" t="b">
        <f t="shared" si="94"/>
        <v>0</v>
      </c>
      <c r="U414" s="13" t="b">
        <f t="shared" si="92"/>
        <v>0</v>
      </c>
      <c r="W414" s="88" t="b">
        <f t="shared" si="89"/>
        <v>0</v>
      </c>
    </row>
    <row r="415" spans="2:23" ht="16" hidden="1" thickBot="1">
      <c r="B415" s="133">
        <f t="shared" si="93"/>
        <v>2005</v>
      </c>
      <c r="C415" s="134" t="s">
        <v>25</v>
      </c>
      <c r="D415" s="128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30"/>
      <c r="P415" s="131"/>
      <c r="Q415" s="132">
        <f t="shared" si="91"/>
        <v>0</v>
      </c>
      <c r="T415" t="b">
        <f t="shared" si="94"/>
        <v>0</v>
      </c>
      <c r="U415" s="13" t="b">
        <f t="shared" si="92"/>
        <v>0</v>
      </c>
      <c r="W415" s="88" t="b">
        <f t="shared" si="89"/>
        <v>0</v>
      </c>
    </row>
    <row r="416" spans="2:23" hidden="1">
      <c r="T416" t="b">
        <f t="shared" si="94"/>
        <v>0</v>
      </c>
      <c r="W416" s="88" t="b">
        <f t="shared" si="89"/>
        <v>0</v>
      </c>
    </row>
    <row r="417" spans="1:23" ht="16" hidden="1" thickBot="1">
      <c r="B417" s="224" t="s">
        <v>45</v>
      </c>
      <c r="C417" s="224"/>
      <c r="D417" s="224"/>
      <c r="E417" s="224"/>
      <c r="F417" s="117" t="s">
        <v>20</v>
      </c>
      <c r="G417" s="118" t="s">
        <v>21</v>
      </c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T417" t="b">
        <f>VLOOKUP(B418,$T$5:$U$24,2,)</f>
        <v>0</v>
      </c>
      <c r="W417" s="88" t="b">
        <f>AND(S417:V417)</f>
        <v>0</v>
      </c>
    </row>
    <row r="418" spans="1:23" ht="31.5" hidden="1" customHeight="1" thickTop="1" thickBot="1">
      <c r="A418" s="120" t="s">
        <v>22</v>
      </c>
      <c r="B418" s="121">
        <f>B388+1</f>
        <v>14</v>
      </c>
      <c r="C418" s="225" t="str">
        <f>VLOOKUP(B418,$B$5:$F$24,2,)</f>
        <v/>
      </c>
      <c r="D418" s="226"/>
      <c r="E418" s="227"/>
      <c r="F418" s="152" t="str">
        <f>VLOOKUP(B418,$B$5:$G$24,5,)</f>
        <v/>
      </c>
      <c r="G418" s="210" t="str">
        <f>VLOOKUP(B418,$B$5:$G$24,6,)</f>
        <v/>
      </c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T418" t="b">
        <f>T417</f>
        <v>0</v>
      </c>
      <c r="W418" s="88" t="b">
        <f t="shared" ref="W418:W446" si="95">AND(S418:V418)</f>
        <v>0</v>
      </c>
    </row>
    <row r="419" spans="1:23" hidden="1">
      <c r="T419" t="b">
        <f>T418</f>
        <v>0</v>
      </c>
      <c r="W419" s="88" t="b">
        <f t="shared" si="95"/>
        <v>0</v>
      </c>
    </row>
    <row r="420" spans="1:23" ht="16" hidden="1" thickBot="1">
      <c r="B420" s="122"/>
      <c r="C420" s="122"/>
      <c r="D420" s="123" t="str">
        <f>D390</f>
        <v>Jan</v>
      </c>
      <c r="E420" s="123" t="str">
        <f t="shared" ref="E420:O420" si="96">E390</f>
        <v>Feb</v>
      </c>
      <c r="F420" s="123" t="str">
        <f t="shared" si="96"/>
        <v>Mar</v>
      </c>
      <c r="G420" s="123" t="str">
        <f t="shared" si="96"/>
        <v>Apr</v>
      </c>
      <c r="H420" s="123" t="str">
        <f t="shared" si="96"/>
        <v>May</v>
      </c>
      <c r="I420" s="123" t="str">
        <f t="shared" si="96"/>
        <v>Jun</v>
      </c>
      <c r="J420" s="123" t="str">
        <f t="shared" si="96"/>
        <v>Jul</v>
      </c>
      <c r="K420" s="123" t="str">
        <f t="shared" si="96"/>
        <v>Aug</v>
      </c>
      <c r="L420" s="123" t="str">
        <f t="shared" si="96"/>
        <v>Sep</v>
      </c>
      <c r="M420" s="123" t="str">
        <f t="shared" si="96"/>
        <v>Oct</v>
      </c>
      <c r="N420" s="123" t="str">
        <f t="shared" si="96"/>
        <v>Nov</v>
      </c>
      <c r="O420" s="123" t="str">
        <f t="shared" si="96"/>
        <v>Dec</v>
      </c>
      <c r="P420" s="124"/>
      <c r="Q420" s="125" t="s">
        <v>23</v>
      </c>
      <c r="T420" t="b">
        <f>T419</f>
        <v>0</v>
      </c>
      <c r="W420" s="88" t="b">
        <f t="shared" si="95"/>
        <v>0</v>
      </c>
    </row>
    <row r="421" spans="1:23" ht="16" hidden="1" thickBot="1">
      <c r="B421" s="126">
        <f>FinalYear</f>
        <v>2029</v>
      </c>
      <c r="C421" s="127" t="s">
        <v>25</v>
      </c>
      <c r="D421" s="128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30"/>
      <c r="P421" s="131"/>
      <c r="Q421" s="132">
        <f t="shared" ref="Q421:Q445" si="97">SUM(D421:O421)</f>
        <v>0</v>
      </c>
      <c r="T421" t="b">
        <f>T420</f>
        <v>0</v>
      </c>
      <c r="U421" s="13" t="b">
        <f t="shared" ref="U421:U445" si="98">AND(B421&lt;=ReportingYear,B421&gt;=BaselineYear)</f>
        <v>0</v>
      </c>
      <c r="W421" s="88" t="b">
        <f t="shared" si="95"/>
        <v>0</v>
      </c>
    </row>
    <row r="422" spans="1:23" ht="16" hidden="1" thickBot="1">
      <c r="B422" s="133">
        <f>B421-1</f>
        <v>2028</v>
      </c>
      <c r="C422" s="134" t="s">
        <v>25</v>
      </c>
      <c r="D422" s="135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7"/>
      <c r="P422" s="131"/>
      <c r="Q422" s="138">
        <f t="shared" si="97"/>
        <v>0</v>
      </c>
      <c r="T422" t="b">
        <f>T421</f>
        <v>0</v>
      </c>
      <c r="U422" s="13" t="b">
        <f t="shared" si="98"/>
        <v>0</v>
      </c>
      <c r="W422" s="88" t="b">
        <f t="shared" si="95"/>
        <v>0</v>
      </c>
    </row>
    <row r="423" spans="1:23" ht="16" hidden="1" thickBot="1">
      <c r="B423" s="133">
        <f t="shared" ref="B423:B445" si="99">B422-1</f>
        <v>2027</v>
      </c>
      <c r="C423" s="134" t="s">
        <v>25</v>
      </c>
      <c r="D423" s="128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30"/>
      <c r="P423" s="131"/>
      <c r="Q423" s="132">
        <f t="shared" si="97"/>
        <v>0</v>
      </c>
      <c r="T423" t="b">
        <f t="shared" ref="T423:T446" si="100">T422</f>
        <v>0</v>
      </c>
      <c r="U423" s="13" t="b">
        <f t="shared" si="98"/>
        <v>0</v>
      </c>
      <c r="W423" s="88" t="b">
        <f t="shared" si="95"/>
        <v>0</v>
      </c>
    </row>
    <row r="424" spans="1:23" ht="16" hidden="1" thickBot="1">
      <c r="B424" s="133">
        <f t="shared" si="99"/>
        <v>2026</v>
      </c>
      <c r="C424" s="134" t="s">
        <v>25</v>
      </c>
      <c r="D424" s="135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7"/>
      <c r="P424" s="131"/>
      <c r="Q424" s="138">
        <f t="shared" si="97"/>
        <v>0</v>
      </c>
      <c r="T424" t="b">
        <f t="shared" si="100"/>
        <v>0</v>
      </c>
      <c r="U424" s="13" t="b">
        <f t="shared" si="98"/>
        <v>0</v>
      </c>
      <c r="W424" s="88" t="b">
        <f t="shared" si="95"/>
        <v>0</v>
      </c>
    </row>
    <row r="425" spans="1:23" ht="16" hidden="1" thickBot="1">
      <c r="B425" s="133">
        <f t="shared" si="99"/>
        <v>2025</v>
      </c>
      <c r="C425" s="134" t="s">
        <v>25</v>
      </c>
      <c r="D425" s="128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30"/>
      <c r="P425" s="131"/>
      <c r="Q425" s="132">
        <f t="shared" si="97"/>
        <v>0</v>
      </c>
      <c r="T425" t="b">
        <f t="shared" si="100"/>
        <v>0</v>
      </c>
      <c r="U425" s="13" t="b">
        <f t="shared" si="98"/>
        <v>0</v>
      </c>
      <c r="W425" s="88" t="b">
        <f t="shared" si="95"/>
        <v>0</v>
      </c>
    </row>
    <row r="426" spans="1:23" ht="16" hidden="1" thickBot="1">
      <c r="B426" s="133">
        <f t="shared" si="99"/>
        <v>2024</v>
      </c>
      <c r="C426" s="134" t="s">
        <v>25</v>
      </c>
      <c r="D426" s="135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7"/>
      <c r="P426" s="131"/>
      <c r="Q426" s="138">
        <f t="shared" si="97"/>
        <v>0</v>
      </c>
      <c r="T426" t="b">
        <f t="shared" si="100"/>
        <v>0</v>
      </c>
      <c r="U426" s="13" t="b">
        <f t="shared" si="98"/>
        <v>0</v>
      </c>
      <c r="W426" s="88" t="b">
        <f t="shared" si="95"/>
        <v>0</v>
      </c>
    </row>
    <row r="427" spans="1:23" ht="16" hidden="1" thickBot="1">
      <c r="B427" s="133">
        <f t="shared" si="99"/>
        <v>2023</v>
      </c>
      <c r="C427" s="134" t="s">
        <v>25</v>
      </c>
      <c r="D427" s="128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30"/>
      <c r="P427" s="131"/>
      <c r="Q427" s="132">
        <f t="shared" si="97"/>
        <v>0</v>
      </c>
      <c r="T427" t="b">
        <f t="shared" si="100"/>
        <v>0</v>
      </c>
      <c r="U427" s="13" t="b">
        <f t="shared" si="98"/>
        <v>0</v>
      </c>
      <c r="W427" s="88" t="b">
        <f t="shared" si="95"/>
        <v>0</v>
      </c>
    </row>
    <row r="428" spans="1:23" ht="16" hidden="1" thickBot="1">
      <c r="B428" s="133">
        <f t="shared" si="99"/>
        <v>2022</v>
      </c>
      <c r="C428" s="134" t="s">
        <v>25</v>
      </c>
      <c r="D428" s="135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7"/>
      <c r="P428" s="131"/>
      <c r="Q428" s="138">
        <f t="shared" si="97"/>
        <v>0</v>
      </c>
      <c r="T428" t="b">
        <f t="shared" si="100"/>
        <v>0</v>
      </c>
      <c r="U428" s="13" t="b">
        <f t="shared" si="98"/>
        <v>0</v>
      </c>
      <c r="W428" s="88" t="b">
        <f t="shared" si="95"/>
        <v>0</v>
      </c>
    </row>
    <row r="429" spans="1:23" ht="16" hidden="1" thickBot="1">
      <c r="B429" s="133">
        <f t="shared" si="99"/>
        <v>2021</v>
      </c>
      <c r="C429" s="134" t="s">
        <v>25</v>
      </c>
      <c r="D429" s="128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30"/>
      <c r="P429" s="131"/>
      <c r="Q429" s="132">
        <f t="shared" si="97"/>
        <v>0</v>
      </c>
      <c r="T429" t="b">
        <f t="shared" si="100"/>
        <v>0</v>
      </c>
      <c r="U429" s="13" t="b">
        <f t="shared" si="98"/>
        <v>0</v>
      </c>
      <c r="W429" s="88" t="b">
        <f t="shared" si="95"/>
        <v>0</v>
      </c>
    </row>
    <row r="430" spans="1:23" ht="16" hidden="1" thickBot="1">
      <c r="B430" s="133">
        <f t="shared" si="99"/>
        <v>2020</v>
      </c>
      <c r="C430" s="134" t="s">
        <v>25</v>
      </c>
      <c r="D430" s="135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7"/>
      <c r="P430" s="131"/>
      <c r="Q430" s="138">
        <f t="shared" si="97"/>
        <v>0</v>
      </c>
      <c r="T430" t="b">
        <f t="shared" si="100"/>
        <v>0</v>
      </c>
      <c r="U430" s="13" t="b">
        <f t="shared" si="98"/>
        <v>0</v>
      </c>
      <c r="W430" s="88" t="b">
        <f t="shared" si="95"/>
        <v>0</v>
      </c>
    </row>
    <row r="431" spans="1:23" ht="16" hidden="1" thickBot="1">
      <c r="B431" s="133">
        <f t="shared" si="99"/>
        <v>2019</v>
      </c>
      <c r="C431" s="134" t="s">
        <v>25</v>
      </c>
      <c r="D431" s="128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30"/>
      <c r="P431" s="131"/>
      <c r="Q431" s="132">
        <f t="shared" si="97"/>
        <v>0</v>
      </c>
      <c r="T431" t="b">
        <f t="shared" si="100"/>
        <v>0</v>
      </c>
      <c r="U431" s="13" t="b">
        <f t="shared" si="98"/>
        <v>0</v>
      </c>
      <c r="W431" s="88" t="b">
        <f t="shared" si="95"/>
        <v>0</v>
      </c>
    </row>
    <row r="432" spans="1:23" ht="16" hidden="1" thickBot="1">
      <c r="B432" s="133">
        <f t="shared" si="99"/>
        <v>2018</v>
      </c>
      <c r="C432" s="134" t="s">
        <v>25</v>
      </c>
      <c r="D432" s="135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7"/>
      <c r="P432" s="131"/>
      <c r="Q432" s="138">
        <f t="shared" si="97"/>
        <v>0</v>
      </c>
      <c r="T432" t="b">
        <f t="shared" si="100"/>
        <v>0</v>
      </c>
      <c r="U432" s="13" t="b">
        <f t="shared" si="98"/>
        <v>0</v>
      </c>
      <c r="W432" s="88" t="b">
        <f t="shared" si="95"/>
        <v>0</v>
      </c>
    </row>
    <row r="433" spans="1:23" ht="16" hidden="1" thickBot="1">
      <c r="B433" s="133">
        <f t="shared" si="99"/>
        <v>2017</v>
      </c>
      <c r="C433" s="134" t="s">
        <v>25</v>
      </c>
      <c r="D433" s="128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30"/>
      <c r="P433" s="131"/>
      <c r="Q433" s="132">
        <f t="shared" si="97"/>
        <v>0</v>
      </c>
      <c r="T433" t="b">
        <f t="shared" si="100"/>
        <v>0</v>
      </c>
      <c r="U433" s="13" t="b">
        <f t="shared" si="98"/>
        <v>1</v>
      </c>
      <c r="W433" s="88" t="b">
        <f t="shared" si="95"/>
        <v>0</v>
      </c>
    </row>
    <row r="434" spans="1:23" ht="16" hidden="1" thickBot="1">
      <c r="B434" s="133">
        <f t="shared" si="99"/>
        <v>2016</v>
      </c>
      <c r="C434" s="134" t="s">
        <v>25</v>
      </c>
      <c r="D434" s="135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7"/>
      <c r="P434" s="131"/>
      <c r="Q434" s="138">
        <f t="shared" si="97"/>
        <v>0</v>
      </c>
      <c r="T434" t="b">
        <f t="shared" si="100"/>
        <v>0</v>
      </c>
      <c r="U434" s="13" t="b">
        <f t="shared" si="98"/>
        <v>1</v>
      </c>
      <c r="W434" s="88" t="b">
        <f t="shared" si="95"/>
        <v>0</v>
      </c>
    </row>
    <row r="435" spans="1:23" ht="16" hidden="1" thickBot="1">
      <c r="B435" s="133">
        <f t="shared" si="99"/>
        <v>2015</v>
      </c>
      <c r="C435" s="134" t="s">
        <v>25</v>
      </c>
      <c r="D435" s="128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30"/>
      <c r="P435" s="131"/>
      <c r="Q435" s="132">
        <f t="shared" si="97"/>
        <v>0</v>
      </c>
      <c r="T435" t="b">
        <f t="shared" si="100"/>
        <v>0</v>
      </c>
      <c r="U435" s="13" t="b">
        <f t="shared" si="98"/>
        <v>1</v>
      </c>
      <c r="W435" s="88" t="b">
        <f t="shared" si="95"/>
        <v>0</v>
      </c>
    </row>
    <row r="436" spans="1:23" ht="16" hidden="1" thickBot="1">
      <c r="B436" s="133">
        <f t="shared" si="99"/>
        <v>2014</v>
      </c>
      <c r="C436" s="134" t="s">
        <v>25</v>
      </c>
      <c r="D436" s="135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7"/>
      <c r="P436" s="131"/>
      <c r="Q436" s="138">
        <f t="shared" si="97"/>
        <v>0</v>
      </c>
      <c r="T436" t="b">
        <f>T425</f>
        <v>0</v>
      </c>
      <c r="U436" s="13" t="b">
        <f t="shared" si="98"/>
        <v>1</v>
      </c>
      <c r="W436" s="88" t="b">
        <f t="shared" si="95"/>
        <v>0</v>
      </c>
    </row>
    <row r="437" spans="1:23" ht="16" hidden="1" thickBot="1">
      <c r="B437" s="133">
        <f t="shared" si="99"/>
        <v>2013</v>
      </c>
      <c r="C437" s="134" t="s">
        <v>25</v>
      </c>
      <c r="D437" s="128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30"/>
      <c r="P437" s="131"/>
      <c r="Q437" s="132">
        <f t="shared" si="97"/>
        <v>0</v>
      </c>
      <c r="T437" t="b">
        <f t="shared" si="100"/>
        <v>0</v>
      </c>
      <c r="U437" s="13" t="b">
        <f t="shared" si="98"/>
        <v>0</v>
      </c>
      <c r="W437" s="88" t="b">
        <f t="shared" si="95"/>
        <v>0</v>
      </c>
    </row>
    <row r="438" spans="1:23" ht="16" hidden="1" thickBot="1">
      <c r="B438" s="133">
        <f t="shared" si="99"/>
        <v>2012</v>
      </c>
      <c r="C438" s="134" t="s">
        <v>25</v>
      </c>
      <c r="D438" s="135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7"/>
      <c r="P438" s="131"/>
      <c r="Q438" s="138">
        <f t="shared" si="97"/>
        <v>0</v>
      </c>
      <c r="T438" t="b">
        <f t="shared" si="100"/>
        <v>0</v>
      </c>
      <c r="U438" s="13" t="b">
        <f t="shared" si="98"/>
        <v>0</v>
      </c>
      <c r="W438" s="88" t="b">
        <f t="shared" si="95"/>
        <v>0</v>
      </c>
    </row>
    <row r="439" spans="1:23" ht="16" hidden="1" thickBot="1">
      <c r="B439" s="133">
        <f t="shared" si="99"/>
        <v>2011</v>
      </c>
      <c r="C439" s="134" t="s">
        <v>25</v>
      </c>
      <c r="D439" s="128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30"/>
      <c r="P439" s="131"/>
      <c r="Q439" s="132">
        <f t="shared" si="97"/>
        <v>0</v>
      </c>
      <c r="T439" t="b">
        <f t="shared" si="100"/>
        <v>0</v>
      </c>
      <c r="U439" s="13" t="b">
        <f t="shared" si="98"/>
        <v>0</v>
      </c>
      <c r="W439" s="88" t="b">
        <f t="shared" si="95"/>
        <v>0</v>
      </c>
    </row>
    <row r="440" spans="1:23" ht="16" hidden="1" thickBot="1">
      <c r="B440" s="133">
        <f t="shared" si="99"/>
        <v>2010</v>
      </c>
      <c r="C440" s="134" t="s">
        <v>25</v>
      </c>
      <c r="D440" s="135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7"/>
      <c r="P440" s="131"/>
      <c r="Q440" s="138">
        <f t="shared" si="97"/>
        <v>0</v>
      </c>
      <c r="T440" t="b">
        <f t="shared" si="100"/>
        <v>0</v>
      </c>
      <c r="U440" s="13" t="b">
        <f t="shared" si="98"/>
        <v>0</v>
      </c>
      <c r="W440" s="88" t="b">
        <f t="shared" si="95"/>
        <v>0</v>
      </c>
    </row>
    <row r="441" spans="1:23" ht="16" hidden="1" thickBot="1">
      <c r="B441" s="133">
        <f t="shared" si="99"/>
        <v>2009</v>
      </c>
      <c r="C441" s="134" t="s">
        <v>25</v>
      </c>
      <c r="D441" s="128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30"/>
      <c r="P441" s="131"/>
      <c r="Q441" s="132">
        <f t="shared" si="97"/>
        <v>0</v>
      </c>
      <c r="T441" t="b">
        <f t="shared" si="100"/>
        <v>0</v>
      </c>
      <c r="U441" s="13" t="b">
        <f t="shared" si="98"/>
        <v>0</v>
      </c>
      <c r="W441" s="88" t="b">
        <f t="shared" si="95"/>
        <v>0</v>
      </c>
    </row>
    <row r="442" spans="1:23" ht="16" hidden="1" thickBot="1">
      <c r="B442" s="133">
        <f t="shared" si="99"/>
        <v>2008</v>
      </c>
      <c r="C442" s="134" t="s">
        <v>25</v>
      </c>
      <c r="D442" s="135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7"/>
      <c r="P442" s="131"/>
      <c r="Q442" s="138">
        <f t="shared" si="97"/>
        <v>0</v>
      </c>
      <c r="T442" t="b">
        <f t="shared" si="100"/>
        <v>0</v>
      </c>
      <c r="U442" s="13" t="b">
        <f t="shared" si="98"/>
        <v>0</v>
      </c>
      <c r="W442" s="88" t="b">
        <f t="shared" si="95"/>
        <v>0</v>
      </c>
    </row>
    <row r="443" spans="1:23" ht="16" hidden="1" thickBot="1">
      <c r="B443" s="133">
        <f t="shared" si="99"/>
        <v>2007</v>
      </c>
      <c r="C443" s="134" t="s">
        <v>25</v>
      </c>
      <c r="D443" s="128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30"/>
      <c r="P443" s="131"/>
      <c r="Q443" s="132">
        <f t="shared" si="97"/>
        <v>0</v>
      </c>
      <c r="T443" t="b">
        <f t="shared" si="100"/>
        <v>0</v>
      </c>
      <c r="U443" s="13" t="b">
        <f t="shared" si="98"/>
        <v>0</v>
      </c>
      <c r="W443" s="88" t="b">
        <f t="shared" si="95"/>
        <v>0</v>
      </c>
    </row>
    <row r="444" spans="1:23" ht="16" hidden="1" thickBot="1">
      <c r="B444" s="133">
        <f t="shared" si="99"/>
        <v>2006</v>
      </c>
      <c r="C444" s="134" t="s">
        <v>25</v>
      </c>
      <c r="D444" s="135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7"/>
      <c r="P444" s="131"/>
      <c r="Q444" s="138">
        <f t="shared" si="97"/>
        <v>0</v>
      </c>
      <c r="T444" t="b">
        <f t="shared" si="100"/>
        <v>0</v>
      </c>
      <c r="U444" s="13" t="b">
        <f t="shared" si="98"/>
        <v>0</v>
      </c>
      <c r="W444" s="88" t="b">
        <f t="shared" si="95"/>
        <v>0</v>
      </c>
    </row>
    <row r="445" spans="1:23" ht="16" hidden="1" thickBot="1">
      <c r="B445" s="133">
        <f t="shared" si="99"/>
        <v>2005</v>
      </c>
      <c r="C445" s="134" t="s">
        <v>25</v>
      </c>
      <c r="D445" s="128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30"/>
      <c r="P445" s="131"/>
      <c r="Q445" s="132">
        <f t="shared" si="97"/>
        <v>0</v>
      </c>
      <c r="T445" t="b">
        <f t="shared" si="100"/>
        <v>0</v>
      </c>
      <c r="U445" s="13" t="b">
        <f t="shared" si="98"/>
        <v>0</v>
      </c>
      <c r="W445" s="88" t="b">
        <f t="shared" si="95"/>
        <v>0</v>
      </c>
    </row>
    <row r="446" spans="1:23" hidden="1">
      <c r="T446" t="b">
        <f t="shared" si="100"/>
        <v>0</v>
      </c>
      <c r="W446" s="88" t="b">
        <f t="shared" si="95"/>
        <v>0</v>
      </c>
    </row>
    <row r="447" spans="1:23" ht="16" hidden="1" thickBot="1">
      <c r="B447" s="224" t="s">
        <v>45</v>
      </c>
      <c r="C447" s="224"/>
      <c r="D447" s="224"/>
      <c r="E447" s="224"/>
      <c r="F447" s="117" t="s">
        <v>20</v>
      </c>
      <c r="G447" s="118" t="s">
        <v>21</v>
      </c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T447" t="b">
        <f>VLOOKUP(B448,$T$5:$U$24,2,)</f>
        <v>0</v>
      </c>
      <c r="W447" s="88" t="b">
        <f>AND(S447:V447)</f>
        <v>0</v>
      </c>
    </row>
    <row r="448" spans="1:23" ht="31.5" hidden="1" customHeight="1" thickTop="1" thickBot="1">
      <c r="A448" s="120" t="s">
        <v>22</v>
      </c>
      <c r="B448" s="121">
        <f>B418+1</f>
        <v>15</v>
      </c>
      <c r="C448" s="225" t="str">
        <f>VLOOKUP(B448,$B$5:$F$24,2,)</f>
        <v/>
      </c>
      <c r="D448" s="226"/>
      <c r="E448" s="227"/>
      <c r="F448" s="152" t="str">
        <f>VLOOKUP(B448,$B$5:$G$24,5,)</f>
        <v/>
      </c>
      <c r="G448" s="210" t="str">
        <f>VLOOKUP(B448,$B$5:$G$24,6,)</f>
        <v/>
      </c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T448" t="b">
        <f>T447</f>
        <v>0</v>
      </c>
      <c r="W448" s="88" t="b">
        <f t="shared" ref="W448:W476" si="101">AND(S448:V448)</f>
        <v>0</v>
      </c>
    </row>
    <row r="449" spans="2:23" hidden="1">
      <c r="T449" t="b">
        <f>T448</f>
        <v>0</v>
      </c>
      <c r="W449" s="88" t="b">
        <f t="shared" si="101"/>
        <v>0</v>
      </c>
    </row>
    <row r="450" spans="2:23" ht="16" hidden="1" thickBot="1">
      <c r="B450" s="122"/>
      <c r="C450" s="122"/>
      <c r="D450" s="123" t="str">
        <f>D420</f>
        <v>Jan</v>
      </c>
      <c r="E450" s="123" t="str">
        <f t="shared" ref="E450:O450" si="102">E420</f>
        <v>Feb</v>
      </c>
      <c r="F450" s="123" t="str">
        <f t="shared" si="102"/>
        <v>Mar</v>
      </c>
      <c r="G450" s="123" t="str">
        <f t="shared" si="102"/>
        <v>Apr</v>
      </c>
      <c r="H450" s="123" t="str">
        <f t="shared" si="102"/>
        <v>May</v>
      </c>
      <c r="I450" s="123" t="str">
        <f t="shared" si="102"/>
        <v>Jun</v>
      </c>
      <c r="J450" s="123" t="str">
        <f t="shared" si="102"/>
        <v>Jul</v>
      </c>
      <c r="K450" s="123" t="str">
        <f t="shared" si="102"/>
        <v>Aug</v>
      </c>
      <c r="L450" s="123" t="str">
        <f t="shared" si="102"/>
        <v>Sep</v>
      </c>
      <c r="M450" s="123" t="str">
        <f t="shared" si="102"/>
        <v>Oct</v>
      </c>
      <c r="N450" s="123" t="str">
        <f t="shared" si="102"/>
        <v>Nov</v>
      </c>
      <c r="O450" s="123" t="str">
        <f t="shared" si="102"/>
        <v>Dec</v>
      </c>
      <c r="P450" s="124"/>
      <c r="Q450" s="125" t="s">
        <v>23</v>
      </c>
      <c r="T450" t="b">
        <f>T449</f>
        <v>0</v>
      </c>
      <c r="W450" s="88" t="b">
        <f t="shared" si="101"/>
        <v>0</v>
      </c>
    </row>
    <row r="451" spans="2:23" ht="16" hidden="1" thickBot="1">
      <c r="B451" s="126">
        <f>FinalYear</f>
        <v>2029</v>
      </c>
      <c r="C451" s="127" t="s">
        <v>25</v>
      </c>
      <c r="D451" s="128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30"/>
      <c r="P451" s="131"/>
      <c r="Q451" s="132">
        <f t="shared" ref="Q451:Q475" si="103">SUM(D451:O451)</f>
        <v>0</v>
      </c>
      <c r="T451" t="b">
        <f>T450</f>
        <v>0</v>
      </c>
      <c r="U451" s="13" t="b">
        <f t="shared" ref="U451:U475" si="104">AND(B451&lt;=ReportingYear,B451&gt;=BaselineYear)</f>
        <v>0</v>
      </c>
      <c r="W451" s="88" t="b">
        <f t="shared" si="101"/>
        <v>0</v>
      </c>
    </row>
    <row r="452" spans="2:23" ht="16" hidden="1" thickBot="1">
      <c r="B452" s="133">
        <f>B451-1</f>
        <v>2028</v>
      </c>
      <c r="C452" s="134" t="s">
        <v>25</v>
      </c>
      <c r="D452" s="135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7"/>
      <c r="P452" s="131"/>
      <c r="Q452" s="138">
        <f t="shared" si="103"/>
        <v>0</v>
      </c>
      <c r="T452" t="b">
        <f>T451</f>
        <v>0</v>
      </c>
      <c r="U452" s="13" t="b">
        <f t="shared" si="104"/>
        <v>0</v>
      </c>
      <c r="W452" s="88" t="b">
        <f t="shared" si="101"/>
        <v>0</v>
      </c>
    </row>
    <row r="453" spans="2:23" ht="16" hidden="1" thickBot="1">
      <c r="B453" s="133">
        <f t="shared" ref="B453:B475" si="105">B452-1</f>
        <v>2027</v>
      </c>
      <c r="C453" s="134" t="s">
        <v>25</v>
      </c>
      <c r="D453" s="128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30"/>
      <c r="P453" s="131"/>
      <c r="Q453" s="132">
        <f t="shared" si="103"/>
        <v>0</v>
      </c>
      <c r="T453" t="b">
        <f t="shared" ref="T453:T476" si="106">T452</f>
        <v>0</v>
      </c>
      <c r="U453" s="13" t="b">
        <f t="shared" si="104"/>
        <v>0</v>
      </c>
      <c r="W453" s="88" t="b">
        <f t="shared" si="101"/>
        <v>0</v>
      </c>
    </row>
    <row r="454" spans="2:23" ht="16" hidden="1" thickBot="1">
      <c r="B454" s="133">
        <f t="shared" si="105"/>
        <v>2026</v>
      </c>
      <c r="C454" s="134" t="s">
        <v>25</v>
      </c>
      <c r="D454" s="135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7"/>
      <c r="P454" s="131"/>
      <c r="Q454" s="138">
        <f t="shared" si="103"/>
        <v>0</v>
      </c>
      <c r="T454" t="b">
        <f t="shared" si="106"/>
        <v>0</v>
      </c>
      <c r="U454" s="13" t="b">
        <f t="shared" si="104"/>
        <v>0</v>
      </c>
      <c r="W454" s="88" t="b">
        <f t="shared" si="101"/>
        <v>0</v>
      </c>
    </row>
    <row r="455" spans="2:23" ht="16" hidden="1" thickBot="1">
      <c r="B455" s="133">
        <f t="shared" si="105"/>
        <v>2025</v>
      </c>
      <c r="C455" s="134" t="s">
        <v>25</v>
      </c>
      <c r="D455" s="128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30"/>
      <c r="P455" s="131"/>
      <c r="Q455" s="132">
        <f t="shared" si="103"/>
        <v>0</v>
      </c>
      <c r="T455" t="b">
        <f t="shared" si="106"/>
        <v>0</v>
      </c>
      <c r="U455" s="13" t="b">
        <f t="shared" si="104"/>
        <v>0</v>
      </c>
      <c r="W455" s="88" t="b">
        <f t="shared" si="101"/>
        <v>0</v>
      </c>
    </row>
    <row r="456" spans="2:23" ht="16" hidden="1" thickBot="1">
      <c r="B456" s="133">
        <f t="shared" si="105"/>
        <v>2024</v>
      </c>
      <c r="C456" s="134" t="s">
        <v>25</v>
      </c>
      <c r="D456" s="135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7"/>
      <c r="P456" s="131"/>
      <c r="Q456" s="138">
        <f t="shared" si="103"/>
        <v>0</v>
      </c>
      <c r="T456" t="b">
        <f t="shared" si="106"/>
        <v>0</v>
      </c>
      <c r="U456" s="13" t="b">
        <f t="shared" si="104"/>
        <v>0</v>
      </c>
      <c r="W456" s="88" t="b">
        <f t="shared" si="101"/>
        <v>0</v>
      </c>
    </row>
    <row r="457" spans="2:23" ht="16" hidden="1" thickBot="1">
      <c r="B457" s="133">
        <f t="shared" si="105"/>
        <v>2023</v>
      </c>
      <c r="C457" s="134" t="s">
        <v>25</v>
      </c>
      <c r="D457" s="128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30"/>
      <c r="P457" s="131"/>
      <c r="Q457" s="132">
        <f t="shared" si="103"/>
        <v>0</v>
      </c>
      <c r="T457" t="b">
        <f t="shared" si="106"/>
        <v>0</v>
      </c>
      <c r="U457" s="13" t="b">
        <f t="shared" si="104"/>
        <v>0</v>
      </c>
      <c r="W457" s="88" t="b">
        <f t="shared" si="101"/>
        <v>0</v>
      </c>
    </row>
    <row r="458" spans="2:23" ht="16" hidden="1" thickBot="1">
      <c r="B458" s="133">
        <f t="shared" si="105"/>
        <v>2022</v>
      </c>
      <c r="C458" s="134" t="s">
        <v>25</v>
      </c>
      <c r="D458" s="135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7"/>
      <c r="P458" s="131"/>
      <c r="Q458" s="138">
        <f t="shared" si="103"/>
        <v>0</v>
      </c>
      <c r="T458" t="b">
        <f t="shared" si="106"/>
        <v>0</v>
      </c>
      <c r="U458" s="13" t="b">
        <f t="shared" si="104"/>
        <v>0</v>
      </c>
      <c r="W458" s="88" t="b">
        <f t="shared" si="101"/>
        <v>0</v>
      </c>
    </row>
    <row r="459" spans="2:23" ht="16" hidden="1" thickBot="1">
      <c r="B459" s="133">
        <f t="shared" si="105"/>
        <v>2021</v>
      </c>
      <c r="C459" s="134" t="s">
        <v>25</v>
      </c>
      <c r="D459" s="128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30"/>
      <c r="P459" s="131"/>
      <c r="Q459" s="132">
        <f t="shared" si="103"/>
        <v>0</v>
      </c>
      <c r="T459" t="b">
        <f t="shared" si="106"/>
        <v>0</v>
      </c>
      <c r="U459" s="13" t="b">
        <f t="shared" si="104"/>
        <v>0</v>
      </c>
      <c r="W459" s="88" t="b">
        <f t="shared" si="101"/>
        <v>0</v>
      </c>
    </row>
    <row r="460" spans="2:23" ht="16" hidden="1" thickBot="1">
      <c r="B460" s="133">
        <f t="shared" si="105"/>
        <v>2020</v>
      </c>
      <c r="C460" s="134" t="s">
        <v>25</v>
      </c>
      <c r="D460" s="135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7"/>
      <c r="P460" s="131"/>
      <c r="Q460" s="138">
        <f t="shared" si="103"/>
        <v>0</v>
      </c>
      <c r="T460" t="b">
        <f t="shared" si="106"/>
        <v>0</v>
      </c>
      <c r="U460" s="13" t="b">
        <f t="shared" si="104"/>
        <v>0</v>
      </c>
      <c r="W460" s="88" t="b">
        <f t="shared" si="101"/>
        <v>0</v>
      </c>
    </row>
    <row r="461" spans="2:23" ht="16" hidden="1" thickBot="1">
      <c r="B461" s="133">
        <f t="shared" si="105"/>
        <v>2019</v>
      </c>
      <c r="C461" s="134" t="s">
        <v>25</v>
      </c>
      <c r="D461" s="128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30"/>
      <c r="P461" s="131"/>
      <c r="Q461" s="132">
        <f t="shared" si="103"/>
        <v>0</v>
      </c>
      <c r="T461" t="b">
        <f t="shared" si="106"/>
        <v>0</v>
      </c>
      <c r="U461" s="13" t="b">
        <f t="shared" si="104"/>
        <v>0</v>
      </c>
      <c r="W461" s="88" t="b">
        <f t="shared" si="101"/>
        <v>0</v>
      </c>
    </row>
    <row r="462" spans="2:23" ht="16" hidden="1" thickBot="1">
      <c r="B462" s="133">
        <f t="shared" si="105"/>
        <v>2018</v>
      </c>
      <c r="C462" s="134" t="s">
        <v>25</v>
      </c>
      <c r="D462" s="135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7"/>
      <c r="P462" s="131"/>
      <c r="Q462" s="138">
        <f t="shared" si="103"/>
        <v>0</v>
      </c>
      <c r="T462" t="b">
        <f t="shared" si="106"/>
        <v>0</v>
      </c>
      <c r="U462" s="13" t="b">
        <f t="shared" si="104"/>
        <v>0</v>
      </c>
      <c r="W462" s="88" t="b">
        <f t="shared" si="101"/>
        <v>0</v>
      </c>
    </row>
    <row r="463" spans="2:23" ht="16" hidden="1" thickBot="1">
      <c r="B463" s="133">
        <f t="shared" si="105"/>
        <v>2017</v>
      </c>
      <c r="C463" s="134" t="s">
        <v>25</v>
      </c>
      <c r="D463" s="128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30"/>
      <c r="P463" s="131"/>
      <c r="Q463" s="132">
        <f t="shared" si="103"/>
        <v>0</v>
      </c>
      <c r="T463" t="b">
        <f t="shared" si="106"/>
        <v>0</v>
      </c>
      <c r="U463" s="13" t="b">
        <f t="shared" si="104"/>
        <v>1</v>
      </c>
      <c r="W463" s="88" t="b">
        <f t="shared" si="101"/>
        <v>0</v>
      </c>
    </row>
    <row r="464" spans="2:23" ht="16" hidden="1" thickBot="1">
      <c r="B464" s="133">
        <f t="shared" si="105"/>
        <v>2016</v>
      </c>
      <c r="C464" s="134" t="s">
        <v>25</v>
      </c>
      <c r="D464" s="135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7"/>
      <c r="P464" s="131"/>
      <c r="Q464" s="138">
        <f t="shared" si="103"/>
        <v>0</v>
      </c>
      <c r="T464" t="b">
        <f t="shared" si="106"/>
        <v>0</v>
      </c>
      <c r="U464" s="13" t="b">
        <f t="shared" si="104"/>
        <v>1</v>
      </c>
      <c r="W464" s="88" t="b">
        <f t="shared" si="101"/>
        <v>0</v>
      </c>
    </row>
    <row r="465" spans="1:23" ht="16" hidden="1" thickBot="1">
      <c r="B465" s="133">
        <f t="shared" si="105"/>
        <v>2015</v>
      </c>
      <c r="C465" s="134" t="s">
        <v>25</v>
      </c>
      <c r="D465" s="128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30"/>
      <c r="P465" s="131"/>
      <c r="Q465" s="132">
        <f t="shared" si="103"/>
        <v>0</v>
      </c>
      <c r="T465" t="b">
        <f t="shared" si="106"/>
        <v>0</v>
      </c>
      <c r="U465" s="13" t="b">
        <f t="shared" si="104"/>
        <v>1</v>
      </c>
      <c r="W465" s="88" t="b">
        <f t="shared" si="101"/>
        <v>0</v>
      </c>
    </row>
    <row r="466" spans="1:23" ht="16" hidden="1" thickBot="1">
      <c r="B466" s="133">
        <f t="shared" si="105"/>
        <v>2014</v>
      </c>
      <c r="C466" s="134" t="s">
        <v>25</v>
      </c>
      <c r="D466" s="135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7"/>
      <c r="P466" s="131"/>
      <c r="Q466" s="138">
        <f t="shared" si="103"/>
        <v>0</v>
      </c>
      <c r="T466" t="b">
        <f>T455</f>
        <v>0</v>
      </c>
      <c r="U466" s="13" t="b">
        <f t="shared" si="104"/>
        <v>1</v>
      </c>
      <c r="W466" s="88" t="b">
        <f t="shared" si="101"/>
        <v>0</v>
      </c>
    </row>
    <row r="467" spans="1:23" ht="16" hidden="1" thickBot="1">
      <c r="B467" s="133">
        <f t="shared" si="105"/>
        <v>2013</v>
      </c>
      <c r="C467" s="134" t="s">
        <v>25</v>
      </c>
      <c r="D467" s="128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30"/>
      <c r="P467" s="131"/>
      <c r="Q467" s="132">
        <f t="shared" si="103"/>
        <v>0</v>
      </c>
      <c r="T467" t="b">
        <f t="shared" si="106"/>
        <v>0</v>
      </c>
      <c r="U467" s="13" t="b">
        <f t="shared" si="104"/>
        <v>0</v>
      </c>
      <c r="W467" s="88" t="b">
        <f t="shared" si="101"/>
        <v>0</v>
      </c>
    </row>
    <row r="468" spans="1:23" ht="16" hidden="1" thickBot="1">
      <c r="B468" s="133">
        <f t="shared" si="105"/>
        <v>2012</v>
      </c>
      <c r="C468" s="134" t="s">
        <v>25</v>
      </c>
      <c r="D468" s="135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7"/>
      <c r="P468" s="131"/>
      <c r="Q468" s="138">
        <f t="shared" si="103"/>
        <v>0</v>
      </c>
      <c r="T468" t="b">
        <f t="shared" si="106"/>
        <v>0</v>
      </c>
      <c r="U468" s="13" t="b">
        <f t="shared" si="104"/>
        <v>0</v>
      </c>
      <c r="W468" s="88" t="b">
        <f t="shared" si="101"/>
        <v>0</v>
      </c>
    </row>
    <row r="469" spans="1:23" ht="16" hidden="1" thickBot="1">
      <c r="B469" s="133">
        <f t="shared" si="105"/>
        <v>2011</v>
      </c>
      <c r="C469" s="134" t="s">
        <v>25</v>
      </c>
      <c r="D469" s="128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30"/>
      <c r="P469" s="131"/>
      <c r="Q469" s="132">
        <f t="shared" si="103"/>
        <v>0</v>
      </c>
      <c r="T469" t="b">
        <f t="shared" si="106"/>
        <v>0</v>
      </c>
      <c r="U469" s="13" t="b">
        <f t="shared" si="104"/>
        <v>0</v>
      </c>
      <c r="W469" s="88" t="b">
        <f t="shared" si="101"/>
        <v>0</v>
      </c>
    </row>
    <row r="470" spans="1:23" ht="16" hidden="1" thickBot="1">
      <c r="B470" s="133">
        <f t="shared" si="105"/>
        <v>2010</v>
      </c>
      <c r="C470" s="134" t="s">
        <v>25</v>
      </c>
      <c r="D470" s="135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7"/>
      <c r="P470" s="131"/>
      <c r="Q470" s="138">
        <f t="shared" si="103"/>
        <v>0</v>
      </c>
      <c r="T470" t="b">
        <f t="shared" si="106"/>
        <v>0</v>
      </c>
      <c r="U470" s="13" t="b">
        <f t="shared" si="104"/>
        <v>0</v>
      </c>
      <c r="W470" s="88" t="b">
        <f t="shared" si="101"/>
        <v>0</v>
      </c>
    </row>
    <row r="471" spans="1:23" ht="16" hidden="1" thickBot="1">
      <c r="B471" s="133">
        <f t="shared" si="105"/>
        <v>2009</v>
      </c>
      <c r="C471" s="134" t="s">
        <v>25</v>
      </c>
      <c r="D471" s="128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30"/>
      <c r="P471" s="131"/>
      <c r="Q471" s="132">
        <f t="shared" si="103"/>
        <v>0</v>
      </c>
      <c r="T471" t="b">
        <f t="shared" si="106"/>
        <v>0</v>
      </c>
      <c r="U471" s="13" t="b">
        <f t="shared" si="104"/>
        <v>0</v>
      </c>
      <c r="W471" s="88" t="b">
        <f t="shared" si="101"/>
        <v>0</v>
      </c>
    </row>
    <row r="472" spans="1:23" ht="16" hidden="1" thickBot="1">
      <c r="B472" s="133">
        <f t="shared" si="105"/>
        <v>2008</v>
      </c>
      <c r="C472" s="134" t="s">
        <v>25</v>
      </c>
      <c r="D472" s="135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7"/>
      <c r="P472" s="131"/>
      <c r="Q472" s="138">
        <f t="shared" si="103"/>
        <v>0</v>
      </c>
      <c r="T472" t="b">
        <f t="shared" si="106"/>
        <v>0</v>
      </c>
      <c r="U472" s="13" t="b">
        <f t="shared" si="104"/>
        <v>0</v>
      </c>
      <c r="W472" s="88" t="b">
        <f t="shared" si="101"/>
        <v>0</v>
      </c>
    </row>
    <row r="473" spans="1:23" ht="16" hidden="1" thickBot="1">
      <c r="B473" s="133">
        <f t="shared" si="105"/>
        <v>2007</v>
      </c>
      <c r="C473" s="134" t="s">
        <v>25</v>
      </c>
      <c r="D473" s="128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30"/>
      <c r="P473" s="131"/>
      <c r="Q473" s="132">
        <f t="shared" si="103"/>
        <v>0</v>
      </c>
      <c r="T473" t="b">
        <f t="shared" si="106"/>
        <v>0</v>
      </c>
      <c r="U473" s="13" t="b">
        <f t="shared" si="104"/>
        <v>0</v>
      </c>
      <c r="W473" s="88" t="b">
        <f t="shared" si="101"/>
        <v>0</v>
      </c>
    </row>
    <row r="474" spans="1:23" ht="16" hidden="1" thickBot="1">
      <c r="B474" s="133">
        <f t="shared" si="105"/>
        <v>2006</v>
      </c>
      <c r="C474" s="134" t="s">
        <v>25</v>
      </c>
      <c r="D474" s="135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7"/>
      <c r="P474" s="131"/>
      <c r="Q474" s="138">
        <f t="shared" si="103"/>
        <v>0</v>
      </c>
      <c r="T474" t="b">
        <f t="shared" si="106"/>
        <v>0</v>
      </c>
      <c r="U474" s="13" t="b">
        <f t="shared" si="104"/>
        <v>0</v>
      </c>
      <c r="W474" s="88" t="b">
        <f t="shared" si="101"/>
        <v>0</v>
      </c>
    </row>
    <row r="475" spans="1:23" ht="16" hidden="1" thickBot="1">
      <c r="B475" s="133">
        <f t="shared" si="105"/>
        <v>2005</v>
      </c>
      <c r="C475" s="134" t="s">
        <v>25</v>
      </c>
      <c r="D475" s="128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30"/>
      <c r="P475" s="131"/>
      <c r="Q475" s="132">
        <f t="shared" si="103"/>
        <v>0</v>
      </c>
      <c r="T475" t="b">
        <f t="shared" si="106"/>
        <v>0</v>
      </c>
      <c r="U475" s="13" t="b">
        <f t="shared" si="104"/>
        <v>0</v>
      </c>
      <c r="W475" s="88" t="b">
        <f t="shared" si="101"/>
        <v>0</v>
      </c>
    </row>
    <row r="476" spans="1:23" hidden="1">
      <c r="T476" t="b">
        <f t="shared" si="106"/>
        <v>0</v>
      </c>
      <c r="W476" s="88" t="b">
        <f t="shared" si="101"/>
        <v>0</v>
      </c>
    </row>
    <row r="477" spans="1:23" ht="16" hidden="1" thickBot="1">
      <c r="B477" s="224" t="s">
        <v>45</v>
      </c>
      <c r="C477" s="224"/>
      <c r="D477" s="224"/>
      <c r="E477" s="224"/>
      <c r="F477" s="117" t="s">
        <v>20</v>
      </c>
      <c r="G477" s="118" t="s">
        <v>21</v>
      </c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T477" t="b">
        <f>VLOOKUP(B478,$T$5:$U$24,2,)</f>
        <v>0</v>
      </c>
      <c r="W477" s="88" t="b">
        <f>AND(S477:V477)</f>
        <v>0</v>
      </c>
    </row>
    <row r="478" spans="1:23" ht="31.5" hidden="1" customHeight="1" thickTop="1" thickBot="1">
      <c r="A478" s="120" t="s">
        <v>22</v>
      </c>
      <c r="B478" s="121">
        <f>B448+1</f>
        <v>16</v>
      </c>
      <c r="C478" s="225" t="str">
        <f>VLOOKUP(B478,$B$5:$F$24,2,)</f>
        <v/>
      </c>
      <c r="D478" s="226"/>
      <c r="E478" s="227"/>
      <c r="F478" s="152" t="str">
        <f>VLOOKUP(B478,$B$5:$G$24,5,)</f>
        <v/>
      </c>
      <c r="G478" s="210" t="str">
        <f>VLOOKUP(B478,$B$5:$G$24,6,)</f>
        <v/>
      </c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T478" t="b">
        <f>T477</f>
        <v>0</v>
      </c>
      <c r="W478" s="88" t="b">
        <f t="shared" ref="W478:W506" si="107">AND(S478:V478)</f>
        <v>0</v>
      </c>
    </row>
    <row r="479" spans="1:23" hidden="1">
      <c r="T479" t="b">
        <f>T478</f>
        <v>0</v>
      </c>
      <c r="W479" s="88" t="b">
        <f t="shared" si="107"/>
        <v>0</v>
      </c>
    </row>
    <row r="480" spans="1:23" ht="16" hidden="1" thickBot="1">
      <c r="B480" s="122"/>
      <c r="C480" s="122"/>
      <c r="D480" s="123" t="str">
        <f>D450</f>
        <v>Jan</v>
      </c>
      <c r="E480" s="123" t="str">
        <f t="shared" ref="E480:O480" si="108">E450</f>
        <v>Feb</v>
      </c>
      <c r="F480" s="123" t="str">
        <f t="shared" si="108"/>
        <v>Mar</v>
      </c>
      <c r="G480" s="123" t="str">
        <f t="shared" si="108"/>
        <v>Apr</v>
      </c>
      <c r="H480" s="123" t="str">
        <f t="shared" si="108"/>
        <v>May</v>
      </c>
      <c r="I480" s="123" t="str">
        <f t="shared" si="108"/>
        <v>Jun</v>
      </c>
      <c r="J480" s="123" t="str">
        <f t="shared" si="108"/>
        <v>Jul</v>
      </c>
      <c r="K480" s="123" t="str">
        <f t="shared" si="108"/>
        <v>Aug</v>
      </c>
      <c r="L480" s="123" t="str">
        <f t="shared" si="108"/>
        <v>Sep</v>
      </c>
      <c r="M480" s="123" t="str">
        <f t="shared" si="108"/>
        <v>Oct</v>
      </c>
      <c r="N480" s="123" t="str">
        <f t="shared" si="108"/>
        <v>Nov</v>
      </c>
      <c r="O480" s="123" t="str">
        <f t="shared" si="108"/>
        <v>Dec</v>
      </c>
      <c r="P480" s="124"/>
      <c r="Q480" s="125" t="s">
        <v>23</v>
      </c>
      <c r="T480" t="b">
        <f>T479</f>
        <v>0</v>
      </c>
      <c r="W480" s="88" t="b">
        <f t="shared" si="107"/>
        <v>0</v>
      </c>
    </row>
    <row r="481" spans="2:23" ht="16" hidden="1" thickBot="1">
      <c r="B481" s="126">
        <f>FinalYear</f>
        <v>2029</v>
      </c>
      <c r="C481" s="127" t="s">
        <v>25</v>
      </c>
      <c r="D481" s="128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30"/>
      <c r="P481" s="131"/>
      <c r="Q481" s="132">
        <f t="shared" ref="Q481:Q505" si="109">SUM(D481:O481)</f>
        <v>0</v>
      </c>
      <c r="T481" t="b">
        <f>T480</f>
        <v>0</v>
      </c>
      <c r="U481" s="13" t="b">
        <f t="shared" ref="U481:U505" si="110">AND(B481&lt;=ReportingYear,B481&gt;=BaselineYear)</f>
        <v>0</v>
      </c>
      <c r="W481" s="88" t="b">
        <f t="shared" si="107"/>
        <v>0</v>
      </c>
    </row>
    <row r="482" spans="2:23" ht="16" hidden="1" thickBot="1">
      <c r="B482" s="133">
        <f>B481-1</f>
        <v>2028</v>
      </c>
      <c r="C482" s="134" t="s">
        <v>25</v>
      </c>
      <c r="D482" s="135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7"/>
      <c r="P482" s="131"/>
      <c r="Q482" s="138">
        <f t="shared" si="109"/>
        <v>0</v>
      </c>
      <c r="T482" t="b">
        <f>T481</f>
        <v>0</v>
      </c>
      <c r="U482" s="13" t="b">
        <f t="shared" si="110"/>
        <v>0</v>
      </c>
      <c r="W482" s="88" t="b">
        <f t="shared" si="107"/>
        <v>0</v>
      </c>
    </row>
    <row r="483" spans="2:23" ht="16" hidden="1" thickBot="1">
      <c r="B483" s="133">
        <f t="shared" ref="B483:B505" si="111">B482-1</f>
        <v>2027</v>
      </c>
      <c r="C483" s="134" t="s">
        <v>25</v>
      </c>
      <c r="D483" s="128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30"/>
      <c r="P483" s="131"/>
      <c r="Q483" s="132">
        <f t="shared" si="109"/>
        <v>0</v>
      </c>
      <c r="T483" t="b">
        <f t="shared" ref="T483:T506" si="112">T482</f>
        <v>0</v>
      </c>
      <c r="U483" s="13" t="b">
        <f t="shared" si="110"/>
        <v>0</v>
      </c>
      <c r="W483" s="88" t="b">
        <f t="shared" si="107"/>
        <v>0</v>
      </c>
    </row>
    <row r="484" spans="2:23" ht="16" hidden="1" thickBot="1">
      <c r="B484" s="133">
        <f t="shared" si="111"/>
        <v>2026</v>
      </c>
      <c r="C484" s="134" t="s">
        <v>25</v>
      </c>
      <c r="D484" s="135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7"/>
      <c r="P484" s="131"/>
      <c r="Q484" s="138">
        <f t="shared" si="109"/>
        <v>0</v>
      </c>
      <c r="T484" t="b">
        <f t="shared" si="112"/>
        <v>0</v>
      </c>
      <c r="U484" s="13" t="b">
        <f t="shared" si="110"/>
        <v>0</v>
      </c>
      <c r="W484" s="88" t="b">
        <f t="shared" si="107"/>
        <v>0</v>
      </c>
    </row>
    <row r="485" spans="2:23" ht="16" hidden="1" thickBot="1">
      <c r="B485" s="133">
        <f t="shared" si="111"/>
        <v>2025</v>
      </c>
      <c r="C485" s="134" t="s">
        <v>25</v>
      </c>
      <c r="D485" s="128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30"/>
      <c r="P485" s="131"/>
      <c r="Q485" s="132">
        <f t="shared" si="109"/>
        <v>0</v>
      </c>
      <c r="T485" t="b">
        <f t="shared" si="112"/>
        <v>0</v>
      </c>
      <c r="U485" s="13" t="b">
        <f t="shared" si="110"/>
        <v>0</v>
      </c>
      <c r="W485" s="88" t="b">
        <f t="shared" si="107"/>
        <v>0</v>
      </c>
    </row>
    <row r="486" spans="2:23" ht="16" hidden="1" thickBot="1">
      <c r="B486" s="133">
        <f t="shared" si="111"/>
        <v>2024</v>
      </c>
      <c r="C486" s="134" t="s">
        <v>25</v>
      </c>
      <c r="D486" s="135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7"/>
      <c r="P486" s="131"/>
      <c r="Q486" s="138">
        <f t="shared" si="109"/>
        <v>0</v>
      </c>
      <c r="T486" t="b">
        <f t="shared" si="112"/>
        <v>0</v>
      </c>
      <c r="U486" s="13" t="b">
        <f t="shared" si="110"/>
        <v>0</v>
      </c>
      <c r="W486" s="88" t="b">
        <f t="shared" si="107"/>
        <v>0</v>
      </c>
    </row>
    <row r="487" spans="2:23" ht="16" hidden="1" thickBot="1">
      <c r="B487" s="133">
        <f t="shared" si="111"/>
        <v>2023</v>
      </c>
      <c r="C487" s="134" t="s">
        <v>25</v>
      </c>
      <c r="D487" s="128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30"/>
      <c r="P487" s="131"/>
      <c r="Q487" s="132">
        <f t="shared" si="109"/>
        <v>0</v>
      </c>
      <c r="T487" t="b">
        <f t="shared" si="112"/>
        <v>0</v>
      </c>
      <c r="U487" s="13" t="b">
        <f t="shared" si="110"/>
        <v>0</v>
      </c>
      <c r="W487" s="88" t="b">
        <f t="shared" si="107"/>
        <v>0</v>
      </c>
    </row>
    <row r="488" spans="2:23" ht="16" hidden="1" thickBot="1">
      <c r="B488" s="133">
        <f t="shared" si="111"/>
        <v>2022</v>
      </c>
      <c r="C488" s="134" t="s">
        <v>25</v>
      </c>
      <c r="D488" s="135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7"/>
      <c r="P488" s="131"/>
      <c r="Q488" s="138">
        <f t="shared" si="109"/>
        <v>0</v>
      </c>
      <c r="T488" t="b">
        <f t="shared" si="112"/>
        <v>0</v>
      </c>
      <c r="U488" s="13" t="b">
        <f t="shared" si="110"/>
        <v>0</v>
      </c>
      <c r="W488" s="88" t="b">
        <f t="shared" si="107"/>
        <v>0</v>
      </c>
    </row>
    <row r="489" spans="2:23" ht="16" hidden="1" thickBot="1">
      <c r="B489" s="133">
        <f t="shared" si="111"/>
        <v>2021</v>
      </c>
      <c r="C489" s="134" t="s">
        <v>25</v>
      </c>
      <c r="D489" s="128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30"/>
      <c r="P489" s="131"/>
      <c r="Q489" s="132">
        <f t="shared" si="109"/>
        <v>0</v>
      </c>
      <c r="T489" t="b">
        <f t="shared" si="112"/>
        <v>0</v>
      </c>
      <c r="U489" s="13" t="b">
        <f t="shared" si="110"/>
        <v>0</v>
      </c>
      <c r="W489" s="88" t="b">
        <f t="shared" si="107"/>
        <v>0</v>
      </c>
    </row>
    <row r="490" spans="2:23" ht="16" hidden="1" thickBot="1">
      <c r="B490" s="133">
        <f t="shared" si="111"/>
        <v>2020</v>
      </c>
      <c r="C490" s="134" t="s">
        <v>25</v>
      </c>
      <c r="D490" s="135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7"/>
      <c r="P490" s="131"/>
      <c r="Q490" s="138">
        <f t="shared" si="109"/>
        <v>0</v>
      </c>
      <c r="T490" t="b">
        <f t="shared" si="112"/>
        <v>0</v>
      </c>
      <c r="U490" s="13" t="b">
        <f t="shared" si="110"/>
        <v>0</v>
      </c>
      <c r="W490" s="88" t="b">
        <f t="shared" si="107"/>
        <v>0</v>
      </c>
    </row>
    <row r="491" spans="2:23" ht="16" hidden="1" thickBot="1">
      <c r="B491" s="133">
        <f t="shared" si="111"/>
        <v>2019</v>
      </c>
      <c r="C491" s="134" t="s">
        <v>25</v>
      </c>
      <c r="D491" s="128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30"/>
      <c r="P491" s="131"/>
      <c r="Q491" s="132">
        <f t="shared" si="109"/>
        <v>0</v>
      </c>
      <c r="T491" t="b">
        <f t="shared" si="112"/>
        <v>0</v>
      </c>
      <c r="U491" s="13" t="b">
        <f t="shared" si="110"/>
        <v>0</v>
      </c>
      <c r="W491" s="88" t="b">
        <f t="shared" si="107"/>
        <v>0</v>
      </c>
    </row>
    <row r="492" spans="2:23" ht="16" hidden="1" thickBot="1">
      <c r="B492" s="133">
        <f t="shared" si="111"/>
        <v>2018</v>
      </c>
      <c r="C492" s="134" t="s">
        <v>25</v>
      </c>
      <c r="D492" s="135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7"/>
      <c r="P492" s="131"/>
      <c r="Q492" s="138">
        <f t="shared" si="109"/>
        <v>0</v>
      </c>
      <c r="T492" t="b">
        <f t="shared" si="112"/>
        <v>0</v>
      </c>
      <c r="U492" s="13" t="b">
        <f t="shared" si="110"/>
        <v>0</v>
      </c>
      <c r="W492" s="88" t="b">
        <f t="shared" si="107"/>
        <v>0</v>
      </c>
    </row>
    <row r="493" spans="2:23" ht="16" hidden="1" thickBot="1">
      <c r="B493" s="133">
        <f t="shared" si="111"/>
        <v>2017</v>
      </c>
      <c r="C493" s="134" t="s">
        <v>25</v>
      </c>
      <c r="D493" s="128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30"/>
      <c r="P493" s="131"/>
      <c r="Q493" s="132">
        <f t="shared" si="109"/>
        <v>0</v>
      </c>
      <c r="T493" t="b">
        <f t="shared" si="112"/>
        <v>0</v>
      </c>
      <c r="U493" s="13" t="b">
        <f t="shared" si="110"/>
        <v>1</v>
      </c>
      <c r="W493" s="88" t="b">
        <f t="shared" si="107"/>
        <v>0</v>
      </c>
    </row>
    <row r="494" spans="2:23" ht="16" hidden="1" thickBot="1">
      <c r="B494" s="133">
        <f t="shared" si="111"/>
        <v>2016</v>
      </c>
      <c r="C494" s="134" t="s">
        <v>25</v>
      </c>
      <c r="D494" s="135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7"/>
      <c r="P494" s="131"/>
      <c r="Q494" s="138">
        <f t="shared" si="109"/>
        <v>0</v>
      </c>
      <c r="T494" t="b">
        <f t="shared" si="112"/>
        <v>0</v>
      </c>
      <c r="U494" s="13" t="b">
        <f t="shared" si="110"/>
        <v>1</v>
      </c>
      <c r="W494" s="88" t="b">
        <f t="shared" si="107"/>
        <v>0</v>
      </c>
    </row>
    <row r="495" spans="2:23" ht="16" hidden="1" thickBot="1">
      <c r="B495" s="133">
        <f t="shared" si="111"/>
        <v>2015</v>
      </c>
      <c r="C495" s="134" t="s">
        <v>25</v>
      </c>
      <c r="D495" s="128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30"/>
      <c r="P495" s="131"/>
      <c r="Q495" s="132">
        <f t="shared" si="109"/>
        <v>0</v>
      </c>
      <c r="T495" t="b">
        <f t="shared" si="112"/>
        <v>0</v>
      </c>
      <c r="U495" s="13" t="b">
        <f t="shared" si="110"/>
        <v>1</v>
      </c>
      <c r="W495" s="88" t="b">
        <f t="shared" si="107"/>
        <v>0</v>
      </c>
    </row>
    <row r="496" spans="2:23" ht="16" hidden="1" thickBot="1">
      <c r="B496" s="133">
        <f t="shared" si="111"/>
        <v>2014</v>
      </c>
      <c r="C496" s="134" t="s">
        <v>25</v>
      </c>
      <c r="D496" s="135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7"/>
      <c r="P496" s="131"/>
      <c r="Q496" s="138">
        <f t="shared" si="109"/>
        <v>0</v>
      </c>
      <c r="T496" t="b">
        <f>T485</f>
        <v>0</v>
      </c>
      <c r="U496" s="13" t="b">
        <f t="shared" si="110"/>
        <v>1</v>
      </c>
      <c r="W496" s="88" t="b">
        <f t="shared" si="107"/>
        <v>0</v>
      </c>
    </row>
    <row r="497" spans="1:23" ht="16" hidden="1" thickBot="1">
      <c r="B497" s="133">
        <f t="shared" si="111"/>
        <v>2013</v>
      </c>
      <c r="C497" s="134" t="s">
        <v>25</v>
      </c>
      <c r="D497" s="128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30"/>
      <c r="P497" s="131"/>
      <c r="Q497" s="132">
        <f t="shared" si="109"/>
        <v>0</v>
      </c>
      <c r="T497" t="b">
        <f t="shared" si="112"/>
        <v>0</v>
      </c>
      <c r="U497" s="13" t="b">
        <f t="shared" si="110"/>
        <v>0</v>
      </c>
      <c r="W497" s="88" t="b">
        <f t="shared" si="107"/>
        <v>0</v>
      </c>
    </row>
    <row r="498" spans="1:23" ht="16" hidden="1" thickBot="1">
      <c r="B498" s="133">
        <f t="shared" si="111"/>
        <v>2012</v>
      </c>
      <c r="C498" s="134" t="s">
        <v>25</v>
      </c>
      <c r="D498" s="135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7"/>
      <c r="P498" s="131"/>
      <c r="Q498" s="138">
        <f t="shared" si="109"/>
        <v>0</v>
      </c>
      <c r="T498" t="b">
        <f t="shared" si="112"/>
        <v>0</v>
      </c>
      <c r="U498" s="13" t="b">
        <f t="shared" si="110"/>
        <v>0</v>
      </c>
      <c r="W498" s="88" t="b">
        <f t="shared" si="107"/>
        <v>0</v>
      </c>
    </row>
    <row r="499" spans="1:23" ht="16" hidden="1" thickBot="1">
      <c r="B499" s="133">
        <f t="shared" si="111"/>
        <v>2011</v>
      </c>
      <c r="C499" s="134" t="s">
        <v>25</v>
      </c>
      <c r="D499" s="128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30"/>
      <c r="P499" s="131"/>
      <c r="Q499" s="132">
        <f t="shared" si="109"/>
        <v>0</v>
      </c>
      <c r="T499" t="b">
        <f t="shared" si="112"/>
        <v>0</v>
      </c>
      <c r="U499" s="13" t="b">
        <f t="shared" si="110"/>
        <v>0</v>
      </c>
      <c r="W499" s="88" t="b">
        <f t="shared" si="107"/>
        <v>0</v>
      </c>
    </row>
    <row r="500" spans="1:23" ht="16" hidden="1" thickBot="1">
      <c r="B500" s="133">
        <f t="shared" si="111"/>
        <v>2010</v>
      </c>
      <c r="C500" s="134" t="s">
        <v>25</v>
      </c>
      <c r="D500" s="135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7"/>
      <c r="P500" s="131"/>
      <c r="Q500" s="138">
        <f t="shared" si="109"/>
        <v>0</v>
      </c>
      <c r="T500" t="b">
        <f t="shared" si="112"/>
        <v>0</v>
      </c>
      <c r="U500" s="13" t="b">
        <f t="shared" si="110"/>
        <v>0</v>
      </c>
      <c r="W500" s="88" t="b">
        <f t="shared" si="107"/>
        <v>0</v>
      </c>
    </row>
    <row r="501" spans="1:23" ht="16" hidden="1" thickBot="1">
      <c r="B501" s="133">
        <f t="shared" si="111"/>
        <v>2009</v>
      </c>
      <c r="C501" s="134" t="s">
        <v>25</v>
      </c>
      <c r="D501" s="128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30"/>
      <c r="P501" s="131"/>
      <c r="Q501" s="132">
        <f t="shared" si="109"/>
        <v>0</v>
      </c>
      <c r="T501" t="b">
        <f t="shared" si="112"/>
        <v>0</v>
      </c>
      <c r="U501" s="13" t="b">
        <f t="shared" si="110"/>
        <v>0</v>
      </c>
      <c r="W501" s="88" t="b">
        <f t="shared" si="107"/>
        <v>0</v>
      </c>
    </row>
    <row r="502" spans="1:23" ht="16" hidden="1" thickBot="1">
      <c r="B502" s="133">
        <f t="shared" si="111"/>
        <v>2008</v>
      </c>
      <c r="C502" s="134" t="s">
        <v>25</v>
      </c>
      <c r="D502" s="135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7"/>
      <c r="P502" s="131"/>
      <c r="Q502" s="138">
        <f t="shared" si="109"/>
        <v>0</v>
      </c>
      <c r="T502" t="b">
        <f t="shared" si="112"/>
        <v>0</v>
      </c>
      <c r="U502" s="13" t="b">
        <f t="shared" si="110"/>
        <v>0</v>
      </c>
      <c r="W502" s="88" t="b">
        <f t="shared" si="107"/>
        <v>0</v>
      </c>
    </row>
    <row r="503" spans="1:23" ht="16" hidden="1" thickBot="1">
      <c r="B503" s="133">
        <f t="shared" si="111"/>
        <v>2007</v>
      </c>
      <c r="C503" s="134" t="s">
        <v>25</v>
      </c>
      <c r="D503" s="128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30"/>
      <c r="P503" s="131"/>
      <c r="Q503" s="132">
        <f t="shared" si="109"/>
        <v>0</v>
      </c>
      <c r="T503" t="b">
        <f t="shared" si="112"/>
        <v>0</v>
      </c>
      <c r="U503" s="13" t="b">
        <f t="shared" si="110"/>
        <v>0</v>
      </c>
      <c r="W503" s="88" t="b">
        <f t="shared" si="107"/>
        <v>0</v>
      </c>
    </row>
    <row r="504" spans="1:23" ht="16" hidden="1" thickBot="1">
      <c r="B504" s="133">
        <f t="shared" si="111"/>
        <v>2006</v>
      </c>
      <c r="C504" s="134" t="s">
        <v>25</v>
      </c>
      <c r="D504" s="135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7"/>
      <c r="P504" s="131"/>
      <c r="Q504" s="138">
        <f t="shared" si="109"/>
        <v>0</v>
      </c>
      <c r="T504" t="b">
        <f t="shared" si="112"/>
        <v>0</v>
      </c>
      <c r="U504" s="13" t="b">
        <f t="shared" si="110"/>
        <v>0</v>
      </c>
      <c r="W504" s="88" t="b">
        <f t="shared" si="107"/>
        <v>0</v>
      </c>
    </row>
    <row r="505" spans="1:23" ht="16" hidden="1" thickBot="1">
      <c r="B505" s="133">
        <f t="shared" si="111"/>
        <v>2005</v>
      </c>
      <c r="C505" s="134" t="s">
        <v>25</v>
      </c>
      <c r="D505" s="128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30"/>
      <c r="P505" s="131"/>
      <c r="Q505" s="132">
        <f t="shared" si="109"/>
        <v>0</v>
      </c>
      <c r="T505" t="b">
        <f t="shared" si="112"/>
        <v>0</v>
      </c>
      <c r="U505" s="13" t="b">
        <f t="shared" si="110"/>
        <v>0</v>
      </c>
      <c r="W505" s="88" t="b">
        <f t="shared" si="107"/>
        <v>0</v>
      </c>
    </row>
    <row r="506" spans="1:23" hidden="1">
      <c r="T506" t="b">
        <f t="shared" si="112"/>
        <v>0</v>
      </c>
      <c r="W506" s="88" t="b">
        <f t="shared" si="107"/>
        <v>0</v>
      </c>
    </row>
    <row r="507" spans="1:23" ht="16" hidden="1" thickBot="1">
      <c r="B507" s="224" t="s">
        <v>45</v>
      </c>
      <c r="C507" s="224"/>
      <c r="D507" s="224"/>
      <c r="E507" s="224"/>
      <c r="F507" s="117" t="s">
        <v>20</v>
      </c>
      <c r="G507" s="118" t="s">
        <v>21</v>
      </c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T507" t="b">
        <f>VLOOKUP(B508,$T$5:$U$24,2,)</f>
        <v>0</v>
      </c>
      <c r="W507" s="88" t="b">
        <f>AND(S507:V507)</f>
        <v>0</v>
      </c>
    </row>
    <row r="508" spans="1:23" ht="31.5" hidden="1" customHeight="1" thickTop="1" thickBot="1">
      <c r="A508" s="120" t="s">
        <v>22</v>
      </c>
      <c r="B508" s="121">
        <f>B478+1</f>
        <v>17</v>
      </c>
      <c r="C508" s="225" t="str">
        <f>VLOOKUP(B508,$B$5:$F$24,2,)</f>
        <v/>
      </c>
      <c r="D508" s="226"/>
      <c r="E508" s="227"/>
      <c r="F508" s="152" t="str">
        <f>VLOOKUP(B508,$B$5:$G$24,5,)</f>
        <v/>
      </c>
      <c r="G508" s="210" t="str">
        <f>VLOOKUP(B508,$B$5:$G$24,6,)</f>
        <v/>
      </c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T508" t="b">
        <f>T507</f>
        <v>0</v>
      </c>
      <c r="W508" s="88" t="b">
        <f t="shared" ref="W508:W536" si="113">AND(S508:V508)</f>
        <v>0</v>
      </c>
    </row>
    <row r="509" spans="1:23" hidden="1">
      <c r="T509" t="b">
        <f>T508</f>
        <v>0</v>
      </c>
      <c r="W509" s="88" t="b">
        <f t="shared" si="113"/>
        <v>0</v>
      </c>
    </row>
    <row r="510" spans="1:23" ht="16" hidden="1" thickBot="1">
      <c r="B510" s="122"/>
      <c r="C510" s="122"/>
      <c r="D510" s="123" t="str">
        <f>D480</f>
        <v>Jan</v>
      </c>
      <c r="E510" s="123" t="str">
        <f t="shared" ref="E510:O510" si="114">E480</f>
        <v>Feb</v>
      </c>
      <c r="F510" s="123" t="str">
        <f t="shared" si="114"/>
        <v>Mar</v>
      </c>
      <c r="G510" s="123" t="str">
        <f t="shared" si="114"/>
        <v>Apr</v>
      </c>
      <c r="H510" s="123" t="str">
        <f t="shared" si="114"/>
        <v>May</v>
      </c>
      <c r="I510" s="123" t="str">
        <f t="shared" si="114"/>
        <v>Jun</v>
      </c>
      <c r="J510" s="123" t="str">
        <f t="shared" si="114"/>
        <v>Jul</v>
      </c>
      <c r="K510" s="123" t="str">
        <f t="shared" si="114"/>
        <v>Aug</v>
      </c>
      <c r="L510" s="123" t="str">
        <f t="shared" si="114"/>
        <v>Sep</v>
      </c>
      <c r="M510" s="123" t="str">
        <f t="shared" si="114"/>
        <v>Oct</v>
      </c>
      <c r="N510" s="123" t="str">
        <f t="shared" si="114"/>
        <v>Nov</v>
      </c>
      <c r="O510" s="123" t="str">
        <f t="shared" si="114"/>
        <v>Dec</v>
      </c>
      <c r="P510" s="124"/>
      <c r="Q510" s="125" t="s">
        <v>23</v>
      </c>
      <c r="T510" t="b">
        <f>T509</f>
        <v>0</v>
      </c>
      <c r="W510" s="88" t="b">
        <f t="shared" si="113"/>
        <v>0</v>
      </c>
    </row>
    <row r="511" spans="1:23" ht="16" hidden="1" thickBot="1">
      <c r="B511" s="126">
        <f>FinalYear</f>
        <v>2029</v>
      </c>
      <c r="C511" s="127" t="s">
        <v>25</v>
      </c>
      <c r="D511" s="128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30"/>
      <c r="P511" s="131"/>
      <c r="Q511" s="132">
        <f t="shared" ref="Q511:Q535" si="115">SUM(D511:O511)</f>
        <v>0</v>
      </c>
      <c r="T511" t="b">
        <f>T510</f>
        <v>0</v>
      </c>
      <c r="U511" s="13" t="b">
        <f t="shared" ref="U511:U535" si="116">AND(B511&lt;=ReportingYear,B511&gt;=BaselineYear)</f>
        <v>0</v>
      </c>
      <c r="W511" s="88" t="b">
        <f t="shared" si="113"/>
        <v>0</v>
      </c>
    </row>
    <row r="512" spans="1:23" ht="16" hidden="1" thickBot="1">
      <c r="B512" s="133">
        <f>B511-1</f>
        <v>2028</v>
      </c>
      <c r="C512" s="134" t="s">
        <v>25</v>
      </c>
      <c r="D512" s="135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7"/>
      <c r="P512" s="131"/>
      <c r="Q512" s="138">
        <f t="shared" si="115"/>
        <v>0</v>
      </c>
      <c r="T512" t="b">
        <f>T511</f>
        <v>0</v>
      </c>
      <c r="U512" s="13" t="b">
        <f t="shared" si="116"/>
        <v>0</v>
      </c>
      <c r="W512" s="88" t="b">
        <f t="shared" si="113"/>
        <v>0</v>
      </c>
    </row>
    <row r="513" spans="2:23" ht="16" hidden="1" thickBot="1">
      <c r="B513" s="133">
        <f t="shared" ref="B513:B535" si="117">B512-1</f>
        <v>2027</v>
      </c>
      <c r="C513" s="134" t="s">
        <v>25</v>
      </c>
      <c r="D513" s="128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30"/>
      <c r="P513" s="131"/>
      <c r="Q513" s="132">
        <f t="shared" si="115"/>
        <v>0</v>
      </c>
      <c r="T513" t="b">
        <f t="shared" ref="T513:T536" si="118">T512</f>
        <v>0</v>
      </c>
      <c r="U513" s="13" t="b">
        <f t="shared" si="116"/>
        <v>0</v>
      </c>
      <c r="W513" s="88" t="b">
        <f t="shared" si="113"/>
        <v>0</v>
      </c>
    </row>
    <row r="514" spans="2:23" ht="16" hidden="1" thickBot="1">
      <c r="B514" s="133">
        <f t="shared" si="117"/>
        <v>2026</v>
      </c>
      <c r="C514" s="134" t="s">
        <v>25</v>
      </c>
      <c r="D514" s="135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7"/>
      <c r="P514" s="131"/>
      <c r="Q514" s="138">
        <f t="shared" si="115"/>
        <v>0</v>
      </c>
      <c r="T514" t="b">
        <f t="shared" si="118"/>
        <v>0</v>
      </c>
      <c r="U514" s="13" t="b">
        <f t="shared" si="116"/>
        <v>0</v>
      </c>
      <c r="W514" s="88" t="b">
        <f t="shared" si="113"/>
        <v>0</v>
      </c>
    </row>
    <row r="515" spans="2:23" ht="16" hidden="1" thickBot="1">
      <c r="B515" s="133">
        <f t="shared" si="117"/>
        <v>2025</v>
      </c>
      <c r="C515" s="134" t="s">
        <v>25</v>
      </c>
      <c r="D515" s="128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30"/>
      <c r="P515" s="131"/>
      <c r="Q515" s="132">
        <f t="shared" si="115"/>
        <v>0</v>
      </c>
      <c r="T515" t="b">
        <f t="shared" si="118"/>
        <v>0</v>
      </c>
      <c r="U515" s="13" t="b">
        <f t="shared" si="116"/>
        <v>0</v>
      </c>
      <c r="W515" s="88" t="b">
        <f t="shared" si="113"/>
        <v>0</v>
      </c>
    </row>
    <row r="516" spans="2:23" ht="16" hidden="1" thickBot="1">
      <c r="B516" s="133">
        <f t="shared" si="117"/>
        <v>2024</v>
      </c>
      <c r="C516" s="134" t="s">
        <v>25</v>
      </c>
      <c r="D516" s="135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7"/>
      <c r="P516" s="131"/>
      <c r="Q516" s="138">
        <f t="shared" si="115"/>
        <v>0</v>
      </c>
      <c r="T516" t="b">
        <f t="shared" si="118"/>
        <v>0</v>
      </c>
      <c r="U516" s="13" t="b">
        <f t="shared" si="116"/>
        <v>0</v>
      </c>
      <c r="W516" s="88" t="b">
        <f t="shared" si="113"/>
        <v>0</v>
      </c>
    </row>
    <row r="517" spans="2:23" ht="16" hidden="1" thickBot="1">
      <c r="B517" s="133">
        <f t="shared" si="117"/>
        <v>2023</v>
      </c>
      <c r="C517" s="134" t="s">
        <v>25</v>
      </c>
      <c r="D517" s="128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30"/>
      <c r="P517" s="131"/>
      <c r="Q517" s="132">
        <f t="shared" si="115"/>
        <v>0</v>
      </c>
      <c r="T517" t="b">
        <f t="shared" si="118"/>
        <v>0</v>
      </c>
      <c r="U517" s="13" t="b">
        <f t="shared" si="116"/>
        <v>0</v>
      </c>
      <c r="W517" s="88" t="b">
        <f t="shared" si="113"/>
        <v>0</v>
      </c>
    </row>
    <row r="518" spans="2:23" ht="16" hidden="1" thickBot="1">
      <c r="B518" s="133">
        <f t="shared" si="117"/>
        <v>2022</v>
      </c>
      <c r="C518" s="134" t="s">
        <v>25</v>
      </c>
      <c r="D518" s="135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7"/>
      <c r="P518" s="131"/>
      <c r="Q518" s="138">
        <f t="shared" si="115"/>
        <v>0</v>
      </c>
      <c r="T518" t="b">
        <f t="shared" si="118"/>
        <v>0</v>
      </c>
      <c r="U518" s="13" t="b">
        <f t="shared" si="116"/>
        <v>0</v>
      </c>
      <c r="W518" s="88" t="b">
        <f t="shared" si="113"/>
        <v>0</v>
      </c>
    </row>
    <row r="519" spans="2:23" ht="16" hidden="1" thickBot="1">
      <c r="B519" s="133">
        <f t="shared" si="117"/>
        <v>2021</v>
      </c>
      <c r="C519" s="134" t="s">
        <v>25</v>
      </c>
      <c r="D519" s="128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30"/>
      <c r="P519" s="131"/>
      <c r="Q519" s="132">
        <f t="shared" si="115"/>
        <v>0</v>
      </c>
      <c r="T519" t="b">
        <f t="shared" si="118"/>
        <v>0</v>
      </c>
      <c r="U519" s="13" t="b">
        <f t="shared" si="116"/>
        <v>0</v>
      </c>
      <c r="W519" s="88" t="b">
        <f t="shared" si="113"/>
        <v>0</v>
      </c>
    </row>
    <row r="520" spans="2:23" ht="16" hidden="1" thickBot="1">
      <c r="B520" s="133">
        <f t="shared" si="117"/>
        <v>2020</v>
      </c>
      <c r="C520" s="134" t="s">
        <v>25</v>
      </c>
      <c r="D520" s="135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7"/>
      <c r="P520" s="131"/>
      <c r="Q520" s="138">
        <f t="shared" si="115"/>
        <v>0</v>
      </c>
      <c r="T520" t="b">
        <f t="shared" si="118"/>
        <v>0</v>
      </c>
      <c r="U520" s="13" t="b">
        <f t="shared" si="116"/>
        <v>0</v>
      </c>
      <c r="W520" s="88" t="b">
        <f t="shared" si="113"/>
        <v>0</v>
      </c>
    </row>
    <row r="521" spans="2:23" ht="16" hidden="1" thickBot="1">
      <c r="B521" s="133">
        <f t="shared" si="117"/>
        <v>2019</v>
      </c>
      <c r="C521" s="134" t="s">
        <v>25</v>
      </c>
      <c r="D521" s="128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30"/>
      <c r="P521" s="131"/>
      <c r="Q521" s="132">
        <f t="shared" si="115"/>
        <v>0</v>
      </c>
      <c r="T521" t="b">
        <f t="shared" si="118"/>
        <v>0</v>
      </c>
      <c r="U521" s="13" t="b">
        <f t="shared" si="116"/>
        <v>0</v>
      </c>
      <c r="W521" s="88" t="b">
        <f t="shared" si="113"/>
        <v>0</v>
      </c>
    </row>
    <row r="522" spans="2:23" ht="16" hidden="1" thickBot="1">
      <c r="B522" s="133">
        <f t="shared" si="117"/>
        <v>2018</v>
      </c>
      <c r="C522" s="134" t="s">
        <v>25</v>
      </c>
      <c r="D522" s="135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7"/>
      <c r="P522" s="131"/>
      <c r="Q522" s="138">
        <f t="shared" si="115"/>
        <v>0</v>
      </c>
      <c r="T522" t="b">
        <f t="shared" si="118"/>
        <v>0</v>
      </c>
      <c r="U522" s="13" t="b">
        <f t="shared" si="116"/>
        <v>0</v>
      </c>
      <c r="W522" s="88" t="b">
        <f t="shared" si="113"/>
        <v>0</v>
      </c>
    </row>
    <row r="523" spans="2:23" ht="16" hidden="1" thickBot="1">
      <c r="B523" s="133">
        <f t="shared" si="117"/>
        <v>2017</v>
      </c>
      <c r="C523" s="134" t="s">
        <v>25</v>
      </c>
      <c r="D523" s="128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30"/>
      <c r="P523" s="131"/>
      <c r="Q523" s="132">
        <f t="shared" si="115"/>
        <v>0</v>
      </c>
      <c r="T523" t="b">
        <f t="shared" si="118"/>
        <v>0</v>
      </c>
      <c r="U523" s="13" t="b">
        <f t="shared" si="116"/>
        <v>1</v>
      </c>
      <c r="W523" s="88" t="b">
        <f t="shared" si="113"/>
        <v>0</v>
      </c>
    </row>
    <row r="524" spans="2:23" ht="16" hidden="1" thickBot="1">
      <c r="B524" s="133">
        <f t="shared" si="117"/>
        <v>2016</v>
      </c>
      <c r="C524" s="134" t="s">
        <v>25</v>
      </c>
      <c r="D524" s="135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7"/>
      <c r="P524" s="131"/>
      <c r="Q524" s="138">
        <f t="shared" si="115"/>
        <v>0</v>
      </c>
      <c r="T524" t="b">
        <f t="shared" si="118"/>
        <v>0</v>
      </c>
      <c r="U524" s="13" t="b">
        <f t="shared" si="116"/>
        <v>1</v>
      </c>
      <c r="W524" s="88" t="b">
        <f t="shared" si="113"/>
        <v>0</v>
      </c>
    </row>
    <row r="525" spans="2:23" ht="16" hidden="1" thickBot="1">
      <c r="B525" s="133">
        <f t="shared" si="117"/>
        <v>2015</v>
      </c>
      <c r="C525" s="134" t="s">
        <v>25</v>
      </c>
      <c r="D525" s="128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30"/>
      <c r="P525" s="131"/>
      <c r="Q525" s="132">
        <f t="shared" si="115"/>
        <v>0</v>
      </c>
      <c r="T525" t="b">
        <f t="shared" si="118"/>
        <v>0</v>
      </c>
      <c r="U525" s="13" t="b">
        <f t="shared" si="116"/>
        <v>1</v>
      </c>
      <c r="W525" s="88" t="b">
        <f t="shared" si="113"/>
        <v>0</v>
      </c>
    </row>
    <row r="526" spans="2:23" ht="16" hidden="1" thickBot="1">
      <c r="B526" s="133">
        <f t="shared" si="117"/>
        <v>2014</v>
      </c>
      <c r="C526" s="134" t="s">
        <v>25</v>
      </c>
      <c r="D526" s="135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7"/>
      <c r="P526" s="131"/>
      <c r="Q526" s="138">
        <f t="shared" si="115"/>
        <v>0</v>
      </c>
      <c r="T526" t="b">
        <f>T515</f>
        <v>0</v>
      </c>
      <c r="U526" s="13" t="b">
        <f t="shared" si="116"/>
        <v>1</v>
      </c>
      <c r="W526" s="88" t="b">
        <f t="shared" si="113"/>
        <v>0</v>
      </c>
    </row>
    <row r="527" spans="2:23" ht="16" hidden="1" thickBot="1">
      <c r="B527" s="133">
        <f t="shared" si="117"/>
        <v>2013</v>
      </c>
      <c r="C527" s="134" t="s">
        <v>25</v>
      </c>
      <c r="D527" s="128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30"/>
      <c r="P527" s="131"/>
      <c r="Q527" s="132">
        <f t="shared" si="115"/>
        <v>0</v>
      </c>
      <c r="T527" t="b">
        <f t="shared" si="118"/>
        <v>0</v>
      </c>
      <c r="U527" s="13" t="b">
        <f t="shared" si="116"/>
        <v>0</v>
      </c>
      <c r="W527" s="88" t="b">
        <f t="shared" si="113"/>
        <v>0</v>
      </c>
    </row>
    <row r="528" spans="2:23" ht="16" hidden="1" thickBot="1">
      <c r="B528" s="133">
        <f t="shared" si="117"/>
        <v>2012</v>
      </c>
      <c r="C528" s="134" t="s">
        <v>25</v>
      </c>
      <c r="D528" s="135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7"/>
      <c r="P528" s="131"/>
      <c r="Q528" s="138">
        <f t="shared" si="115"/>
        <v>0</v>
      </c>
      <c r="T528" t="b">
        <f t="shared" si="118"/>
        <v>0</v>
      </c>
      <c r="U528" s="13" t="b">
        <f t="shared" si="116"/>
        <v>0</v>
      </c>
      <c r="W528" s="88" t="b">
        <f t="shared" si="113"/>
        <v>0</v>
      </c>
    </row>
    <row r="529" spans="1:23" ht="16" hidden="1" thickBot="1">
      <c r="B529" s="133">
        <f t="shared" si="117"/>
        <v>2011</v>
      </c>
      <c r="C529" s="134" t="s">
        <v>25</v>
      </c>
      <c r="D529" s="128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30"/>
      <c r="P529" s="131"/>
      <c r="Q529" s="132">
        <f t="shared" si="115"/>
        <v>0</v>
      </c>
      <c r="T529" t="b">
        <f t="shared" si="118"/>
        <v>0</v>
      </c>
      <c r="U529" s="13" t="b">
        <f t="shared" si="116"/>
        <v>0</v>
      </c>
      <c r="W529" s="88" t="b">
        <f t="shared" si="113"/>
        <v>0</v>
      </c>
    </row>
    <row r="530" spans="1:23" ht="16" hidden="1" thickBot="1">
      <c r="B530" s="133">
        <f t="shared" si="117"/>
        <v>2010</v>
      </c>
      <c r="C530" s="134" t="s">
        <v>25</v>
      </c>
      <c r="D530" s="135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7"/>
      <c r="P530" s="131"/>
      <c r="Q530" s="138">
        <f t="shared" si="115"/>
        <v>0</v>
      </c>
      <c r="T530" t="b">
        <f t="shared" si="118"/>
        <v>0</v>
      </c>
      <c r="U530" s="13" t="b">
        <f t="shared" si="116"/>
        <v>0</v>
      </c>
      <c r="W530" s="88" t="b">
        <f t="shared" si="113"/>
        <v>0</v>
      </c>
    </row>
    <row r="531" spans="1:23" ht="16" hidden="1" thickBot="1">
      <c r="B531" s="133">
        <f t="shared" si="117"/>
        <v>2009</v>
      </c>
      <c r="C531" s="134" t="s">
        <v>25</v>
      </c>
      <c r="D531" s="128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30"/>
      <c r="P531" s="131"/>
      <c r="Q531" s="132">
        <f t="shared" si="115"/>
        <v>0</v>
      </c>
      <c r="T531" t="b">
        <f t="shared" si="118"/>
        <v>0</v>
      </c>
      <c r="U531" s="13" t="b">
        <f t="shared" si="116"/>
        <v>0</v>
      </c>
      <c r="W531" s="88" t="b">
        <f t="shared" si="113"/>
        <v>0</v>
      </c>
    </row>
    <row r="532" spans="1:23" ht="16" hidden="1" thickBot="1">
      <c r="B532" s="133">
        <f t="shared" si="117"/>
        <v>2008</v>
      </c>
      <c r="C532" s="134" t="s">
        <v>25</v>
      </c>
      <c r="D532" s="135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7"/>
      <c r="P532" s="131"/>
      <c r="Q532" s="138">
        <f t="shared" si="115"/>
        <v>0</v>
      </c>
      <c r="T532" t="b">
        <f t="shared" si="118"/>
        <v>0</v>
      </c>
      <c r="U532" s="13" t="b">
        <f t="shared" si="116"/>
        <v>0</v>
      </c>
      <c r="W532" s="88" t="b">
        <f t="shared" si="113"/>
        <v>0</v>
      </c>
    </row>
    <row r="533" spans="1:23" ht="16" hidden="1" thickBot="1">
      <c r="B533" s="133">
        <f t="shared" si="117"/>
        <v>2007</v>
      </c>
      <c r="C533" s="134" t="s">
        <v>25</v>
      </c>
      <c r="D533" s="128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30"/>
      <c r="P533" s="131"/>
      <c r="Q533" s="132">
        <f t="shared" si="115"/>
        <v>0</v>
      </c>
      <c r="T533" t="b">
        <f t="shared" si="118"/>
        <v>0</v>
      </c>
      <c r="U533" s="13" t="b">
        <f t="shared" si="116"/>
        <v>0</v>
      </c>
      <c r="W533" s="88" t="b">
        <f t="shared" si="113"/>
        <v>0</v>
      </c>
    </row>
    <row r="534" spans="1:23" ht="16" hidden="1" thickBot="1">
      <c r="B534" s="133">
        <f t="shared" si="117"/>
        <v>2006</v>
      </c>
      <c r="C534" s="134" t="s">
        <v>25</v>
      </c>
      <c r="D534" s="135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7"/>
      <c r="P534" s="131"/>
      <c r="Q534" s="138">
        <f t="shared" si="115"/>
        <v>0</v>
      </c>
      <c r="T534" t="b">
        <f t="shared" si="118"/>
        <v>0</v>
      </c>
      <c r="U534" s="13" t="b">
        <f t="shared" si="116"/>
        <v>0</v>
      </c>
      <c r="W534" s="88" t="b">
        <f t="shared" si="113"/>
        <v>0</v>
      </c>
    </row>
    <row r="535" spans="1:23" ht="16" hidden="1" thickBot="1">
      <c r="B535" s="133">
        <f t="shared" si="117"/>
        <v>2005</v>
      </c>
      <c r="C535" s="134" t="s">
        <v>25</v>
      </c>
      <c r="D535" s="128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30"/>
      <c r="P535" s="131"/>
      <c r="Q535" s="132">
        <f t="shared" si="115"/>
        <v>0</v>
      </c>
      <c r="T535" t="b">
        <f t="shared" si="118"/>
        <v>0</v>
      </c>
      <c r="U535" s="13" t="b">
        <f t="shared" si="116"/>
        <v>0</v>
      </c>
      <c r="W535" s="88" t="b">
        <f t="shared" si="113"/>
        <v>0</v>
      </c>
    </row>
    <row r="536" spans="1:23" hidden="1">
      <c r="T536" t="b">
        <f t="shared" si="118"/>
        <v>0</v>
      </c>
      <c r="W536" s="88" t="b">
        <f t="shared" si="113"/>
        <v>0</v>
      </c>
    </row>
    <row r="537" spans="1:23" ht="16" hidden="1" thickBot="1">
      <c r="B537" s="224" t="s">
        <v>45</v>
      </c>
      <c r="C537" s="224"/>
      <c r="D537" s="224"/>
      <c r="E537" s="224"/>
      <c r="F537" s="117" t="s">
        <v>20</v>
      </c>
      <c r="G537" s="118" t="s">
        <v>21</v>
      </c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T537" t="b">
        <f>VLOOKUP(B538,$T$5:$U$24,2,)</f>
        <v>0</v>
      </c>
      <c r="W537" s="88" t="b">
        <f>AND(S537:V537)</f>
        <v>0</v>
      </c>
    </row>
    <row r="538" spans="1:23" ht="31.5" hidden="1" customHeight="1" thickTop="1" thickBot="1">
      <c r="A538" s="120" t="s">
        <v>22</v>
      </c>
      <c r="B538" s="121">
        <f>B508+1</f>
        <v>18</v>
      </c>
      <c r="C538" s="225" t="str">
        <f>VLOOKUP(B538,$B$5:$F$24,2,)</f>
        <v/>
      </c>
      <c r="D538" s="226"/>
      <c r="E538" s="227"/>
      <c r="F538" s="152" t="str">
        <f>VLOOKUP(B538,$B$5:$G$24,5,)</f>
        <v/>
      </c>
      <c r="G538" s="210" t="str">
        <f>VLOOKUP(B538,$B$5:$G$24,6,)</f>
        <v/>
      </c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T538" t="b">
        <f>T537</f>
        <v>0</v>
      </c>
      <c r="W538" s="88" t="b">
        <f t="shared" ref="W538:W566" si="119">AND(S538:V538)</f>
        <v>0</v>
      </c>
    </row>
    <row r="539" spans="1:23" hidden="1">
      <c r="T539" t="b">
        <f>T538</f>
        <v>0</v>
      </c>
      <c r="W539" s="88" t="b">
        <f t="shared" si="119"/>
        <v>0</v>
      </c>
    </row>
    <row r="540" spans="1:23" ht="16" hidden="1" thickBot="1">
      <c r="B540" s="122"/>
      <c r="C540" s="122"/>
      <c r="D540" s="123" t="str">
        <f>D510</f>
        <v>Jan</v>
      </c>
      <c r="E540" s="123" t="str">
        <f t="shared" ref="E540:O540" si="120">E510</f>
        <v>Feb</v>
      </c>
      <c r="F540" s="123" t="str">
        <f t="shared" si="120"/>
        <v>Mar</v>
      </c>
      <c r="G540" s="123" t="str">
        <f t="shared" si="120"/>
        <v>Apr</v>
      </c>
      <c r="H540" s="123" t="str">
        <f t="shared" si="120"/>
        <v>May</v>
      </c>
      <c r="I540" s="123" t="str">
        <f t="shared" si="120"/>
        <v>Jun</v>
      </c>
      <c r="J540" s="123" t="str">
        <f t="shared" si="120"/>
        <v>Jul</v>
      </c>
      <c r="K540" s="123" t="str">
        <f t="shared" si="120"/>
        <v>Aug</v>
      </c>
      <c r="L540" s="123" t="str">
        <f t="shared" si="120"/>
        <v>Sep</v>
      </c>
      <c r="M540" s="123" t="str">
        <f t="shared" si="120"/>
        <v>Oct</v>
      </c>
      <c r="N540" s="123" t="str">
        <f t="shared" si="120"/>
        <v>Nov</v>
      </c>
      <c r="O540" s="123" t="str">
        <f t="shared" si="120"/>
        <v>Dec</v>
      </c>
      <c r="P540" s="124"/>
      <c r="Q540" s="125" t="s">
        <v>23</v>
      </c>
      <c r="T540" t="b">
        <f>T539</f>
        <v>0</v>
      </c>
      <c r="W540" s="88" t="b">
        <f t="shared" si="119"/>
        <v>0</v>
      </c>
    </row>
    <row r="541" spans="1:23" ht="16" hidden="1" thickBot="1">
      <c r="B541" s="126">
        <f>FinalYear</f>
        <v>2029</v>
      </c>
      <c r="C541" s="127" t="s">
        <v>25</v>
      </c>
      <c r="D541" s="128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30"/>
      <c r="P541" s="131"/>
      <c r="Q541" s="132">
        <f t="shared" ref="Q541:Q565" si="121">SUM(D541:O541)</f>
        <v>0</v>
      </c>
      <c r="T541" t="b">
        <f>T540</f>
        <v>0</v>
      </c>
      <c r="U541" s="13" t="b">
        <f t="shared" ref="U541:U565" si="122">AND(B541&lt;=ReportingYear,B541&gt;=BaselineYear)</f>
        <v>0</v>
      </c>
      <c r="W541" s="88" t="b">
        <f t="shared" si="119"/>
        <v>0</v>
      </c>
    </row>
    <row r="542" spans="1:23" ht="16" hidden="1" thickBot="1">
      <c r="B542" s="133">
        <f>B541-1</f>
        <v>2028</v>
      </c>
      <c r="C542" s="134" t="s">
        <v>25</v>
      </c>
      <c r="D542" s="135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7"/>
      <c r="P542" s="131"/>
      <c r="Q542" s="138">
        <f t="shared" si="121"/>
        <v>0</v>
      </c>
      <c r="T542" t="b">
        <f>T541</f>
        <v>0</v>
      </c>
      <c r="U542" s="13" t="b">
        <f t="shared" si="122"/>
        <v>0</v>
      </c>
      <c r="W542" s="88" t="b">
        <f t="shared" si="119"/>
        <v>0</v>
      </c>
    </row>
    <row r="543" spans="1:23" ht="16" hidden="1" thickBot="1">
      <c r="B543" s="133">
        <f t="shared" ref="B543:B565" si="123">B542-1</f>
        <v>2027</v>
      </c>
      <c r="C543" s="134" t="s">
        <v>25</v>
      </c>
      <c r="D543" s="128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30"/>
      <c r="P543" s="131"/>
      <c r="Q543" s="132">
        <f t="shared" si="121"/>
        <v>0</v>
      </c>
      <c r="T543" t="b">
        <f t="shared" ref="T543:T566" si="124">T542</f>
        <v>0</v>
      </c>
      <c r="U543" s="13" t="b">
        <f t="shared" si="122"/>
        <v>0</v>
      </c>
      <c r="W543" s="88" t="b">
        <f t="shared" si="119"/>
        <v>0</v>
      </c>
    </row>
    <row r="544" spans="1:23" ht="16" hidden="1" thickBot="1">
      <c r="B544" s="133">
        <f t="shared" si="123"/>
        <v>2026</v>
      </c>
      <c r="C544" s="134" t="s">
        <v>25</v>
      </c>
      <c r="D544" s="135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7"/>
      <c r="P544" s="131"/>
      <c r="Q544" s="138">
        <f t="shared" si="121"/>
        <v>0</v>
      </c>
      <c r="T544" t="b">
        <f t="shared" si="124"/>
        <v>0</v>
      </c>
      <c r="U544" s="13" t="b">
        <f t="shared" si="122"/>
        <v>0</v>
      </c>
      <c r="W544" s="88" t="b">
        <f t="shared" si="119"/>
        <v>0</v>
      </c>
    </row>
    <row r="545" spans="2:23" ht="16" hidden="1" thickBot="1">
      <c r="B545" s="133">
        <f t="shared" si="123"/>
        <v>2025</v>
      </c>
      <c r="C545" s="134" t="s">
        <v>25</v>
      </c>
      <c r="D545" s="128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30"/>
      <c r="P545" s="131"/>
      <c r="Q545" s="132">
        <f t="shared" si="121"/>
        <v>0</v>
      </c>
      <c r="T545" t="b">
        <f t="shared" si="124"/>
        <v>0</v>
      </c>
      <c r="U545" s="13" t="b">
        <f t="shared" si="122"/>
        <v>0</v>
      </c>
      <c r="W545" s="88" t="b">
        <f t="shared" si="119"/>
        <v>0</v>
      </c>
    </row>
    <row r="546" spans="2:23" ht="16" hidden="1" thickBot="1">
      <c r="B546" s="133">
        <f t="shared" si="123"/>
        <v>2024</v>
      </c>
      <c r="C546" s="134" t="s">
        <v>25</v>
      </c>
      <c r="D546" s="135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7"/>
      <c r="P546" s="131"/>
      <c r="Q546" s="138">
        <f t="shared" si="121"/>
        <v>0</v>
      </c>
      <c r="T546" t="b">
        <f t="shared" si="124"/>
        <v>0</v>
      </c>
      <c r="U546" s="13" t="b">
        <f t="shared" si="122"/>
        <v>0</v>
      </c>
      <c r="W546" s="88" t="b">
        <f t="shared" si="119"/>
        <v>0</v>
      </c>
    </row>
    <row r="547" spans="2:23" ht="16" hidden="1" thickBot="1">
      <c r="B547" s="133">
        <f t="shared" si="123"/>
        <v>2023</v>
      </c>
      <c r="C547" s="134" t="s">
        <v>25</v>
      </c>
      <c r="D547" s="128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30"/>
      <c r="P547" s="131"/>
      <c r="Q547" s="132">
        <f t="shared" si="121"/>
        <v>0</v>
      </c>
      <c r="T547" t="b">
        <f t="shared" si="124"/>
        <v>0</v>
      </c>
      <c r="U547" s="13" t="b">
        <f t="shared" si="122"/>
        <v>0</v>
      </c>
      <c r="W547" s="88" t="b">
        <f t="shared" si="119"/>
        <v>0</v>
      </c>
    </row>
    <row r="548" spans="2:23" ht="16" hidden="1" thickBot="1">
      <c r="B548" s="133">
        <f t="shared" si="123"/>
        <v>2022</v>
      </c>
      <c r="C548" s="134" t="s">
        <v>25</v>
      </c>
      <c r="D548" s="135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7"/>
      <c r="P548" s="131"/>
      <c r="Q548" s="138">
        <f t="shared" si="121"/>
        <v>0</v>
      </c>
      <c r="T548" t="b">
        <f t="shared" si="124"/>
        <v>0</v>
      </c>
      <c r="U548" s="13" t="b">
        <f t="shared" si="122"/>
        <v>0</v>
      </c>
      <c r="W548" s="88" t="b">
        <f t="shared" si="119"/>
        <v>0</v>
      </c>
    </row>
    <row r="549" spans="2:23" ht="16" hidden="1" thickBot="1">
      <c r="B549" s="133">
        <f t="shared" si="123"/>
        <v>2021</v>
      </c>
      <c r="C549" s="134" t="s">
        <v>25</v>
      </c>
      <c r="D549" s="128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30"/>
      <c r="P549" s="131"/>
      <c r="Q549" s="132">
        <f t="shared" si="121"/>
        <v>0</v>
      </c>
      <c r="T549" t="b">
        <f t="shared" si="124"/>
        <v>0</v>
      </c>
      <c r="U549" s="13" t="b">
        <f t="shared" si="122"/>
        <v>0</v>
      </c>
      <c r="W549" s="88" t="b">
        <f t="shared" si="119"/>
        <v>0</v>
      </c>
    </row>
    <row r="550" spans="2:23" ht="16" hidden="1" thickBot="1">
      <c r="B550" s="133">
        <f t="shared" si="123"/>
        <v>2020</v>
      </c>
      <c r="C550" s="134" t="s">
        <v>25</v>
      </c>
      <c r="D550" s="135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7"/>
      <c r="P550" s="131"/>
      <c r="Q550" s="138">
        <f t="shared" si="121"/>
        <v>0</v>
      </c>
      <c r="T550" t="b">
        <f t="shared" si="124"/>
        <v>0</v>
      </c>
      <c r="U550" s="13" t="b">
        <f t="shared" si="122"/>
        <v>0</v>
      </c>
      <c r="W550" s="88" t="b">
        <f t="shared" si="119"/>
        <v>0</v>
      </c>
    </row>
    <row r="551" spans="2:23" ht="16" hidden="1" thickBot="1">
      <c r="B551" s="133">
        <f t="shared" si="123"/>
        <v>2019</v>
      </c>
      <c r="C551" s="134" t="s">
        <v>25</v>
      </c>
      <c r="D551" s="128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30"/>
      <c r="P551" s="131"/>
      <c r="Q551" s="132">
        <f t="shared" si="121"/>
        <v>0</v>
      </c>
      <c r="T551" t="b">
        <f t="shared" si="124"/>
        <v>0</v>
      </c>
      <c r="U551" s="13" t="b">
        <f t="shared" si="122"/>
        <v>0</v>
      </c>
      <c r="W551" s="88" t="b">
        <f t="shared" si="119"/>
        <v>0</v>
      </c>
    </row>
    <row r="552" spans="2:23" ht="16" hidden="1" thickBot="1">
      <c r="B552" s="133">
        <f t="shared" si="123"/>
        <v>2018</v>
      </c>
      <c r="C552" s="134" t="s">
        <v>25</v>
      </c>
      <c r="D552" s="135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7"/>
      <c r="P552" s="131"/>
      <c r="Q552" s="138">
        <f t="shared" si="121"/>
        <v>0</v>
      </c>
      <c r="T552" t="b">
        <f t="shared" si="124"/>
        <v>0</v>
      </c>
      <c r="U552" s="13" t="b">
        <f t="shared" si="122"/>
        <v>0</v>
      </c>
      <c r="W552" s="88" t="b">
        <f t="shared" si="119"/>
        <v>0</v>
      </c>
    </row>
    <row r="553" spans="2:23" ht="16" hidden="1" thickBot="1">
      <c r="B553" s="133">
        <f t="shared" si="123"/>
        <v>2017</v>
      </c>
      <c r="C553" s="134" t="s">
        <v>25</v>
      </c>
      <c r="D553" s="128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30"/>
      <c r="P553" s="131"/>
      <c r="Q553" s="132">
        <f t="shared" si="121"/>
        <v>0</v>
      </c>
      <c r="T553" t="b">
        <f t="shared" si="124"/>
        <v>0</v>
      </c>
      <c r="U553" s="13" t="b">
        <f t="shared" si="122"/>
        <v>1</v>
      </c>
      <c r="W553" s="88" t="b">
        <f t="shared" si="119"/>
        <v>0</v>
      </c>
    </row>
    <row r="554" spans="2:23" ht="16" hidden="1" thickBot="1">
      <c r="B554" s="133">
        <f t="shared" si="123"/>
        <v>2016</v>
      </c>
      <c r="C554" s="134" t="s">
        <v>25</v>
      </c>
      <c r="D554" s="135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7"/>
      <c r="P554" s="131"/>
      <c r="Q554" s="138">
        <f t="shared" si="121"/>
        <v>0</v>
      </c>
      <c r="T554" t="b">
        <f t="shared" si="124"/>
        <v>0</v>
      </c>
      <c r="U554" s="13" t="b">
        <f t="shared" si="122"/>
        <v>1</v>
      </c>
      <c r="W554" s="88" t="b">
        <f t="shared" si="119"/>
        <v>0</v>
      </c>
    </row>
    <row r="555" spans="2:23" ht="16" hidden="1" thickBot="1">
      <c r="B555" s="133">
        <f t="shared" si="123"/>
        <v>2015</v>
      </c>
      <c r="C555" s="134" t="s">
        <v>25</v>
      </c>
      <c r="D555" s="128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30"/>
      <c r="P555" s="131"/>
      <c r="Q555" s="132">
        <f t="shared" si="121"/>
        <v>0</v>
      </c>
      <c r="T555" t="b">
        <f t="shared" si="124"/>
        <v>0</v>
      </c>
      <c r="U555" s="13" t="b">
        <f t="shared" si="122"/>
        <v>1</v>
      </c>
      <c r="W555" s="88" t="b">
        <f t="shared" si="119"/>
        <v>0</v>
      </c>
    </row>
    <row r="556" spans="2:23" ht="16" hidden="1" thickBot="1">
      <c r="B556" s="133">
        <f t="shared" si="123"/>
        <v>2014</v>
      </c>
      <c r="C556" s="134" t="s">
        <v>25</v>
      </c>
      <c r="D556" s="135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7"/>
      <c r="P556" s="131"/>
      <c r="Q556" s="138">
        <f t="shared" si="121"/>
        <v>0</v>
      </c>
      <c r="T556" t="b">
        <f>T545</f>
        <v>0</v>
      </c>
      <c r="U556" s="13" t="b">
        <f t="shared" si="122"/>
        <v>1</v>
      </c>
      <c r="W556" s="88" t="b">
        <f t="shared" si="119"/>
        <v>0</v>
      </c>
    </row>
    <row r="557" spans="2:23" ht="16" hidden="1" thickBot="1">
      <c r="B557" s="133">
        <f t="shared" si="123"/>
        <v>2013</v>
      </c>
      <c r="C557" s="134" t="s">
        <v>25</v>
      </c>
      <c r="D557" s="128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30"/>
      <c r="P557" s="131"/>
      <c r="Q557" s="132">
        <f t="shared" si="121"/>
        <v>0</v>
      </c>
      <c r="T557" t="b">
        <f t="shared" si="124"/>
        <v>0</v>
      </c>
      <c r="U557" s="13" t="b">
        <f t="shared" si="122"/>
        <v>0</v>
      </c>
      <c r="W557" s="88" t="b">
        <f t="shared" si="119"/>
        <v>0</v>
      </c>
    </row>
    <row r="558" spans="2:23" ht="16" hidden="1" thickBot="1">
      <c r="B558" s="133">
        <f t="shared" si="123"/>
        <v>2012</v>
      </c>
      <c r="C558" s="134" t="s">
        <v>25</v>
      </c>
      <c r="D558" s="135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7"/>
      <c r="P558" s="131"/>
      <c r="Q558" s="138">
        <f t="shared" si="121"/>
        <v>0</v>
      </c>
      <c r="T558" t="b">
        <f t="shared" si="124"/>
        <v>0</v>
      </c>
      <c r="U558" s="13" t="b">
        <f t="shared" si="122"/>
        <v>0</v>
      </c>
      <c r="W558" s="88" t="b">
        <f t="shared" si="119"/>
        <v>0</v>
      </c>
    </row>
    <row r="559" spans="2:23" ht="16" hidden="1" thickBot="1">
      <c r="B559" s="133">
        <f t="shared" si="123"/>
        <v>2011</v>
      </c>
      <c r="C559" s="134" t="s">
        <v>25</v>
      </c>
      <c r="D559" s="128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30"/>
      <c r="P559" s="131"/>
      <c r="Q559" s="132">
        <f t="shared" si="121"/>
        <v>0</v>
      </c>
      <c r="T559" t="b">
        <f t="shared" si="124"/>
        <v>0</v>
      </c>
      <c r="U559" s="13" t="b">
        <f t="shared" si="122"/>
        <v>0</v>
      </c>
      <c r="W559" s="88" t="b">
        <f t="shared" si="119"/>
        <v>0</v>
      </c>
    </row>
    <row r="560" spans="2:23" ht="16" hidden="1" thickBot="1">
      <c r="B560" s="133">
        <f t="shared" si="123"/>
        <v>2010</v>
      </c>
      <c r="C560" s="134" t="s">
        <v>25</v>
      </c>
      <c r="D560" s="135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7"/>
      <c r="P560" s="131"/>
      <c r="Q560" s="138">
        <f t="shared" si="121"/>
        <v>0</v>
      </c>
      <c r="T560" t="b">
        <f t="shared" si="124"/>
        <v>0</v>
      </c>
      <c r="U560" s="13" t="b">
        <f t="shared" si="122"/>
        <v>0</v>
      </c>
      <c r="W560" s="88" t="b">
        <f t="shared" si="119"/>
        <v>0</v>
      </c>
    </row>
    <row r="561" spans="1:23" ht="16" hidden="1" thickBot="1">
      <c r="B561" s="133">
        <f t="shared" si="123"/>
        <v>2009</v>
      </c>
      <c r="C561" s="134" t="s">
        <v>25</v>
      </c>
      <c r="D561" s="128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30"/>
      <c r="P561" s="131"/>
      <c r="Q561" s="132">
        <f t="shared" si="121"/>
        <v>0</v>
      </c>
      <c r="T561" t="b">
        <f t="shared" si="124"/>
        <v>0</v>
      </c>
      <c r="U561" s="13" t="b">
        <f t="shared" si="122"/>
        <v>0</v>
      </c>
      <c r="W561" s="88" t="b">
        <f t="shared" si="119"/>
        <v>0</v>
      </c>
    </row>
    <row r="562" spans="1:23" ht="16" hidden="1" thickBot="1">
      <c r="B562" s="133">
        <f t="shared" si="123"/>
        <v>2008</v>
      </c>
      <c r="C562" s="134" t="s">
        <v>25</v>
      </c>
      <c r="D562" s="135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7"/>
      <c r="P562" s="131"/>
      <c r="Q562" s="138">
        <f t="shared" si="121"/>
        <v>0</v>
      </c>
      <c r="T562" t="b">
        <f t="shared" si="124"/>
        <v>0</v>
      </c>
      <c r="U562" s="13" t="b">
        <f t="shared" si="122"/>
        <v>0</v>
      </c>
      <c r="W562" s="88" t="b">
        <f t="shared" si="119"/>
        <v>0</v>
      </c>
    </row>
    <row r="563" spans="1:23" ht="16" hidden="1" thickBot="1">
      <c r="B563" s="133">
        <f t="shared" si="123"/>
        <v>2007</v>
      </c>
      <c r="C563" s="134" t="s">
        <v>25</v>
      </c>
      <c r="D563" s="128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30"/>
      <c r="P563" s="131"/>
      <c r="Q563" s="132">
        <f t="shared" si="121"/>
        <v>0</v>
      </c>
      <c r="T563" t="b">
        <f t="shared" si="124"/>
        <v>0</v>
      </c>
      <c r="U563" s="13" t="b">
        <f t="shared" si="122"/>
        <v>0</v>
      </c>
      <c r="W563" s="88" t="b">
        <f t="shared" si="119"/>
        <v>0</v>
      </c>
    </row>
    <row r="564" spans="1:23" ht="16" hidden="1" thickBot="1">
      <c r="B564" s="133">
        <f t="shared" si="123"/>
        <v>2006</v>
      </c>
      <c r="C564" s="134" t="s">
        <v>25</v>
      </c>
      <c r="D564" s="135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7"/>
      <c r="P564" s="131"/>
      <c r="Q564" s="138">
        <f t="shared" si="121"/>
        <v>0</v>
      </c>
      <c r="T564" t="b">
        <f t="shared" si="124"/>
        <v>0</v>
      </c>
      <c r="U564" s="13" t="b">
        <f t="shared" si="122"/>
        <v>0</v>
      </c>
      <c r="W564" s="88" t="b">
        <f t="shared" si="119"/>
        <v>0</v>
      </c>
    </row>
    <row r="565" spans="1:23" ht="16" hidden="1" thickBot="1">
      <c r="B565" s="133">
        <f t="shared" si="123"/>
        <v>2005</v>
      </c>
      <c r="C565" s="134" t="s">
        <v>25</v>
      </c>
      <c r="D565" s="128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30"/>
      <c r="P565" s="131"/>
      <c r="Q565" s="132">
        <f t="shared" si="121"/>
        <v>0</v>
      </c>
      <c r="T565" t="b">
        <f t="shared" si="124"/>
        <v>0</v>
      </c>
      <c r="U565" s="13" t="b">
        <f t="shared" si="122"/>
        <v>0</v>
      </c>
      <c r="W565" s="88" t="b">
        <f t="shared" si="119"/>
        <v>0</v>
      </c>
    </row>
    <row r="566" spans="1:23" hidden="1">
      <c r="T566" t="b">
        <f t="shared" si="124"/>
        <v>0</v>
      </c>
      <c r="W566" s="88" t="b">
        <f t="shared" si="119"/>
        <v>0</v>
      </c>
    </row>
    <row r="567" spans="1:23" ht="16" hidden="1" thickBot="1">
      <c r="B567" s="224" t="s">
        <v>45</v>
      </c>
      <c r="C567" s="224"/>
      <c r="D567" s="224"/>
      <c r="E567" s="224"/>
      <c r="F567" s="117" t="s">
        <v>20</v>
      </c>
      <c r="G567" s="118" t="s">
        <v>21</v>
      </c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T567" t="b">
        <f>VLOOKUP(B568,$T$5:$U$24,2,)</f>
        <v>0</v>
      </c>
      <c r="W567" s="88" t="b">
        <f>AND(S567:V567)</f>
        <v>0</v>
      </c>
    </row>
    <row r="568" spans="1:23" ht="31.5" hidden="1" customHeight="1" thickTop="1" thickBot="1">
      <c r="A568" s="120" t="s">
        <v>22</v>
      </c>
      <c r="B568" s="121">
        <f>B538+1</f>
        <v>19</v>
      </c>
      <c r="C568" s="225" t="str">
        <f>VLOOKUP(B568,$B$5:$F$24,2,)</f>
        <v/>
      </c>
      <c r="D568" s="226"/>
      <c r="E568" s="227"/>
      <c r="F568" s="152" t="str">
        <f>VLOOKUP(B568,$B$5:$G$24,5,)</f>
        <v/>
      </c>
      <c r="G568" s="210" t="str">
        <f>VLOOKUP(B568,$B$5:$G$24,6,)</f>
        <v/>
      </c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T568" t="b">
        <f>T567</f>
        <v>0</v>
      </c>
      <c r="W568" s="88" t="b">
        <f t="shared" ref="W568:W596" si="125">AND(S568:V568)</f>
        <v>0</v>
      </c>
    </row>
    <row r="569" spans="1:23" hidden="1">
      <c r="T569" t="b">
        <f>T568</f>
        <v>0</v>
      </c>
      <c r="W569" s="88" t="b">
        <f t="shared" si="125"/>
        <v>0</v>
      </c>
    </row>
    <row r="570" spans="1:23" ht="16" hidden="1" thickBot="1">
      <c r="B570" s="122"/>
      <c r="C570" s="122"/>
      <c r="D570" s="123" t="str">
        <f>D540</f>
        <v>Jan</v>
      </c>
      <c r="E570" s="123" t="str">
        <f t="shared" ref="E570:O570" si="126">E540</f>
        <v>Feb</v>
      </c>
      <c r="F570" s="123" t="str">
        <f t="shared" si="126"/>
        <v>Mar</v>
      </c>
      <c r="G570" s="123" t="str">
        <f t="shared" si="126"/>
        <v>Apr</v>
      </c>
      <c r="H570" s="123" t="str">
        <f t="shared" si="126"/>
        <v>May</v>
      </c>
      <c r="I570" s="123" t="str">
        <f t="shared" si="126"/>
        <v>Jun</v>
      </c>
      <c r="J570" s="123" t="str">
        <f t="shared" si="126"/>
        <v>Jul</v>
      </c>
      <c r="K570" s="123" t="str">
        <f t="shared" si="126"/>
        <v>Aug</v>
      </c>
      <c r="L570" s="123" t="str">
        <f t="shared" si="126"/>
        <v>Sep</v>
      </c>
      <c r="M570" s="123" t="str">
        <f t="shared" si="126"/>
        <v>Oct</v>
      </c>
      <c r="N570" s="123" t="str">
        <f t="shared" si="126"/>
        <v>Nov</v>
      </c>
      <c r="O570" s="123" t="str">
        <f t="shared" si="126"/>
        <v>Dec</v>
      </c>
      <c r="P570" s="124"/>
      <c r="Q570" s="125" t="s">
        <v>23</v>
      </c>
      <c r="T570" t="b">
        <f>T569</f>
        <v>0</v>
      </c>
      <c r="W570" s="88" t="b">
        <f t="shared" si="125"/>
        <v>0</v>
      </c>
    </row>
    <row r="571" spans="1:23" ht="16" hidden="1" thickBot="1">
      <c r="B571" s="126">
        <f>FinalYear</f>
        <v>2029</v>
      </c>
      <c r="C571" s="127" t="s">
        <v>25</v>
      </c>
      <c r="D571" s="128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30"/>
      <c r="P571" s="131"/>
      <c r="Q571" s="132">
        <f t="shared" ref="Q571:Q595" si="127">SUM(D571:O571)</f>
        <v>0</v>
      </c>
      <c r="T571" t="b">
        <f>T570</f>
        <v>0</v>
      </c>
      <c r="U571" s="13" t="b">
        <f t="shared" ref="U571:U595" si="128">AND(B571&lt;=ReportingYear,B571&gt;=BaselineYear)</f>
        <v>0</v>
      </c>
      <c r="W571" s="88" t="b">
        <f t="shared" si="125"/>
        <v>0</v>
      </c>
    </row>
    <row r="572" spans="1:23" ht="16" hidden="1" thickBot="1">
      <c r="B572" s="133">
        <f>B571-1</f>
        <v>2028</v>
      </c>
      <c r="C572" s="134" t="s">
        <v>25</v>
      </c>
      <c r="D572" s="135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7"/>
      <c r="P572" s="131"/>
      <c r="Q572" s="138">
        <f t="shared" si="127"/>
        <v>0</v>
      </c>
      <c r="T572" t="b">
        <f>T571</f>
        <v>0</v>
      </c>
      <c r="U572" s="13" t="b">
        <f t="shared" si="128"/>
        <v>0</v>
      </c>
      <c r="W572" s="88" t="b">
        <f t="shared" si="125"/>
        <v>0</v>
      </c>
    </row>
    <row r="573" spans="1:23" ht="16" hidden="1" thickBot="1">
      <c r="B573" s="133">
        <f t="shared" ref="B573:B595" si="129">B572-1</f>
        <v>2027</v>
      </c>
      <c r="C573" s="134" t="s">
        <v>25</v>
      </c>
      <c r="D573" s="128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30"/>
      <c r="P573" s="131"/>
      <c r="Q573" s="132">
        <f t="shared" si="127"/>
        <v>0</v>
      </c>
      <c r="T573" t="b">
        <f t="shared" ref="T573:T596" si="130">T572</f>
        <v>0</v>
      </c>
      <c r="U573" s="13" t="b">
        <f t="shared" si="128"/>
        <v>0</v>
      </c>
      <c r="W573" s="88" t="b">
        <f t="shared" si="125"/>
        <v>0</v>
      </c>
    </row>
    <row r="574" spans="1:23" ht="16" hidden="1" thickBot="1">
      <c r="B574" s="133">
        <f t="shared" si="129"/>
        <v>2026</v>
      </c>
      <c r="C574" s="134" t="s">
        <v>25</v>
      </c>
      <c r="D574" s="135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7"/>
      <c r="P574" s="131"/>
      <c r="Q574" s="138">
        <f t="shared" si="127"/>
        <v>0</v>
      </c>
      <c r="T574" t="b">
        <f t="shared" si="130"/>
        <v>0</v>
      </c>
      <c r="U574" s="13" t="b">
        <f t="shared" si="128"/>
        <v>0</v>
      </c>
      <c r="W574" s="88" t="b">
        <f t="shared" si="125"/>
        <v>0</v>
      </c>
    </row>
    <row r="575" spans="1:23" ht="16" hidden="1" thickBot="1">
      <c r="B575" s="133">
        <f t="shared" si="129"/>
        <v>2025</v>
      </c>
      <c r="C575" s="134" t="s">
        <v>25</v>
      </c>
      <c r="D575" s="128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30"/>
      <c r="P575" s="131"/>
      <c r="Q575" s="132">
        <f t="shared" si="127"/>
        <v>0</v>
      </c>
      <c r="T575" t="b">
        <f t="shared" si="130"/>
        <v>0</v>
      </c>
      <c r="U575" s="13" t="b">
        <f t="shared" si="128"/>
        <v>0</v>
      </c>
      <c r="W575" s="88" t="b">
        <f t="shared" si="125"/>
        <v>0</v>
      </c>
    </row>
    <row r="576" spans="1:23" ht="16" hidden="1" thickBot="1">
      <c r="B576" s="133">
        <f t="shared" si="129"/>
        <v>2024</v>
      </c>
      <c r="C576" s="134" t="s">
        <v>25</v>
      </c>
      <c r="D576" s="135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7"/>
      <c r="P576" s="131"/>
      <c r="Q576" s="138">
        <f t="shared" si="127"/>
        <v>0</v>
      </c>
      <c r="T576" t="b">
        <f t="shared" si="130"/>
        <v>0</v>
      </c>
      <c r="U576" s="13" t="b">
        <f t="shared" si="128"/>
        <v>0</v>
      </c>
      <c r="W576" s="88" t="b">
        <f t="shared" si="125"/>
        <v>0</v>
      </c>
    </row>
    <row r="577" spans="2:23" ht="16" hidden="1" thickBot="1">
      <c r="B577" s="133">
        <f t="shared" si="129"/>
        <v>2023</v>
      </c>
      <c r="C577" s="134" t="s">
        <v>25</v>
      </c>
      <c r="D577" s="128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30"/>
      <c r="P577" s="131"/>
      <c r="Q577" s="132">
        <f t="shared" si="127"/>
        <v>0</v>
      </c>
      <c r="T577" t="b">
        <f t="shared" si="130"/>
        <v>0</v>
      </c>
      <c r="U577" s="13" t="b">
        <f t="shared" si="128"/>
        <v>0</v>
      </c>
      <c r="W577" s="88" t="b">
        <f t="shared" si="125"/>
        <v>0</v>
      </c>
    </row>
    <row r="578" spans="2:23" ht="16" hidden="1" thickBot="1">
      <c r="B578" s="133">
        <f t="shared" si="129"/>
        <v>2022</v>
      </c>
      <c r="C578" s="134" t="s">
        <v>25</v>
      </c>
      <c r="D578" s="135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7"/>
      <c r="P578" s="131"/>
      <c r="Q578" s="138">
        <f t="shared" si="127"/>
        <v>0</v>
      </c>
      <c r="T578" t="b">
        <f t="shared" si="130"/>
        <v>0</v>
      </c>
      <c r="U578" s="13" t="b">
        <f t="shared" si="128"/>
        <v>0</v>
      </c>
      <c r="W578" s="88" t="b">
        <f t="shared" si="125"/>
        <v>0</v>
      </c>
    </row>
    <row r="579" spans="2:23" ht="16" hidden="1" thickBot="1">
      <c r="B579" s="133">
        <f t="shared" si="129"/>
        <v>2021</v>
      </c>
      <c r="C579" s="134" t="s">
        <v>25</v>
      </c>
      <c r="D579" s="128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30"/>
      <c r="P579" s="131"/>
      <c r="Q579" s="132">
        <f t="shared" si="127"/>
        <v>0</v>
      </c>
      <c r="T579" t="b">
        <f t="shared" si="130"/>
        <v>0</v>
      </c>
      <c r="U579" s="13" t="b">
        <f t="shared" si="128"/>
        <v>0</v>
      </c>
      <c r="W579" s="88" t="b">
        <f t="shared" si="125"/>
        <v>0</v>
      </c>
    </row>
    <row r="580" spans="2:23" ht="16" hidden="1" thickBot="1">
      <c r="B580" s="133">
        <f t="shared" si="129"/>
        <v>2020</v>
      </c>
      <c r="C580" s="134" t="s">
        <v>25</v>
      </c>
      <c r="D580" s="135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7"/>
      <c r="P580" s="131"/>
      <c r="Q580" s="138">
        <f t="shared" si="127"/>
        <v>0</v>
      </c>
      <c r="T580" t="b">
        <f t="shared" si="130"/>
        <v>0</v>
      </c>
      <c r="U580" s="13" t="b">
        <f t="shared" si="128"/>
        <v>0</v>
      </c>
      <c r="W580" s="88" t="b">
        <f t="shared" si="125"/>
        <v>0</v>
      </c>
    </row>
    <row r="581" spans="2:23" ht="16" hidden="1" thickBot="1">
      <c r="B581" s="133">
        <f t="shared" si="129"/>
        <v>2019</v>
      </c>
      <c r="C581" s="134" t="s">
        <v>25</v>
      </c>
      <c r="D581" s="128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30"/>
      <c r="P581" s="131"/>
      <c r="Q581" s="132">
        <f t="shared" si="127"/>
        <v>0</v>
      </c>
      <c r="T581" t="b">
        <f t="shared" si="130"/>
        <v>0</v>
      </c>
      <c r="U581" s="13" t="b">
        <f t="shared" si="128"/>
        <v>0</v>
      </c>
      <c r="W581" s="88" t="b">
        <f t="shared" si="125"/>
        <v>0</v>
      </c>
    </row>
    <row r="582" spans="2:23" ht="16" hidden="1" thickBot="1">
      <c r="B582" s="133">
        <f t="shared" si="129"/>
        <v>2018</v>
      </c>
      <c r="C582" s="134" t="s">
        <v>25</v>
      </c>
      <c r="D582" s="135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7"/>
      <c r="P582" s="131"/>
      <c r="Q582" s="138">
        <f t="shared" si="127"/>
        <v>0</v>
      </c>
      <c r="T582" t="b">
        <f t="shared" si="130"/>
        <v>0</v>
      </c>
      <c r="U582" s="13" t="b">
        <f t="shared" si="128"/>
        <v>0</v>
      </c>
      <c r="W582" s="88" t="b">
        <f t="shared" si="125"/>
        <v>0</v>
      </c>
    </row>
    <row r="583" spans="2:23" ht="16" hidden="1" thickBot="1">
      <c r="B583" s="133">
        <f t="shared" si="129"/>
        <v>2017</v>
      </c>
      <c r="C583" s="134" t="s">
        <v>25</v>
      </c>
      <c r="D583" s="128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30"/>
      <c r="P583" s="131"/>
      <c r="Q583" s="132">
        <f t="shared" si="127"/>
        <v>0</v>
      </c>
      <c r="T583" t="b">
        <f t="shared" si="130"/>
        <v>0</v>
      </c>
      <c r="U583" s="13" t="b">
        <f t="shared" si="128"/>
        <v>1</v>
      </c>
      <c r="W583" s="88" t="b">
        <f t="shared" si="125"/>
        <v>0</v>
      </c>
    </row>
    <row r="584" spans="2:23" ht="16" hidden="1" thickBot="1">
      <c r="B584" s="133">
        <f t="shared" si="129"/>
        <v>2016</v>
      </c>
      <c r="C584" s="134" t="s">
        <v>25</v>
      </c>
      <c r="D584" s="135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7"/>
      <c r="P584" s="131"/>
      <c r="Q584" s="138">
        <f t="shared" si="127"/>
        <v>0</v>
      </c>
      <c r="T584" t="b">
        <f t="shared" si="130"/>
        <v>0</v>
      </c>
      <c r="U584" s="13" t="b">
        <f t="shared" si="128"/>
        <v>1</v>
      </c>
      <c r="W584" s="88" t="b">
        <f t="shared" si="125"/>
        <v>0</v>
      </c>
    </row>
    <row r="585" spans="2:23" ht="16" hidden="1" thickBot="1">
      <c r="B585" s="133">
        <f t="shared" si="129"/>
        <v>2015</v>
      </c>
      <c r="C585" s="134" t="s">
        <v>25</v>
      </c>
      <c r="D585" s="128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30"/>
      <c r="P585" s="131"/>
      <c r="Q585" s="132">
        <f t="shared" si="127"/>
        <v>0</v>
      </c>
      <c r="T585" t="b">
        <f t="shared" si="130"/>
        <v>0</v>
      </c>
      <c r="U585" s="13" t="b">
        <f t="shared" si="128"/>
        <v>1</v>
      </c>
      <c r="W585" s="88" t="b">
        <f t="shared" si="125"/>
        <v>0</v>
      </c>
    </row>
    <row r="586" spans="2:23" ht="16" hidden="1" thickBot="1">
      <c r="B586" s="133">
        <f t="shared" si="129"/>
        <v>2014</v>
      </c>
      <c r="C586" s="134" t="s">
        <v>25</v>
      </c>
      <c r="D586" s="135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7"/>
      <c r="P586" s="131"/>
      <c r="Q586" s="138">
        <f t="shared" si="127"/>
        <v>0</v>
      </c>
      <c r="T586" t="b">
        <f>T575</f>
        <v>0</v>
      </c>
      <c r="U586" s="13" t="b">
        <f t="shared" si="128"/>
        <v>1</v>
      </c>
      <c r="W586" s="88" t="b">
        <f t="shared" si="125"/>
        <v>0</v>
      </c>
    </row>
    <row r="587" spans="2:23" ht="16" hidden="1" thickBot="1">
      <c r="B587" s="133">
        <f t="shared" si="129"/>
        <v>2013</v>
      </c>
      <c r="C587" s="134" t="s">
        <v>25</v>
      </c>
      <c r="D587" s="128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30"/>
      <c r="P587" s="131"/>
      <c r="Q587" s="132">
        <f t="shared" si="127"/>
        <v>0</v>
      </c>
      <c r="T587" t="b">
        <f t="shared" si="130"/>
        <v>0</v>
      </c>
      <c r="U587" s="13" t="b">
        <f t="shared" si="128"/>
        <v>0</v>
      </c>
      <c r="W587" s="88" t="b">
        <f t="shared" si="125"/>
        <v>0</v>
      </c>
    </row>
    <row r="588" spans="2:23" ht="16" hidden="1" thickBot="1">
      <c r="B588" s="133">
        <f t="shared" si="129"/>
        <v>2012</v>
      </c>
      <c r="C588" s="134" t="s">
        <v>25</v>
      </c>
      <c r="D588" s="135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7"/>
      <c r="P588" s="131"/>
      <c r="Q588" s="138">
        <f t="shared" si="127"/>
        <v>0</v>
      </c>
      <c r="T588" t="b">
        <f t="shared" si="130"/>
        <v>0</v>
      </c>
      <c r="U588" s="13" t="b">
        <f t="shared" si="128"/>
        <v>0</v>
      </c>
      <c r="W588" s="88" t="b">
        <f t="shared" si="125"/>
        <v>0</v>
      </c>
    </row>
    <row r="589" spans="2:23" ht="16" hidden="1" thickBot="1">
      <c r="B589" s="133">
        <f t="shared" si="129"/>
        <v>2011</v>
      </c>
      <c r="C589" s="134" t="s">
        <v>25</v>
      </c>
      <c r="D589" s="128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30"/>
      <c r="P589" s="131"/>
      <c r="Q589" s="132">
        <f t="shared" si="127"/>
        <v>0</v>
      </c>
      <c r="T589" t="b">
        <f t="shared" si="130"/>
        <v>0</v>
      </c>
      <c r="U589" s="13" t="b">
        <f t="shared" si="128"/>
        <v>0</v>
      </c>
      <c r="W589" s="88" t="b">
        <f t="shared" si="125"/>
        <v>0</v>
      </c>
    </row>
    <row r="590" spans="2:23" ht="16" hidden="1" thickBot="1">
      <c r="B590" s="133">
        <f t="shared" si="129"/>
        <v>2010</v>
      </c>
      <c r="C590" s="134" t="s">
        <v>25</v>
      </c>
      <c r="D590" s="135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7"/>
      <c r="P590" s="131"/>
      <c r="Q590" s="138">
        <f t="shared" si="127"/>
        <v>0</v>
      </c>
      <c r="T590" t="b">
        <f t="shared" si="130"/>
        <v>0</v>
      </c>
      <c r="U590" s="13" t="b">
        <f t="shared" si="128"/>
        <v>0</v>
      </c>
      <c r="W590" s="88" t="b">
        <f t="shared" si="125"/>
        <v>0</v>
      </c>
    </row>
    <row r="591" spans="2:23" ht="16" hidden="1" thickBot="1">
      <c r="B591" s="133">
        <f t="shared" si="129"/>
        <v>2009</v>
      </c>
      <c r="C591" s="134" t="s">
        <v>25</v>
      </c>
      <c r="D591" s="128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30"/>
      <c r="P591" s="131"/>
      <c r="Q591" s="132">
        <f t="shared" si="127"/>
        <v>0</v>
      </c>
      <c r="T591" t="b">
        <f t="shared" si="130"/>
        <v>0</v>
      </c>
      <c r="U591" s="13" t="b">
        <f t="shared" si="128"/>
        <v>0</v>
      </c>
      <c r="W591" s="88" t="b">
        <f t="shared" si="125"/>
        <v>0</v>
      </c>
    </row>
    <row r="592" spans="2:23" ht="16" hidden="1" thickBot="1">
      <c r="B592" s="133">
        <f t="shared" si="129"/>
        <v>2008</v>
      </c>
      <c r="C592" s="134" t="s">
        <v>25</v>
      </c>
      <c r="D592" s="135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7"/>
      <c r="P592" s="131"/>
      <c r="Q592" s="138">
        <f t="shared" si="127"/>
        <v>0</v>
      </c>
      <c r="T592" t="b">
        <f t="shared" si="130"/>
        <v>0</v>
      </c>
      <c r="U592" s="13" t="b">
        <f t="shared" si="128"/>
        <v>0</v>
      </c>
      <c r="W592" s="88" t="b">
        <f t="shared" si="125"/>
        <v>0</v>
      </c>
    </row>
    <row r="593" spans="1:23" ht="16" hidden="1" thickBot="1">
      <c r="B593" s="133">
        <f t="shared" si="129"/>
        <v>2007</v>
      </c>
      <c r="C593" s="134" t="s">
        <v>25</v>
      </c>
      <c r="D593" s="128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30"/>
      <c r="P593" s="131"/>
      <c r="Q593" s="132">
        <f t="shared" si="127"/>
        <v>0</v>
      </c>
      <c r="T593" t="b">
        <f t="shared" si="130"/>
        <v>0</v>
      </c>
      <c r="U593" s="13" t="b">
        <f t="shared" si="128"/>
        <v>0</v>
      </c>
      <c r="W593" s="88" t="b">
        <f t="shared" si="125"/>
        <v>0</v>
      </c>
    </row>
    <row r="594" spans="1:23" ht="16" hidden="1" thickBot="1">
      <c r="B594" s="133">
        <f t="shared" si="129"/>
        <v>2006</v>
      </c>
      <c r="C594" s="134" t="s">
        <v>25</v>
      </c>
      <c r="D594" s="135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7"/>
      <c r="P594" s="131"/>
      <c r="Q594" s="138">
        <f t="shared" si="127"/>
        <v>0</v>
      </c>
      <c r="T594" t="b">
        <f t="shared" si="130"/>
        <v>0</v>
      </c>
      <c r="U594" s="13" t="b">
        <f t="shared" si="128"/>
        <v>0</v>
      </c>
      <c r="W594" s="88" t="b">
        <f t="shared" si="125"/>
        <v>0</v>
      </c>
    </row>
    <row r="595" spans="1:23" ht="16" hidden="1" thickBot="1">
      <c r="B595" s="133">
        <f t="shared" si="129"/>
        <v>2005</v>
      </c>
      <c r="C595" s="134" t="s">
        <v>25</v>
      </c>
      <c r="D595" s="128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30"/>
      <c r="P595" s="131"/>
      <c r="Q595" s="132">
        <f t="shared" si="127"/>
        <v>0</v>
      </c>
      <c r="T595" t="b">
        <f t="shared" si="130"/>
        <v>0</v>
      </c>
      <c r="U595" s="13" t="b">
        <f t="shared" si="128"/>
        <v>0</v>
      </c>
      <c r="W595" s="88" t="b">
        <f t="shared" si="125"/>
        <v>0</v>
      </c>
    </row>
    <row r="596" spans="1:23" hidden="1">
      <c r="T596" t="b">
        <f t="shared" si="130"/>
        <v>0</v>
      </c>
      <c r="W596" s="88" t="b">
        <f t="shared" si="125"/>
        <v>0</v>
      </c>
    </row>
    <row r="597" spans="1:23" ht="16" hidden="1" thickBot="1">
      <c r="B597" s="224" t="s">
        <v>45</v>
      </c>
      <c r="C597" s="224"/>
      <c r="D597" s="224"/>
      <c r="E597" s="224"/>
      <c r="F597" s="117" t="s">
        <v>20</v>
      </c>
      <c r="G597" s="118" t="s">
        <v>21</v>
      </c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T597" t="b">
        <f>VLOOKUP(B598,$T$5:$U$24,2,)</f>
        <v>0</v>
      </c>
      <c r="W597" s="88" t="b">
        <f>AND(S597:V597)</f>
        <v>0</v>
      </c>
    </row>
    <row r="598" spans="1:23" ht="31.5" hidden="1" customHeight="1" thickTop="1" thickBot="1">
      <c r="A598" s="120" t="s">
        <v>22</v>
      </c>
      <c r="B598" s="121">
        <f>B568+1</f>
        <v>20</v>
      </c>
      <c r="C598" s="225" t="str">
        <f>VLOOKUP(B598,$B$5:$F$24,2,)</f>
        <v/>
      </c>
      <c r="D598" s="226"/>
      <c r="E598" s="227"/>
      <c r="F598" s="152" t="str">
        <f>VLOOKUP(B598,$B$5:$G$24,5,)</f>
        <v/>
      </c>
      <c r="G598" s="210" t="str">
        <f>VLOOKUP(B598,$B$5:$G$24,6,)</f>
        <v/>
      </c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T598" t="b">
        <f>T597</f>
        <v>0</v>
      </c>
      <c r="W598" s="88" t="b">
        <f t="shared" ref="W598:W626" si="131">AND(S598:V598)</f>
        <v>0</v>
      </c>
    </row>
    <row r="599" spans="1:23" hidden="1">
      <c r="T599" t="b">
        <f>T598</f>
        <v>0</v>
      </c>
      <c r="W599" s="88" t="b">
        <f t="shared" si="131"/>
        <v>0</v>
      </c>
    </row>
    <row r="600" spans="1:23" ht="16" hidden="1" thickBot="1">
      <c r="B600" s="122"/>
      <c r="C600" s="122"/>
      <c r="D600" s="123" t="str">
        <f>D570</f>
        <v>Jan</v>
      </c>
      <c r="E600" s="123" t="str">
        <f t="shared" ref="E600:O600" si="132">E570</f>
        <v>Feb</v>
      </c>
      <c r="F600" s="123" t="str">
        <f t="shared" si="132"/>
        <v>Mar</v>
      </c>
      <c r="G600" s="123" t="str">
        <f t="shared" si="132"/>
        <v>Apr</v>
      </c>
      <c r="H600" s="123" t="str">
        <f t="shared" si="132"/>
        <v>May</v>
      </c>
      <c r="I600" s="123" t="str">
        <f t="shared" si="132"/>
        <v>Jun</v>
      </c>
      <c r="J600" s="123" t="str">
        <f t="shared" si="132"/>
        <v>Jul</v>
      </c>
      <c r="K600" s="123" t="str">
        <f t="shared" si="132"/>
        <v>Aug</v>
      </c>
      <c r="L600" s="123" t="str">
        <f t="shared" si="132"/>
        <v>Sep</v>
      </c>
      <c r="M600" s="123" t="str">
        <f t="shared" si="132"/>
        <v>Oct</v>
      </c>
      <c r="N600" s="123" t="str">
        <f t="shared" si="132"/>
        <v>Nov</v>
      </c>
      <c r="O600" s="123" t="str">
        <f t="shared" si="132"/>
        <v>Dec</v>
      </c>
      <c r="P600" s="124"/>
      <c r="Q600" s="125" t="s">
        <v>23</v>
      </c>
      <c r="T600" t="b">
        <f>T599</f>
        <v>0</v>
      </c>
      <c r="W600" s="88" t="b">
        <f t="shared" si="131"/>
        <v>0</v>
      </c>
    </row>
    <row r="601" spans="1:23" ht="16" hidden="1" thickBot="1">
      <c r="B601" s="126">
        <f>FinalYear</f>
        <v>2029</v>
      </c>
      <c r="C601" s="127" t="s">
        <v>25</v>
      </c>
      <c r="D601" s="128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30"/>
      <c r="P601" s="131"/>
      <c r="Q601" s="132">
        <f t="shared" ref="Q601:Q625" si="133">SUM(D601:O601)</f>
        <v>0</v>
      </c>
      <c r="T601" t="b">
        <f>T600</f>
        <v>0</v>
      </c>
      <c r="U601" s="13" t="b">
        <f t="shared" ref="U601:U625" si="134">AND(B601&lt;=ReportingYear,B601&gt;=BaselineYear)</f>
        <v>0</v>
      </c>
      <c r="W601" s="88" t="b">
        <f t="shared" si="131"/>
        <v>0</v>
      </c>
    </row>
    <row r="602" spans="1:23" ht="16" hidden="1" thickBot="1">
      <c r="B602" s="133">
        <f>B601-1</f>
        <v>2028</v>
      </c>
      <c r="C602" s="134" t="s">
        <v>25</v>
      </c>
      <c r="D602" s="135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7"/>
      <c r="P602" s="131"/>
      <c r="Q602" s="138">
        <f t="shared" si="133"/>
        <v>0</v>
      </c>
      <c r="T602" t="b">
        <f>T601</f>
        <v>0</v>
      </c>
      <c r="U602" s="13" t="b">
        <f t="shared" si="134"/>
        <v>0</v>
      </c>
      <c r="W602" s="88" t="b">
        <f t="shared" si="131"/>
        <v>0</v>
      </c>
    </row>
    <row r="603" spans="1:23" ht="16" hidden="1" thickBot="1">
      <c r="B603" s="133">
        <f t="shared" ref="B603:B625" si="135">B602-1</f>
        <v>2027</v>
      </c>
      <c r="C603" s="134" t="s">
        <v>25</v>
      </c>
      <c r="D603" s="128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30"/>
      <c r="P603" s="131"/>
      <c r="Q603" s="132">
        <f t="shared" si="133"/>
        <v>0</v>
      </c>
      <c r="T603" t="b">
        <f t="shared" ref="T603:T626" si="136">T602</f>
        <v>0</v>
      </c>
      <c r="U603" s="13" t="b">
        <f t="shared" si="134"/>
        <v>0</v>
      </c>
      <c r="W603" s="88" t="b">
        <f t="shared" si="131"/>
        <v>0</v>
      </c>
    </row>
    <row r="604" spans="1:23" ht="16" hidden="1" thickBot="1">
      <c r="B604" s="133">
        <f t="shared" si="135"/>
        <v>2026</v>
      </c>
      <c r="C604" s="134" t="s">
        <v>25</v>
      </c>
      <c r="D604" s="135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7"/>
      <c r="P604" s="131"/>
      <c r="Q604" s="138">
        <f t="shared" si="133"/>
        <v>0</v>
      </c>
      <c r="T604" t="b">
        <f t="shared" si="136"/>
        <v>0</v>
      </c>
      <c r="U604" s="13" t="b">
        <f t="shared" si="134"/>
        <v>0</v>
      </c>
      <c r="W604" s="88" t="b">
        <f t="shared" si="131"/>
        <v>0</v>
      </c>
    </row>
    <row r="605" spans="1:23" ht="16" hidden="1" thickBot="1">
      <c r="B605" s="133">
        <f t="shared" si="135"/>
        <v>2025</v>
      </c>
      <c r="C605" s="134" t="s">
        <v>25</v>
      </c>
      <c r="D605" s="128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30"/>
      <c r="P605" s="131"/>
      <c r="Q605" s="132">
        <f t="shared" si="133"/>
        <v>0</v>
      </c>
      <c r="T605" t="b">
        <f t="shared" si="136"/>
        <v>0</v>
      </c>
      <c r="U605" s="13" t="b">
        <f t="shared" si="134"/>
        <v>0</v>
      </c>
      <c r="W605" s="88" t="b">
        <f t="shared" si="131"/>
        <v>0</v>
      </c>
    </row>
    <row r="606" spans="1:23" ht="16" hidden="1" thickBot="1">
      <c r="B606" s="133">
        <f t="shared" si="135"/>
        <v>2024</v>
      </c>
      <c r="C606" s="134" t="s">
        <v>25</v>
      </c>
      <c r="D606" s="135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7"/>
      <c r="P606" s="131"/>
      <c r="Q606" s="138">
        <f t="shared" si="133"/>
        <v>0</v>
      </c>
      <c r="T606" t="b">
        <f t="shared" si="136"/>
        <v>0</v>
      </c>
      <c r="U606" s="13" t="b">
        <f t="shared" si="134"/>
        <v>0</v>
      </c>
      <c r="W606" s="88" t="b">
        <f t="shared" si="131"/>
        <v>0</v>
      </c>
    </row>
    <row r="607" spans="1:23" ht="16" hidden="1" thickBot="1">
      <c r="B607" s="133">
        <f t="shared" si="135"/>
        <v>2023</v>
      </c>
      <c r="C607" s="134" t="s">
        <v>25</v>
      </c>
      <c r="D607" s="128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30"/>
      <c r="P607" s="131"/>
      <c r="Q607" s="132">
        <f t="shared" si="133"/>
        <v>0</v>
      </c>
      <c r="T607" t="b">
        <f t="shared" si="136"/>
        <v>0</v>
      </c>
      <c r="U607" s="13" t="b">
        <f t="shared" si="134"/>
        <v>0</v>
      </c>
      <c r="W607" s="88" t="b">
        <f t="shared" si="131"/>
        <v>0</v>
      </c>
    </row>
    <row r="608" spans="1:23" ht="16" hidden="1" thickBot="1">
      <c r="B608" s="133">
        <f t="shared" si="135"/>
        <v>2022</v>
      </c>
      <c r="C608" s="134" t="s">
        <v>25</v>
      </c>
      <c r="D608" s="135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7"/>
      <c r="P608" s="131"/>
      <c r="Q608" s="138">
        <f t="shared" si="133"/>
        <v>0</v>
      </c>
      <c r="T608" t="b">
        <f t="shared" si="136"/>
        <v>0</v>
      </c>
      <c r="U608" s="13" t="b">
        <f t="shared" si="134"/>
        <v>0</v>
      </c>
      <c r="W608" s="88" t="b">
        <f t="shared" si="131"/>
        <v>0</v>
      </c>
    </row>
    <row r="609" spans="2:23" ht="16" hidden="1" thickBot="1">
      <c r="B609" s="133">
        <f t="shared" si="135"/>
        <v>2021</v>
      </c>
      <c r="C609" s="134" t="s">
        <v>25</v>
      </c>
      <c r="D609" s="128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30"/>
      <c r="P609" s="131"/>
      <c r="Q609" s="132">
        <f t="shared" si="133"/>
        <v>0</v>
      </c>
      <c r="T609" t="b">
        <f t="shared" si="136"/>
        <v>0</v>
      </c>
      <c r="U609" s="13" t="b">
        <f t="shared" si="134"/>
        <v>0</v>
      </c>
      <c r="W609" s="88" t="b">
        <f t="shared" si="131"/>
        <v>0</v>
      </c>
    </row>
    <row r="610" spans="2:23" ht="16" hidden="1" thickBot="1">
      <c r="B610" s="133">
        <f t="shared" si="135"/>
        <v>2020</v>
      </c>
      <c r="C610" s="134" t="s">
        <v>25</v>
      </c>
      <c r="D610" s="135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7"/>
      <c r="P610" s="131"/>
      <c r="Q610" s="138">
        <f t="shared" si="133"/>
        <v>0</v>
      </c>
      <c r="T610" t="b">
        <f t="shared" si="136"/>
        <v>0</v>
      </c>
      <c r="U610" s="13" t="b">
        <f t="shared" si="134"/>
        <v>0</v>
      </c>
      <c r="W610" s="88" t="b">
        <f t="shared" si="131"/>
        <v>0</v>
      </c>
    </row>
    <row r="611" spans="2:23" ht="16" hidden="1" thickBot="1">
      <c r="B611" s="133">
        <f t="shared" si="135"/>
        <v>2019</v>
      </c>
      <c r="C611" s="134" t="s">
        <v>25</v>
      </c>
      <c r="D611" s="128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30"/>
      <c r="P611" s="131"/>
      <c r="Q611" s="132">
        <f t="shared" si="133"/>
        <v>0</v>
      </c>
      <c r="T611" t="b">
        <f t="shared" si="136"/>
        <v>0</v>
      </c>
      <c r="U611" s="13" t="b">
        <f t="shared" si="134"/>
        <v>0</v>
      </c>
      <c r="W611" s="88" t="b">
        <f t="shared" si="131"/>
        <v>0</v>
      </c>
    </row>
    <row r="612" spans="2:23" ht="16" hidden="1" thickBot="1">
      <c r="B612" s="133">
        <f t="shared" si="135"/>
        <v>2018</v>
      </c>
      <c r="C612" s="134" t="s">
        <v>25</v>
      </c>
      <c r="D612" s="135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7"/>
      <c r="P612" s="131"/>
      <c r="Q612" s="138">
        <f t="shared" si="133"/>
        <v>0</v>
      </c>
      <c r="T612" t="b">
        <f t="shared" si="136"/>
        <v>0</v>
      </c>
      <c r="U612" s="13" t="b">
        <f t="shared" si="134"/>
        <v>0</v>
      </c>
      <c r="W612" s="88" t="b">
        <f t="shared" si="131"/>
        <v>0</v>
      </c>
    </row>
    <row r="613" spans="2:23" ht="16" hidden="1" thickBot="1">
      <c r="B613" s="133">
        <f t="shared" si="135"/>
        <v>2017</v>
      </c>
      <c r="C613" s="134" t="s">
        <v>25</v>
      </c>
      <c r="D613" s="128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30"/>
      <c r="P613" s="131"/>
      <c r="Q613" s="132">
        <f t="shared" si="133"/>
        <v>0</v>
      </c>
      <c r="T613" t="b">
        <f t="shared" si="136"/>
        <v>0</v>
      </c>
      <c r="U613" s="13" t="b">
        <f t="shared" si="134"/>
        <v>1</v>
      </c>
      <c r="W613" s="88" t="b">
        <f t="shared" si="131"/>
        <v>0</v>
      </c>
    </row>
    <row r="614" spans="2:23" ht="16" hidden="1" thickBot="1">
      <c r="B614" s="133">
        <f t="shared" si="135"/>
        <v>2016</v>
      </c>
      <c r="C614" s="134" t="s">
        <v>25</v>
      </c>
      <c r="D614" s="135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7"/>
      <c r="P614" s="131"/>
      <c r="Q614" s="138">
        <f t="shared" si="133"/>
        <v>0</v>
      </c>
      <c r="T614" t="b">
        <f t="shared" si="136"/>
        <v>0</v>
      </c>
      <c r="U614" s="13" t="b">
        <f t="shared" si="134"/>
        <v>1</v>
      </c>
      <c r="W614" s="88" t="b">
        <f t="shared" si="131"/>
        <v>0</v>
      </c>
    </row>
    <row r="615" spans="2:23" ht="16" hidden="1" thickBot="1">
      <c r="B615" s="133">
        <f t="shared" si="135"/>
        <v>2015</v>
      </c>
      <c r="C615" s="134" t="s">
        <v>25</v>
      </c>
      <c r="D615" s="128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30"/>
      <c r="P615" s="131"/>
      <c r="Q615" s="132">
        <f t="shared" si="133"/>
        <v>0</v>
      </c>
      <c r="T615" t="b">
        <f t="shared" si="136"/>
        <v>0</v>
      </c>
      <c r="U615" s="13" t="b">
        <f t="shared" si="134"/>
        <v>1</v>
      </c>
      <c r="W615" s="88" t="b">
        <f t="shared" si="131"/>
        <v>0</v>
      </c>
    </row>
    <row r="616" spans="2:23" ht="16" hidden="1" thickBot="1">
      <c r="B616" s="133">
        <f t="shared" si="135"/>
        <v>2014</v>
      </c>
      <c r="C616" s="134" t="s">
        <v>25</v>
      </c>
      <c r="D616" s="135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7"/>
      <c r="P616" s="131"/>
      <c r="Q616" s="138">
        <f t="shared" si="133"/>
        <v>0</v>
      </c>
      <c r="T616" t="b">
        <f>T605</f>
        <v>0</v>
      </c>
      <c r="U616" s="13" t="b">
        <f t="shared" si="134"/>
        <v>1</v>
      </c>
      <c r="W616" s="88" t="b">
        <f t="shared" si="131"/>
        <v>0</v>
      </c>
    </row>
    <row r="617" spans="2:23" ht="16" hidden="1" thickBot="1">
      <c r="B617" s="133">
        <f t="shared" si="135"/>
        <v>2013</v>
      </c>
      <c r="C617" s="134" t="s">
        <v>25</v>
      </c>
      <c r="D617" s="128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30"/>
      <c r="P617" s="131"/>
      <c r="Q617" s="132">
        <f t="shared" si="133"/>
        <v>0</v>
      </c>
      <c r="T617" t="b">
        <f t="shared" si="136"/>
        <v>0</v>
      </c>
      <c r="U617" s="13" t="b">
        <f t="shared" si="134"/>
        <v>0</v>
      </c>
      <c r="W617" s="88" t="b">
        <f t="shared" si="131"/>
        <v>0</v>
      </c>
    </row>
    <row r="618" spans="2:23" ht="16" hidden="1" thickBot="1">
      <c r="B618" s="133">
        <f t="shared" si="135"/>
        <v>2012</v>
      </c>
      <c r="C618" s="134" t="s">
        <v>25</v>
      </c>
      <c r="D618" s="135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7"/>
      <c r="P618" s="131"/>
      <c r="Q618" s="138">
        <f t="shared" si="133"/>
        <v>0</v>
      </c>
      <c r="T618" t="b">
        <f t="shared" si="136"/>
        <v>0</v>
      </c>
      <c r="U618" s="13" t="b">
        <f t="shared" si="134"/>
        <v>0</v>
      </c>
      <c r="W618" s="88" t="b">
        <f t="shared" si="131"/>
        <v>0</v>
      </c>
    </row>
    <row r="619" spans="2:23" ht="16" hidden="1" thickBot="1">
      <c r="B619" s="133">
        <f t="shared" si="135"/>
        <v>2011</v>
      </c>
      <c r="C619" s="134" t="s">
        <v>25</v>
      </c>
      <c r="D619" s="128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30"/>
      <c r="P619" s="131"/>
      <c r="Q619" s="132">
        <f t="shared" si="133"/>
        <v>0</v>
      </c>
      <c r="T619" t="b">
        <f t="shared" si="136"/>
        <v>0</v>
      </c>
      <c r="U619" s="13" t="b">
        <f t="shared" si="134"/>
        <v>0</v>
      </c>
      <c r="W619" s="88" t="b">
        <f t="shared" si="131"/>
        <v>0</v>
      </c>
    </row>
    <row r="620" spans="2:23" ht="16" hidden="1" thickBot="1">
      <c r="B620" s="133">
        <f t="shared" si="135"/>
        <v>2010</v>
      </c>
      <c r="C620" s="134" t="s">
        <v>25</v>
      </c>
      <c r="D620" s="135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7"/>
      <c r="P620" s="131"/>
      <c r="Q620" s="138">
        <f t="shared" si="133"/>
        <v>0</v>
      </c>
      <c r="T620" t="b">
        <f t="shared" si="136"/>
        <v>0</v>
      </c>
      <c r="U620" s="13" t="b">
        <f t="shared" si="134"/>
        <v>0</v>
      </c>
      <c r="W620" s="88" t="b">
        <f t="shared" si="131"/>
        <v>0</v>
      </c>
    </row>
    <row r="621" spans="2:23" ht="16" hidden="1" thickBot="1">
      <c r="B621" s="133">
        <f t="shared" si="135"/>
        <v>2009</v>
      </c>
      <c r="C621" s="134" t="s">
        <v>25</v>
      </c>
      <c r="D621" s="128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30"/>
      <c r="P621" s="131"/>
      <c r="Q621" s="132">
        <f t="shared" si="133"/>
        <v>0</v>
      </c>
      <c r="T621" t="b">
        <f t="shared" si="136"/>
        <v>0</v>
      </c>
      <c r="U621" s="13" t="b">
        <f t="shared" si="134"/>
        <v>0</v>
      </c>
      <c r="W621" s="88" t="b">
        <f t="shared" si="131"/>
        <v>0</v>
      </c>
    </row>
    <row r="622" spans="2:23" ht="16" hidden="1" thickBot="1">
      <c r="B622" s="133">
        <f t="shared" si="135"/>
        <v>2008</v>
      </c>
      <c r="C622" s="134" t="s">
        <v>25</v>
      </c>
      <c r="D622" s="135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7"/>
      <c r="P622" s="131"/>
      <c r="Q622" s="138">
        <f t="shared" si="133"/>
        <v>0</v>
      </c>
      <c r="T622" t="b">
        <f t="shared" si="136"/>
        <v>0</v>
      </c>
      <c r="U622" s="13" t="b">
        <f t="shared" si="134"/>
        <v>0</v>
      </c>
      <c r="W622" s="88" t="b">
        <f t="shared" si="131"/>
        <v>0</v>
      </c>
    </row>
    <row r="623" spans="2:23" ht="16" hidden="1" thickBot="1">
      <c r="B623" s="133">
        <f t="shared" si="135"/>
        <v>2007</v>
      </c>
      <c r="C623" s="134" t="s">
        <v>25</v>
      </c>
      <c r="D623" s="128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30"/>
      <c r="P623" s="131"/>
      <c r="Q623" s="132">
        <f t="shared" si="133"/>
        <v>0</v>
      </c>
      <c r="T623" t="b">
        <f t="shared" si="136"/>
        <v>0</v>
      </c>
      <c r="U623" s="13" t="b">
        <f t="shared" si="134"/>
        <v>0</v>
      </c>
      <c r="W623" s="88" t="b">
        <f t="shared" si="131"/>
        <v>0</v>
      </c>
    </row>
    <row r="624" spans="2:23" ht="16" hidden="1" thickBot="1">
      <c r="B624" s="133">
        <f t="shared" si="135"/>
        <v>2006</v>
      </c>
      <c r="C624" s="134" t="s">
        <v>25</v>
      </c>
      <c r="D624" s="135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7"/>
      <c r="P624" s="131"/>
      <c r="Q624" s="138">
        <f t="shared" si="133"/>
        <v>0</v>
      </c>
      <c r="T624" t="b">
        <f t="shared" si="136"/>
        <v>0</v>
      </c>
      <c r="U624" s="13" t="b">
        <f t="shared" si="134"/>
        <v>0</v>
      </c>
      <c r="W624" s="88" t="b">
        <f t="shared" si="131"/>
        <v>0</v>
      </c>
    </row>
    <row r="625" spans="2:23" ht="16" hidden="1" thickBot="1">
      <c r="B625" s="133">
        <f t="shared" si="135"/>
        <v>2005</v>
      </c>
      <c r="C625" s="134" t="s">
        <v>25</v>
      </c>
      <c r="D625" s="128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30"/>
      <c r="P625" s="131"/>
      <c r="Q625" s="132">
        <f t="shared" si="133"/>
        <v>0</v>
      </c>
      <c r="T625" t="b">
        <f t="shared" si="136"/>
        <v>0</v>
      </c>
      <c r="U625" s="13" t="b">
        <f t="shared" si="134"/>
        <v>0</v>
      </c>
      <c r="W625" s="88" t="b">
        <f t="shared" si="131"/>
        <v>0</v>
      </c>
    </row>
    <row r="626" spans="2:23" hidden="1">
      <c r="T626" t="b">
        <f t="shared" si="136"/>
        <v>0</v>
      </c>
      <c r="W626" s="88" t="b">
        <f t="shared" si="131"/>
        <v>0</v>
      </c>
    </row>
  </sheetData>
  <sheetProtection sheet="1" objects="1" scenarios="1" autoFilter="0"/>
  <autoFilter ref="W1:W626" xr:uid="{00000000-0009-0000-0000-000002000000}">
    <filterColumn colId="0">
      <customFilters>
        <customFilter operator="notEqual" val=" "/>
      </customFilters>
    </filterColumn>
  </autoFilter>
  <mergeCells count="102">
    <mergeCell ref="B4:F4"/>
    <mergeCell ref="C5:E5"/>
    <mergeCell ref="G5:Q5"/>
    <mergeCell ref="C6:E6"/>
    <mergeCell ref="G6:Q6"/>
    <mergeCell ref="C7:E7"/>
    <mergeCell ref="G7:Q7"/>
    <mergeCell ref="C11:E11"/>
    <mergeCell ref="G11:Q11"/>
    <mergeCell ref="G4:Q4"/>
    <mergeCell ref="C12:E12"/>
    <mergeCell ref="G12:Q12"/>
    <mergeCell ref="C13:E13"/>
    <mergeCell ref="G13:Q13"/>
    <mergeCell ref="C8:E8"/>
    <mergeCell ref="G8:Q8"/>
    <mergeCell ref="C9:E9"/>
    <mergeCell ref="G9:Q9"/>
    <mergeCell ref="C10:E10"/>
    <mergeCell ref="G10:Q10"/>
    <mergeCell ref="C17:E17"/>
    <mergeCell ref="G17:Q17"/>
    <mergeCell ref="C18:E18"/>
    <mergeCell ref="G18:Q18"/>
    <mergeCell ref="C19:E19"/>
    <mergeCell ref="G19:Q19"/>
    <mergeCell ref="C14:E14"/>
    <mergeCell ref="G14:Q14"/>
    <mergeCell ref="C15:E15"/>
    <mergeCell ref="G15:Q15"/>
    <mergeCell ref="C16:E16"/>
    <mergeCell ref="G16:Q16"/>
    <mergeCell ref="C23:E23"/>
    <mergeCell ref="G23:Q23"/>
    <mergeCell ref="C24:E24"/>
    <mergeCell ref="G24:Q24"/>
    <mergeCell ref="B27:E27"/>
    <mergeCell ref="C28:E28"/>
    <mergeCell ref="G28:Q28"/>
    <mergeCell ref="C20:E20"/>
    <mergeCell ref="G20:Q20"/>
    <mergeCell ref="C21:E21"/>
    <mergeCell ref="G21:Q21"/>
    <mergeCell ref="C22:E22"/>
    <mergeCell ref="G22:Q22"/>
    <mergeCell ref="B117:E117"/>
    <mergeCell ref="C118:E118"/>
    <mergeCell ref="G118:Q118"/>
    <mergeCell ref="B147:E147"/>
    <mergeCell ref="C148:E148"/>
    <mergeCell ref="G148:Q148"/>
    <mergeCell ref="B57:E57"/>
    <mergeCell ref="C58:E58"/>
    <mergeCell ref="G58:Q58"/>
    <mergeCell ref="B87:E87"/>
    <mergeCell ref="C88:E88"/>
    <mergeCell ref="G88:Q88"/>
    <mergeCell ref="B237:E237"/>
    <mergeCell ref="C238:E238"/>
    <mergeCell ref="G238:Q238"/>
    <mergeCell ref="B267:E267"/>
    <mergeCell ref="C268:E268"/>
    <mergeCell ref="G268:Q268"/>
    <mergeCell ref="B177:E177"/>
    <mergeCell ref="C178:E178"/>
    <mergeCell ref="G178:Q178"/>
    <mergeCell ref="B207:E207"/>
    <mergeCell ref="C208:E208"/>
    <mergeCell ref="G208:Q208"/>
    <mergeCell ref="B357:E357"/>
    <mergeCell ref="C358:E358"/>
    <mergeCell ref="G358:Q358"/>
    <mergeCell ref="B387:E387"/>
    <mergeCell ref="C388:E388"/>
    <mergeCell ref="G388:Q388"/>
    <mergeCell ref="B297:E297"/>
    <mergeCell ref="C298:E298"/>
    <mergeCell ref="G298:Q298"/>
    <mergeCell ref="B327:E327"/>
    <mergeCell ref="C328:E328"/>
    <mergeCell ref="G328:Q328"/>
    <mergeCell ref="B477:E477"/>
    <mergeCell ref="C478:E478"/>
    <mergeCell ref="G478:Q478"/>
    <mergeCell ref="B507:E507"/>
    <mergeCell ref="C508:E508"/>
    <mergeCell ref="G508:Q508"/>
    <mergeCell ref="B417:E417"/>
    <mergeCell ref="C418:E418"/>
    <mergeCell ref="G418:Q418"/>
    <mergeCell ref="B447:E447"/>
    <mergeCell ref="C448:E448"/>
    <mergeCell ref="G448:Q448"/>
    <mergeCell ref="B597:E597"/>
    <mergeCell ref="C598:E598"/>
    <mergeCell ref="G598:Q598"/>
    <mergeCell ref="B537:E537"/>
    <mergeCell ref="C538:E538"/>
    <mergeCell ref="G538:Q538"/>
    <mergeCell ref="B567:E567"/>
    <mergeCell ref="C568:E568"/>
    <mergeCell ref="G568:Q568"/>
  </mergeCells>
  <dataValidations count="1">
    <dataValidation showInputMessage="1" showErrorMessage="1" sqref="C5:E24" xr:uid="{00000000-0002-0000-0200-000000000000}"/>
  </dataValidations>
  <hyperlinks>
    <hyperlink ref="A58" location="'Related Factors'!A1" display="back to top" xr:uid="{00000000-0004-0000-0200-000000000000}"/>
    <hyperlink ref="A88" location="'Related Factors'!A1" display="back to top" xr:uid="{00000000-0004-0000-0200-000001000000}"/>
    <hyperlink ref="A118" location="'Related Factors'!A1" display="back to top" xr:uid="{00000000-0004-0000-0200-000002000000}"/>
    <hyperlink ref="A148" location="'Related Factors'!A1" display="back to top" xr:uid="{00000000-0004-0000-0200-000003000000}"/>
    <hyperlink ref="A178" location="'Related Factors'!A1" display="back to top" xr:uid="{00000000-0004-0000-0200-000004000000}"/>
    <hyperlink ref="A208" location="'Related Factors'!A1" display="back to top" xr:uid="{00000000-0004-0000-0200-000005000000}"/>
    <hyperlink ref="A238" location="'Related Factors'!A1" display="back to top" xr:uid="{00000000-0004-0000-0200-000006000000}"/>
    <hyperlink ref="A268" location="'Related Factors'!A1" display="back to top" xr:uid="{00000000-0004-0000-0200-000007000000}"/>
    <hyperlink ref="A298" location="'Related Factors'!A1" display="back to top" xr:uid="{00000000-0004-0000-0200-000008000000}"/>
    <hyperlink ref="A328" location="'Related Factors'!A1" display="back to top" xr:uid="{00000000-0004-0000-0200-000009000000}"/>
    <hyperlink ref="A358" location="'Related Factors'!A1" display="back to top" xr:uid="{00000000-0004-0000-0200-00000A000000}"/>
    <hyperlink ref="A388" location="'Related Factors'!A1" display="back to top" xr:uid="{00000000-0004-0000-0200-00000B000000}"/>
    <hyperlink ref="A418" location="'Related Factors'!A1" display="back to top" xr:uid="{00000000-0004-0000-0200-00000C000000}"/>
    <hyperlink ref="A448" location="'Related Factors'!A1" display="back to top" xr:uid="{00000000-0004-0000-0200-00000D000000}"/>
    <hyperlink ref="A478" location="'Related Factors'!A1" display="back to top" xr:uid="{00000000-0004-0000-0200-00000E000000}"/>
    <hyperlink ref="A508" location="'Related Factors'!A1" display="back to top" xr:uid="{00000000-0004-0000-0200-00000F000000}"/>
    <hyperlink ref="A538" location="'Related Factors'!A1" display="back to top" xr:uid="{00000000-0004-0000-0200-000010000000}"/>
    <hyperlink ref="A568" location="'Related Factors'!A1" display="back to top" xr:uid="{00000000-0004-0000-0200-000011000000}"/>
    <hyperlink ref="A598" location="'Related Factors'!A1" display="back to top" xr:uid="{00000000-0004-0000-0200-000012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K319"/>
  <sheetViews>
    <sheetView topLeftCell="A165" zoomScaleNormal="100" workbookViewId="0">
      <selection activeCell="C180" sqref="C180"/>
    </sheetView>
  </sheetViews>
  <sheetFormatPr baseColWidth="10" defaultColWidth="8.83203125" defaultRowHeight="15"/>
  <cols>
    <col min="1" max="1" width="10.33203125" customWidth="1"/>
    <col min="3" max="12" width="9.33203125" bestFit="1" customWidth="1"/>
    <col min="13" max="13" width="10" bestFit="1" customWidth="1"/>
    <col min="14" max="42" width="9.33203125" bestFit="1" customWidth="1"/>
    <col min="44" max="63" width="9.33203125" bestFit="1" customWidth="1"/>
  </cols>
  <sheetData>
    <row r="1" spans="1:63">
      <c r="A1" s="103" t="s">
        <v>34</v>
      </c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</row>
    <row r="2" spans="1:63">
      <c r="F2" s="105" t="s">
        <v>35</v>
      </c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</row>
    <row r="3" spans="1:63">
      <c r="F3" s="106" t="s">
        <v>36</v>
      </c>
      <c r="G3" s="153">
        <f>ReportingYear</f>
        <v>2017</v>
      </c>
      <c r="M3" s="106" t="s">
        <v>87</v>
      </c>
      <c r="N3" s="107">
        <f>Main!D7</f>
        <v>0</v>
      </c>
      <c r="Q3" s="106" t="s">
        <v>80</v>
      </c>
      <c r="R3" s="108" t="str">
        <f>Customization!D4</f>
        <v>not set</v>
      </c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</row>
    <row r="4" spans="1:63">
      <c r="F4" s="106" t="s">
        <v>37</v>
      </c>
      <c r="G4" s="153" t="str">
        <f>Main!E10</f>
        <v>Jan</v>
      </c>
      <c r="M4" s="106" t="s">
        <v>29</v>
      </c>
      <c r="N4" s="107">
        <f>Main!D8</f>
        <v>0</v>
      </c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</row>
    <row r="5" spans="1:63">
      <c r="F5" s="106" t="s">
        <v>38</v>
      </c>
      <c r="G5" s="153">
        <f>ReportingYear-BaselineYear+1</f>
        <v>4</v>
      </c>
      <c r="M5" s="106" t="s">
        <v>59</v>
      </c>
      <c r="N5" s="160" t="str">
        <f>Customization!D5</f>
        <v>not set</v>
      </c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</row>
    <row r="6" spans="1:63">
      <c r="F6" s="105" t="s">
        <v>35</v>
      </c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</row>
    <row r="7" spans="1:63">
      <c r="A7" s="108" t="s">
        <v>39</v>
      </c>
      <c r="B7" t="s">
        <v>40</v>
      </c>
      <c r="C7" s="108" t="str">
        <f>"EC"&amp;C11&amp;"_cost"</f>
        <v>EC1_cost</v>
      </c>
      <c r="D7" s="108" t="str">
        <f>"EC"&amp;D11&amp;"_unit"</f>
        <v>EC1_unit</v>
      </c>
      <c r="E7" s="108" t="str">
        <f>"EC"&amp;E11&amp;"_cost"</f>
        <v>EC2_cost</v>
      </c>
      <c r="F7" s="108" t="str">
        <f>"EC"&amp;F11&amp;"_unit"</f>
        <v>EC2_unit</v>
      </c>
      <c r="G7" s="108" t="str">
        <f>"EC"&amp;G11&amp;"_cost"</f>
        <v>EC3_cost</v>
      </c>
      <c r="H7" s="108" t="str">
        <f>"EC"&amp;H11&amp;"_unit"</f>
        <v>EC3_unit</v>
      </c>
      <c r="I7" s="108" t="str">
        <f>"EC"&amp;I11&amp;"_cost"</f>
        <v>EC4_cost</v>
      </c>
      <c r="J7" s="108" t="str">
        <f>"EC"&amp;J11&amp;"_unit"</f>
        <v>EC4_unit</v>
      </c>
      <c r="K7" s="108" t="str">
        <f>"EC"&amp;K11&amp;"_cost"</f>
        <v>EC5_cost</v>
      </c>
      <c r="L7" s="108" t="str">
        <f>"EC"&amp;L11&amp;"_unit"</f>
        <v>EC5_unit</v>
      </c>
      <c r="M7" s="108" t="str">
        <f>"EC"&amp;M11&amp;"_cost"</f>
        <v>EC6_cost</v>
      </c>
      <c r="N7" s="108" t="str">
        <f>"EC"&amp;N11&amp;"_unit"</f>
        <v>EC6_unit</v>
      </c>
      <c r="O7" s="108" t="str">
        <f>"EC"&amp;O11&amp;"_cost"</f>
        <v>EC7_cost</v>
      </c>
      <c r="P7" s="108" t="str">
        <f>"EC"&amp;P11&amp;"_unit"</f>
        <v>EC7_unit</v>
      </c>
      <c r="Q7" s="108" t="str">
        <f>"EC"&amp;Q11&amp;"_cost"</f>
        <v>EC8_cost</v>
      </c>
      <c r="R7" s="108" t="str">
        <f>"EC"&amp;R11&amp;"_unit"</f>
        <v>EC8_unit</v>
      </c>
      <c r="S7" s="108" t="str">
        <f>"EC"&amp;S11&amp;"_cost"</f>
        <v>EC9_cost</v>
      </c>
      <c r="T7" s="108" t="str">
        <f>"EC"&amp;T11&amp;"_unit"</f>
        <v>EC9_unit</v>
      </c>
      <c r="U7" s="108" t="str">
        <f>"EC"&amp;U11&amp;"_cost"</f>
        <v>EC10_cost</v>
      </c>
      <c r="V7" s="108" t="str">
        <f>"EC"&amp;V11&amp;"_unit"</f>
        <v>EC10_unit</v>
      </c>
      <c r="W7" s="108" t="str">
        <f>"EC"&amp;W11&amp;"_cost"</f>
        <v>EC11_cost</v>
      </c>
      <c r="X7" s="108" t="str">
        <f>"EC"&amp;X11&amp;"_unit"</f>
        <v>EC11_unit</v>
      </c>
      <c r="Y7" s="108" t="str">
        <f>"EC"&amp;Y11&amp;"_cost"</f>
        <v>EC12_cost</v>
      </c>
      <c r="Z7" s="108" t="str">
        <f>"EC"&amp;Z11&amp;"_unit"</f>
        <v>EC12_unit</v>
      </c>
      <c r="AA7" s="108" t="str">
        <f>"EC"&amp;AA11&amp;"_cost"</f>
        <v>EC13_cost</v>
      </c>
      <c r="AB7" s="108" t="str">
        <f>"EC"&amp;AB11&amp;"_unit"</f>
        <v>EC13_unit</v>
      </c>
      <c r="AC7" s="108" t="str">
        <f>"EC"&amp;AC11&amp;"_cost"</f>
        <v>EC14_cost</v>
      </c>
      <c r="AD7" s="108" t="str">
        <f>"EC"&amp;AD11&amp;"_unit"</f>
        <v>EC14_unit</v>
      </c>
      <c r="AE7" s="108" t="str">
        <f>"EC"&amp;AE11&amp;"_cost"</f>
        <v>EC15_cost</v>
      </c>
      <c r="AF7" s="108" t="str">
        <f>"EC"&amp;AF11&amp;"_unit"</f>
        <v>EC15_unit</v>
      </c>
      <c r="AG7" s="108" t="str">
        <f>"EC"&amp;AG11&amp;"_cost"</f>
        <v>EC16_cost</v>
      </c>
      <c r="AH7" s="108" t="str">
        <f>"EC"&amp;AH11&amp;"_unit"</f>
        <v>EC16_unit</v>
      </c>
      <c r="AI7" s="108" t="str">
        <f>"EC"&amp;AI11&amp;"_cost"</f>
        <v>EC17_cost</v>
      </c>
      <c r="AJ7" s="108" t="str">
        <f>"EC"&amp;AJ11&amp;"_unit"</f>
        <v>EC17_unit</v>
      </c>
      <c r="AK7" s="108" t="str">
        <f>"EC"&amp;AK11&amp;"_cost"</f>
        <v>EC18_cost</v>
      </c>
      <c r="AL7" s="108" t="str">
        <f>"EC"&amp;AL11&amp;"_unit"</f>
        <v>EC18_unit</v>
      </c>
      <c r="AM7" s="108" t="str">
        <f>"EC"&amp;AM11&amp;"_cost"</f>
        <v>EC19_cost</v>
      </c>
      <c r="AN7" s="108" t="str">
        <f>"EC"&amp;AN11&amp;"_unit"</f>
        <v>EC19_unit</v>
      </c>
      <c r="AO7" s="108" t="str">
        <f>"EC"&amp;AO11&amp;"_cost"</f>
        <v>EC20_cost</v>
      </c>
      <c r="AP7" s="108" t="str">
        <f>"EC"&amp;AP11&amp;"_unit"</f>
        <v>EC20_unit</v>
      </c>
      <c r="AQ7" s="88" t="s">
        <v>41</v>
      </c>
      <c r="AR7" s="109" t="str">
        <f t="shared" ref="AR7:BK7" si="0">"RF"&amp;AR11&amp;"_unit"</f>
        <v>RF_unit</v>
      </c>
      <c r="AS7" s="109" t="str">
        <f t="shared" si="0"/>
        <v>RF_unit</v>
      </c>
      <c r="AT7" s="109" t="str">
        <f t="shared" si="0"/>
        <v>RF_unit</v>
      </c>
      <c r="AU7" s="109" t="str">
        <f t="shared" si="0"/>
        <v>RF_unit</v>
      </c>
      <c r="AV7" s="109" t="str">
        <f t="shared" si="0"/>
        <v>RF_unit</v>
      </c>
      <c r="AW7" s="109" t="str">
        <f t="shared" si="0"/>
        <v>RF_unit</v>
      </c>
      <c r="AX7" s="109" t="str">
        <f t="shared" si="0"/>
        <v>RF_unit</v>
      </c>
      <c r="AY7" s="109" t="str">
        <f t="shared" si="0"/>
        <v>RF_unit</v>
      </c>
      <c r="AZ7" s="109" t="str">
        <f t="shared" si="0"/>
        <v>RF_unit</v>
      </c>
      <c r="BA7" s="109" t="str">
        <f t="shared" si="0"/>
        <v>RF_unit</v>
      </c>
      <c r="BB7" s="109" t="str">
        <f t="shared" si="0"/>
        <v>RF_unit</v>
      </c>
      <c r="BC7" s="109" t="str">
        <f t="shared" si="0"/>
        <v>RF_unit</v>
      </c>
      <c r="BD7" s="109" t="str">
        <f t="shared" si="0"/>
        <v>RF_unit</v>
      </c>
      <c r="BE7" s="109" t="str">
        <f t="shared" si="0"/>
        <v>RF_unit</v>
      </c>
      <c r="BF7" s="109" t="str">
        <f t="shared" si="0"/>
        <v>RF_unit</v>
      </c>
      <c r="BG7" s="109" t="str">
        <f t="shared" si="0"/>
        <v>RF_unit</v>
      </c>
      <c r="BH7" s="109" t="str">
        <f t="shared" si="0"/>
        <v>RF_unit</v>
      </c>
      <c r="BI7" s="109" t="str">
        <f t="shared" si="0"/>
        <v>RF_unit</v>
      </c>
      <c r="BJ7" s="109" t="str">
        <f t="shared" si="0"/>
        <v>RF_unit</v>
      </c>
      <c r="BK7" s="109" t="str">
        <f t="shared" si="0"/>
        <v>RF_unit</v>
      </c>
    </row>
    <row r="8" spans="1:63" s="104" customFormat="1">
      <c r="C8" s="104" t="str">
        <f>'Energy Consumption'!C28</f>
        <v>Electricity</v>
      </c>
      <c r="E8" s="104" t="str">
        <f>'Energy Consumption'!C110</f>
        <v/>
      </c>
      <c r="G8" s="104" t="str">
        <f>'Energy Consumption'!C192</f>
        <v/>
      </c>
      <c r="I8" s="104" t="str">
        <f>'Energy Consumption'!C274</f>
        <v/>
      </c>
      <c r="K8" s="104" t="str">
        <f>'Energy Consumption'!C356</f>
        <v/>
      </c>
      <c r="M8" s="104" t="str">
        <f>'Energy Consumption'!C438</f>
        <v/>
      </c>
      <c r="O8" s="104" t="str">
        <f>'Energy Consumption'!C520</f>
        <v/>
      </c>
      <c r="Q8" s="104" t="str">
        <f>'Energy Consumption'!C602</f>
        <v/>
      </c>
      <c r="S8" s="104" t="str">
        <f>'Energy Consumption'!C684</f>
        <v/>
      </c>
      <c r="U8" s="104" t="str">
        <f>'Energy Consumption'!C766</f>
        <v/>
      </c>
      <c r="W8" s="104" t="str">
        <f>'Energy Consumption'!C848</f>
        <v/>
      </c>
      <c r="Y8" s="104" t="str">
        <f>'Energy Consumption'!C930</f>
        <v/>
      </c>
      <c r="AA8" s="104" t="str">
        <f>'Energy Consumption'!C1012</f>
        <v/>
      </c>
      <c r="AC8" s="104" t="str">
        <f>'Energy Consumption'!C1094</f>
        <v/>
      </c>
      <c r="AE8" s="104" t="str">
        <f>'Energy Consumption'!C1176</f>
        <v/>
      </c>
      <c r="AG8" s="104" t="str">
        <f>'Energy Consumption'!C1258</f>
        <v/>
      </c>
      <c r="AI8" s="104" t="str">
        <f>'Energy Consumption'!C1340</f>
        <v/>
      </c>
      <c r="AK8" s="104" t="str">
        <f>'Energy Consumption'!C1422</f>
        <v/>
      </c>
      <c r="AM8" s="104" t="str">
        <f>'Energy Consumption'!C1504</f>
        <v/>
      </c>
      <c r="AO8" s="104" t="str">
        <f>'Energy Consumption'!C1586</f>
        <v/>
      </c>
      <c r="AR8" s="104" t="str">
        <f>'Relevant Variables'!C5</f>
        <v>Heating Degree Days</v>
      </c>
      <c r="AS8" s="104" t="str">
        <f>'Relevant Variables'!C6</f>
        <v/>
      </c>
      <c r="AT8" s="104" t="str">
        <f>'Relevant Variables'!C7</f>
        <v/>
      </c>
      <c r="AU8" s="104" t="str">
        <f>'Relevant Variables'!C8</f>
        <v/>
      </c>
      <c r="AV8" s="104" t="str">
        <f>'Relevant Variables'!C9</f>
        <v/>
      </c>
      <c r="AW8" s="104" t="str">
        <f>'Relevant Variables'!C10</f>
        <v/>
      </c>
      <c r="AX8" s="104" t="str">
        <f>'Relevant Variables'!C11</f>
        <v/>
      </c>
      <c r="AY8" s="104" t="str">
        <f>'Relevant Variables'!C12</f>
        <v/>
      </c>
      <c r="AZ8" s="104" t="str">
        <f>'Relevant Variables'!C13</f>
        <v/>
      </c>
      <c r="BA8" s="104" t="str">
        <f>'Relevant Variables'!C14</f>
        <v/>
      </c>
      <c r="BB8" s="104" t="str">
        <f>'Relevant Variables'!C15</f>
        <v/>
      </c>
      <c r="BC8" s="104" t="str">
        <f>'Relevant Variables'!C16</f>
        <v/>
      </c>
      <c r="BD8" s="104" t="str">
        <f>'Relevant Variables'!C17</f>
        <v/>
      </c>
      <c r="BE8" s="104" t="str">
        <f>'Relevant Variables'!C18</f>
        <v/>
      </c>
      <c r="BF8" s="104" t="str">
        <f>'Relevant Variables'!C19</f>
        <v/>
      </c>
      <c r="BG8" s="104" t="str">
        <f>'Relevant Variables'!C20</f>
        <v/>
      </c>
      <c r="BH8" s="104" t="str">
        <f>'Relevant Variables'!C21</f>
        <v/>
      </c>
      <c r="BI8" s="104" t="str">
        <f>'Relevant Variables'!C22</f>
        <v/>
      </c>
      <c r="BJ8" s="104" t="str">
        <f>'Relevant Variables'!C23</f>
        <v/>
      </c>
      <c r="BK8" s="104" t="str">
        <f>'Relevant Variables'!C24</f>
        <v/>
      </c>
    </row>
    <row r="9" spans="1:63" s="104" customFormat="1">
      <c r="C9" s="104" t="str">
        <f>'Energy Consumption'!G28</f>
        <v/>
      </c>
      <c r="E9" s="104" t="str">
        <f>'Energy Consumption'!G110</f>
        <v/>
      </c>
      <c r="G9" s="104" t="str">
        <f>'Energy Consumption'!G192</f>
        <v/>
      </c>
      <c r="I9" s="104" t="str">
        <f>'Energy Consumption'!G274</f>
        <v/>
      </c>
      <c r="K9" s="104" t="str">
        <f>'Energy Consumption'!G356</f>
        <v/>
      </c>
      <c r="M9" s="104" t="str">
        <f>'Energy Consumption'!G438</f>
        <v/>
      </c>
      <c r="O9" s="104" t="str">
        <f>'Energy Consumption'!G520</f>
        <v/>
      </c>
      <c r="Q9" s="104" t="str">
        <f>'Energy Consumption'!G602</f>
        <v/>
      </c>
      <c r="S9" s="104" t="str">
        <f>'Energy Consumption'!G684</f>
        <v/>
      </c>
      <c r="U9" s="104" t="str">
        <f>'Energy Consumption'!G766</f>
        <v/>
      </c>
      <c r="W9" s="104" t="str">
        <f>'Energy Consumption'!G848</f>
        <v/>
      </c>
      <c r="Y9" s="104" t="str">
        <f>'Energy Consumption'!G930</f>
        <v/>
      </c>
      <c r="AA9" s="104" t="str">
        <f>'Energy Consumption'!G1012</f>
        <v/>
      </c>
      <c r="AC9" s="104" t="str">
        <f>'Energy Consumption'!G1094</f>
        <v/>
      </c>
      <c r="AE9" s="104" t="str">
        <f>'Energy Consumption'!G1176</f>
        <v/>
      </c>
      <c r="AG9" s="104" t="str">
        <f>'Energy Consumption'!G1258</f>
        <v/>
      </c>
      <c r="AI9" s="104" t="str">
        <f>'Energy Consumption'!G1340</f>
        <v/>
      </c>
      <c r="AK9" s="104" t="str">
        <f>'Energy Consumption'!G1422</f>
        <v/>
      </c>
      <c r="AM9" s="104" t="str">
        <f>'Energy Consumption'!G1504</f>
        <v/>
      </c>
      <c r="AO9" s="104" t="str">
        <f>'Energy Consumption'!G1586</f>
        <v/>
      </c>
      <c r="AR9" s="104" t="str">
        <f>'Relevant Variables'!G28</f>
        <v/>
      </c>
      <c r="AS9" s="104">
        <f>'Relevant Variables'!G110</f>
        <v>0</v>
      </c>
      <c r="AT9" s="104">
        <f>'Relevant Variables'!G192</f>
        <v>0</v>
      </c>
      <c r="AU9" s="104">
        <f>'Relevant Variables'!G274</f>
        <v>0</v>
      </c>
      <c r="AV9" s="104">
        <f>'Relevant Variables'!G356</f>
        <v>0</v>
      </c>
      <c r="AW9" s="104">
        <f>'Relevant Variables'!G438</f>
        <v>0</v>
      </c>
      <c r="AX9" s="104">
        <f>'Relevant Variables'!G520</f>
        <v>0</v>
      </c>
      <c r="AY9" s="104">
        <f>'Relevant Variables'!G602</f>
        <v>0</v>
      </c>
      <c r="AZ9" s="104">
        <f>'Relevant Variables'!G684</f>
        <v>0</v>
      </c>
      <c r="BA9" s="104">
        <f>'Relevant Variables'!G766</f>
        <v>0</v>
      </c>
      <c r="BB9" s="104">
        <f>'Relevant Variables'!G848</f>
        <v>0</v>
      </c>
      <c r="BC9" s="104">
        <f>'Relevant Variables'!G930</f>
        <v>0</v>
      </c>
      <c r="BD9" s="104">
        <f>'Relevant Variables'!G1012</f>
        <v>0</v>
      </c>
      <c r="BE9" s="104">
        <f>'Relevant Variables'!G1094</f>
        <v>0</v>
      </c>
      <c r="BF9" s="104">
        <f>'Relevant Variables'!G1176</f>
        <v>0</v>
      </c>
      <c r="BG9" s="104">
        <f>'Relevant Variables'!G1258</f>
        <v>0</v>
      </c>
      <c r="BH9" s="104">
        <f>'Relevant Variables'!G1340</f>
        <v>0</v>
      </c>
      <c r="BI9" s="104">
        <f>'Relevant Variables'!G1422</f>
        <v>0</v>
      </c>
      <c r="BJ9" s="104">
        <f>'Relevant Variables'!G1504</f>
        <v>0</v>
      </c>
      <c r="BK9" s="104">
        <f>'Relevant Variables'!G1586</f>
        <v>0</v>
      </c>
    </row>
    <row r="10" spans="1:63" s="104" customFormat="1">
      <c r="C10" s="104" t="s">
        <v>42</v>
      </c>
      <c r="D10" s="104" t="str">
        <f>'Energy Consumption'!F28</f>
        <v>kWh site</v>
      </c>
      <c r="E10" s="104" t="s">
        <v>42</v>
      </c>
      <c r="F10" s="104" t="str">
        <f>'Energy Consumption'!F110</f>
        <v/>
      </c>
      <c r="G10" s="104" t="s">
        <v>42</v>
      </c>
      <c r="H10" s="104" t="str">
        <f>'Energy Consumption'!F192</f>
        <v/>
      </c>
      <c r="I10" s="104" t="s">
        <v>42</v>
      </c>
      <c r="J10" s="104" t="str">
        <f>'Energy Consumption'!F274</f>
        <v/>
      </c>
      <c r="K10" s="104" t="s">
        <v>42</v>
      </c>
      <c r="L10" s="104" t="str">
        <f>'Energy Consumption'!F356</f>
        <v/>
      </c>
      <c r="M10" s="104" t="s">
        <v>42</v>
      </c>
      <c r="N10" s="104" t="str">
        <f>'Energy Consumption'!F438</f>
        <v/>
      </c>
      <c r="O10" s="104" t="s">
        <v>42</v>
      </c>
      <c r="P10" s="104" t="str">
        <f>'Energy Consumption'!F520</f>
        <v/>
      </c>
      <c r="Q10" s="104" t="s">
        <v>42</v>
      </c>
      <c r="R10" s="104" t="str">
        <f>'Energy Consumption'!F602</f>
        <v/>
      </c>
      <c r="S10" s="104" t="s">
        <v>42</v>
      </c>
      <c r="T10" s="104" t="str">
        <f>'Energy Consumption'!F684</f>
        <v/>
      </c>
      <c r="U10" s="104" t="s">
        <v>42</v>
      </c>
      <c r="V10" s="104" t="str">
        <f>'Energy Consumption'!F766</f>
        <v/>
      </c>
      <c r="W10" s="104" t="s">
        <v>42</v>
      </c>
      <c r="X10" s="104" t="str">
        <f>'Energy Consumption'!F848</f>
        <v/>
      </c>
      <c r="Y10" s="104" t="s">
        <v>42</v>
      </c>
      <c r="Z10" s="104" t="str">
        <f>'Energy Consumption'!F930</f>
        <v/>
      </c>
      <c r="AA10" s="104" t="s">
        <v>42</v>
      </c>
      <c r="AB10" s="104" t="str">
        <f>'Energy Consumption'!F1012</f>
        <v/>
      </c>
      <c r="AC10" s="104" t="s">
        <v>42</v>
      </c>
      <c r="AD10" s="104" t="str">
        <f>'Energy Consumption'!F1094</f>
        <v/>
      </c>
      <c r="AE10" s="104" t="s">
        <v>42</v>
      </c>
      <c r="AF10" s="104" t="str">
        <f>'Energy Consumption'!F1176</f>
        <v/>
      </c>
      <c r="AG10" s="104" t="s">
        <v>42</v>
      </c>
      <c r="AH10" s="104" t="str">
        <f>'Energy Consumption'!F1258</f>
        <v/>
      </c>
      <c r="AI10" s="104" t="s">
        <v>42</v>
      </c>
      <c r="AJ10" s="104" t="str">
        <f>'Energy Consumption'!F1340</f>
        <v/>
      </c>
      <c r="AK10" s="104" t="s">
        <v>42</v>
      </c>
      <c r="AL10" s="104" t="str">
        <f>'Energy Consumption'!F1422</f>
        <v/>
      </c>
      <c r="AM10" s="104" t="s">
        <v>42</v>
      </c>
      <c r="AN10" s="104" t="str">
        <f>'Energy Consumption'!F1504</f>
        <v/>
      </c>
      <c r="AO10" s="104" t="s">
        <v>42</v>
      </c>
      <c r="AP10" s="104" t="str">
        <f>'Energy Consumption'!F1586</f>
        <v/>
      </c>
    </row>
    <row r="11" spans="1:63" s="104" customFormat="1">
      <c r="B11" s="21"/>
      <c r="C11" s="21">
        <v>1</v>
      </c>
      <c r="D11" s="161">
        <v>1</v>
      </c>
      <c r="E11" s="21">
        <v>2</v>
      </c>
      <c r="F11" s="21">
        <v>2</v>
      </c>
      <c r="G11" s="21">
        <v>3</v>
      </c>
      <c r="H11" s="21">
        <v>3</v>
      </c>
      <c r="I11" s="21">
        <v>4</v>
      </c>
      <c r="J11" s="21">
        <v>4</v>
      </c>
      <c r="K11" s="21">
        <v>5</v>
      </c>
      <c r="L11" s="21">
        <v>5</v>
      </c>
      <c r="M11" s="21">
        <v>6</v>
      </c>
      <c r="N11" s="21">
        <v>6</v>
      </c>
      <c r="O11" s="21">
        <v>7</v>
      </c>
      <c r="P11" s="21">
        <v>7</v>
      </c>
      <c r="Q11" s="21">
        <v>8</v>
      </c>
      <c r="R11" s="21">
        <v>8</v>
      </c>
      <c r="S11" s="21">
        <v>9</v>
      </c>
      <c r="T11" s="21">
        <v>9</v>
      </c>
      <c r="U11" s="21">
        <v>10</v>
      </c>
      <c r="V11" s="21">
        <v>10</v>
      </c>
      <c r="W11" s="21">
        <v>11</v>
      </c>
      <c r="X11" s="21">
        <v>11</v>
      </c>
      <c r="Y11" s="21">
        <v>12</v>
      </c>
      <c r="Z11" s="21">
        <v>12</v>
      </c>
      <c r="AA11" s="21">
        <v>13</v>
      </c>
      <c r="AB11" s="21">
        <v>13</v>
      </c>
      <c r="AC11" s="21">
        <v>14</v>
      </c>
      <c r="AD11" s="21">
        <v>14</v>
      </c>
      <c r="AE11" s="21">
        <v>15</v>
      </c>
      <c r="AF11" s="21">
        <v>15</v>
      </c>
      <c r="AG11" s="21">
        <v>16</v>
      </c>
      <c r="AH11" s="21">
        <v>16</v>
      </c>
      <c r="AI11" s="21">
        <v>17</v>
      </c>
      <c r="AJ11" s="21">
        <v>17</v>
      </c>
      <c r="AK11" s="21">
        <v>18</v>
      </c>
      <c r="AL11" s="21">
        <v>18</v>
      </c>
      <c r="AM11" s="21">
        <v>19</v>
      </c>
      <c r="AN11" s="21">
        <v>19</v>
      </c>
      <c r="AO11" s="21">
        <v>20</v>
      </c>
      <c r="AP11" s="21">
        <v>20</v>
      </c>
    </row>
    <row r="12" spans="1:63" s="104" customFormat="1">
      <c r="A12" s="164">
        <f>DATE(2005,MONTH(1&amp;LEFT(G4,3)),1)</f>
        <v>38353</v>
      </c>
      <c r="C12" s="163">
        <f>'Energy Consumption'!D79</f>
        <v>0</v>
      </c>
      <c r="D12" s="104">
        <f>'Energy Consumption'!D80</f>
        <v>0</v>
      </c>
      <c r="E12" s="163">
        <f>'Energy Consumption'!D161</f>
        <v>0</v>
      </c>
      <c r="F12" s="104">
        <f>'Energy Consumption'!D162</f>
        <v>0</v>
      </c>
      <c r="G12" s="163">
        <f>'Energy Consumption'!D243</f>
        <v>0</v>
      </c>
      <c r="H12" s="104">
        <f>'Energy Consumption'!D244</f>
        <v>0</v>
      </c>
      <c r="I12" s="163">
        <f>'Energy Consumption'!D325</f>
        <v>0</v>
      </c>
      <c r="J12" s="104">
        <f>'Energy Consumption'!D326</f>
        <v>0</v>
      </c>
      <c r="K12" s="163">
        <f>'Energy Consumption'!D407</f>
        <v>0</v>
      </c>
      <c r="L12" s="104">
        <f>'Energy Consumption'!D408</f>
        <v>0</v>
      </c>
      <c r="M12" s="163">
        <f>'Energy Consumption'!D489</f>
        <v>0</v>
      </c>
      <c r="N12" s="104">
        <f>'Energy Consumption'!D490</f>
        <v>0</v>
      </c>
      <c r="O12" s="163">
        <f>'Energy Consumption'!D571</f>
        <v>0</v>
      </c>
      <c r="P12" s="104">
        <f>'Energy Consumption'!D572</f>
        <v>0</v>
      </c>
      <c r="Q12" s="163">
        <f>'Energy Consumption'!D653</f>
        <v>0</v>
      </c>
      <c r="R12" s="104">
        <f>'Energy Consumption'!D654</f>
        <v>0</v>
      </c>
      <c r="S12" s="163">
        <f>'Energy Consumption'!D735</f>
        <v>0</v>
      </c>
      <c r="T12" s="104">
        <f>'Energy Consumption'!D736</f>
        <v>0</v>
      </c>
      <c r="U12" s="163">
        <f>'Energy Consumption'!D817</f>
        <v>0</v>
      </c>
      <c r="V12" s="104">
        <f>'Energy Consumption'!D818</f>
        <v>0</v>
      </c>
      <c r="W12" s="163">
        <f>'Energy Consumption'!D899</f>
        <v>0</v>
      </c>
      <c r="X12" s="104">
        <f>'Energy Consumption'!D900</f>
        <v>0</v>
      </c>
      <c r="Y12" s="163">
        <f>'Energy Consumption'!D981</f>
        <v>0</v>
      </c>
      <c r="Z12" s="104">
        <f>'Energy Consumption'!D982</f>
        <v>0</v>
      </c>
      <c r="AA12" s="163">
        <f>'Energy Consumption'!D1063</f>
        <v>0</v>
      </c>
      <c r="AB12" s="104">
        <f>'Energy Consumption'!D1064</f>
        <v>0</v>
      </c>
      <c r="AC12" s="163">
        <f>'Energy Consumption'!D1145</f>
        <v>0</v>
      </c>
      <c r="AD12" s="104">
        <f>'Energy Consumption'!D1146</f>
        <v>0</v>
      </c>
      <c r="AE12" s="163">
        <f>'Energy Consumption'!D1227</f>
        <v>0</v>
      </c>
      <c r="AF12" s="104">
        <f>'Energy Consumption'!D1228</f>
        <v>0</v>
      </c>
      <c r="AG12" s="163">
        <f>'Energy Consumption'!D1309</f>
        <v>0</v>
      </c>
      <c r="AH12" s="104">
        <f>'Energy Consumption'!D1310</f>
        <v>0</v>
      </c>
      <c r="AI12" s="163">
        <f>'Energy Consumption'!D1391</f>
        <v>0</v>
      </c>
      <c r="AJ12" s="104">
        <f>'Energy Consumption'!D1392</f>
        <v>0</v>
      </c>
      <c r="AK12" s="163">
        <f>'Energy Consumption'!D1473</f>
        <v>0</v>
      </c>
      <c r="AL12" s="104">
        <f>'Energy Consumption'!D1474</f>
        <v>0</v>
      </c>
      <c r="AM12" s="163">
        <f>'Energy Consumption'!D1555</f>
        <v>0</v>
      </c>
      <c r="AN12" s="104">
        <f>'Energy Consumption'!D1556</f>
        <v>0</v>
      </c>
      <c r="AO12" s="163">
        <f>'Energy Consumption'!D1637</f>
        <v>0</v>
      </c>
      <c r="AP12" s="104">
        <f>'Energy Consumption'!D1638</f>
        <v>0</v>
      </c>
      <c r="AR12" s="104">
        <f>'Relevant Variables'!D55</f>
        <v>0</v>
      </c>
      <c r="AS12" s="104">
        <f>'Relevant Variables'!D85</f>
        <v>0</v>
      </c>
      <c r="AT12" s="104">
        <f>'Relevant Variables'!D115</f>
        <v>0</v>
      </c>
      <c r="AU12" s="104">
        <f>'Relevant Variables'!D145</f>
        <v>0</v>
      </c>
      <c r="AV12" s="104">
        <f>'Relevant Variables'!D175</f>
        <v>0</v>
      </c>
      <c r="AW12" s="104">
        <f>'Relevant Variables'!D205</f>
        <v>0</v>
      </c>
      <c r="AX12" s="104">
        <f>'Relevant Variables'!D235</f>
        <v>0</v>
      </c>
      <c r="AY12" s="104">
        <f>'Relevant Variables'!D265</f>
        <v>0</v>
      </c>
      <c r="AZ12" s="104">
        <f>'Relevant Variables'!D295</f>
        <v>0</v>
      </c>
      <c r="BA12" s="104">
        <f>'Relevant Variables'!D325</f>
        <v>0</v>
      </c>
      <c r="BB12" s="104">
        <f>'Relevant Variables'!D355</f>
        <v>0</v>
      </c>
      <c r="BC12" s="104">
        <f>'Relevant Variables'!D385</f>
        <v>0</v>
      </c>
      <c r="BD12" s="104">
        <f>'Relevant Variables'!D415</f>
        <v>0</v>
      </c>
      <c r="BE12" s="104">
        <f>'Relevant Variables'!D445</f>
        <v>0</v>
      </c>
      <c r="BF12" s="104">
        <f>'Relevant Variables'!D475</f>
        <v>0</v>
      </c>
      <c r="BG12" s="104">
        <f>'Relevant Variables'!D505</f>
        <v>0</v>
      </c>
      <c r="BH12" s="104">
        <f>'Relevant Variables'!D535</f>
        <v>0</v>
      </c>
      <c r="BI12" s="104">
        <f>'Relevant Variables'!D565</f>
        <v>0</v>
      </c>
      <c r="BJ12" s="104">
        <f>'Relevant Variables'!D595</f>
        <v>0</v>
      </c>
      <c r="BK12" s="104">
        <f>'Relevant Variables'!D625</f>
        <v>0</v>
      </c>
    </row>
    <row r="13" spans="1:63" s="104" customFormat="1">
      <c r="A13" s="164">
        <f>DATE(YEAR(A12),MONTH(A12)+1,1)</f>
        <v>38384</v>
      </c>
      <c r="C13" s="163">
        <f>'Energy Consumption'!E79</f>
        <v>0</v>
      </c>
      <c r="D13" s="104">
        <f>'Energy Consumption'!E80</f>
        <v>0</v>
      </c>
      <c r="E13" s="163">
        <f>'Energy Consumption'!E161</f>
        <v>0</v>
      </c>
      <c r="F13" s="104">
        <f>'Energy Consumption'!E162</f>
        <v>0</v>
      </c>
      <c r="G13" s="163">
        <f>'Energy Consumption'!E243</f>
        <v>0</v>
      </c>
      <c r="H13" s="104">
        <f>'Energy Consumption'!E244</f>
        <v>0</v>
      </c>
      <c r="I13" s="163">
        <f>'Energy Consumption'!E325</f>
        <v>0</v>
      </c>
      <c r="J13" s="104">
        <f>'Energy Consumption'!E326</f>
        <v>0</v>
      </c>
      <c r="K13" s="163">
        <f>'Energy Consumption'!E407</f>
        <v>0</v>
      </c>
      <c r="L13" s="104">
        <f>'Energy Consumption'!E408</f>
        <v>0</v>
      </c>
      <c r="M13" s="163">
        <f>'Energy Consumption'!E489</f>
        <v>0</v>
      </c>
      <c r="N13" s="104">
        <f>'Energy Consumption'!E490</f>
        <v>0</v>
      </c>
      <c r="O13" s="163">
        <f>'Energy Consumption'!E571</f>
        <v>0</v>
      </c>
      <c r="P13" s="104">
        <f>'Energy Consumption'!E572</f>
        <v>0</v>
      </c>
      <c r="Q13" s="163">
        <f>'Energy Consumption'!E653</f>
        <v>0</v>
      </c>
      <c r="R13" s="104">
        <f>'Energy Consumption'!E654</f>
        <v>0</v>
      </c>
      <c r="S13" s="163">
        <f>'Energy Consumption'!E735</f>
        <v>0</v>
      </c>
      <c r="T13" s="104">
        <f>'Energy Consumption'!E736</f>
        <v>0</v>
      </c>
      <c r="U13" s="163">
        <f>'Energy Consumption'!E817</f>
        <v>0</v>
      </c>
      <c r="V13" s="104">
        <f>'Energy Consumption'!E818</f>
        <v>0</v>
      </c>
      <c r="W13" s="163">
        <f>'Energy Consumption'!E899</f>
        <v>0</v>
      </c>
      <c r="X13" s="104">
        <f>'Energy Consumption'!E900</f>
        <v>0</v>
      </c>
      <c r="Y13" s="163">
        <f>'Energy Consumption'!E981</f>
        <v>0</v>
      </c>
      <c r="Z13" s="104">
        <f>'Energy Consumption'!E982</f>
        <v>0</v>
      </c>
      <c r="AA13" s="163">
        <f>'Energy Consumption'!E1063</f>
        <v>0</v>
      </c>
      <c r="AB13" s="104">
        <f>'Energy Consumption'!E1064</f>
        <v>0</v>
      </c>
      <c r="AC13" s="163">
        <f>'Energy Consumption'!E1145</f>
        <v>0</v>
      </c>
      <c r="AD13" s="104">
        <f>'Energy Consumption'!E1146</f>
        <v>0</v>
      </c>
      <c r="AE13" s="163">
        <f>'Energy Consumption'!E1227</f>
        <v>0</v>
      </c>
      <c r="AF13" s="104">
        <f>'Energy Consumption'!E1228</f>
        <v>0</v>
      </c>
      <c r="AG13" s="163">
        <f>'Energy Consumption'!E1309</f>
        <v>0</v>
      </c>
      <c r="AH13" s="104">
        <f>'Energy Consumption'!E1310</f>
        <v>0</v>
      </c>
      <c r="AI13" s="163">
        <f>'Energy Consumption'!E1391</f>
        <v>0</v>
      </c>
      <c r="AJ13" s="104">
        <f>'Energy Consumption'!E1392</f>
        <v>0</v>
      </c>
      <c r="AK13" s="163">
        <f>'Energy Consumption'!E1473</f>
        <v>0</v>
      </c>
      <c r="AL13" s="104">
        <f>'Energy Consumption'!E1474</f>
        <v>0</v>
      </c>
      <c r="AM13" s="163">
        <f>'Energy Consumption'!E1555</f>
        <v>0</v>
      </c>
      <c r="AN13" s="104">
        <f>'Energy Consumption'!E1556</f>
        <v>0</v>
      </c>
      <c r="AO13" s="163">
        <f>'Energy Consumption'!E1637</f>
        <v>0</v>
      </c>
      <c r="AP13" s="104">
        <f>'Energy Consumption'!E1638</f>
        <v>0</v>
      </c>
      <c r="AR13" s="104">
        <f>'Relevant Variables'!E55</f>
        <v>0</v>
      </c>
      <c r="AS13" s="104">
        <f>'Relevant Variables'!E85</f>
        <v>0</v>
      </c>
      <c r="AT13" s="104">
        <f>'Relevant Variables'!E115</f>
        <v>0</v>
      </c>
      <c r="AU13" s="104">
        <f>'Relevant Variables'!E145</f>
        <v>0</v>
      </c>
      <c r="AV13" s="104">
        <f>'Relevant Variables'!E175</f>
        <v>0</v>
      </c>
      <c r="AW13" s="104">
        <f>'Relevant Variables'!E205</f>
        <v>0</v>
      </c>
      <c r="AX13" s="104">
        <f>'Relevant Variables'!E235</f>
        <v>0</v>
      </c>
      <c r="AY13" s="104">
        <f>'Relevant Variables'!E265</f>
        <v>0</v>
      </c>
      <c r="AZ13" s="104">
        <f>'Relevant Variables'!E295</f>
        <v>0</v>
      </c>
      <c r="BA13" s="104">
        <f>'Relevant Variables'!E325</f>
        <v>0</v>
      </c>
      <c r="BB13" s="104">
        <f>'Relevant Variables'!E355</f>
        <v>0</v>
      </c>
      <c r="BC13" s="104">
        <f>'Relevant Variables'!E385</f>
        <v>0</v>
      </c>
      <c r="BD13" s="104">
        <f>'Relevant Variables'!E415</f>
        <v>0</v>
      </c>
      <c r="BE13" s="104">
        <f>'Relevant Variables'!E445</f>
        <v>0</v>
      </c>
      <c r="BF13" s="104">
        <f>'Relevant Variables'!E475</f>
        <v>0</v>
      </c>
      <c r="BG13" s="104">
        <f>'Relevant Variables'!E505</f>
        <v>0</v>
      </c>
      <c r="BH13" s="104">
        <f>'Relevant Variables'!E535</f>
        <v>0</v>
      </c>
      <c r="BI13" s="104">
        <f>'Relevant Variables'!E565</f>
        <v>0</v>
      </c>
      <c r="BJ13" s="104">
        <f>'Relevant Variables'!E595</f>
        <v>0</v>
      </c>
      <c r="BK13" s="104">
        <f>'Relevant Variables'!E625</f>
        <v>0</v>
      </c>
    </row>
    <row r="14" spans="1:63" s="104" customFormat="1">
      <c r="A14" s="164">
        <f t="shared" ref="A14:A77" si="1">DATE(YEAR(A13),MONTH(A13)+1,1)</f>
        <v>38412</v>
      </c>
      <c r="C14" s="163">
        <f>'Energy Consumption'!F79</f>
        <v>0</v>
      </c>
      <c r="D14" s="104">
        <f>'Energy Consumption'!F80</f>
        <v>0</v>
      </c>
      <c r="E14" s="163">
        <f>'Energy Consumption'!F161</f>
        <v>0</v>
      </c>
      <c r="F14" s="104">
        <f>'Energy Consumption'!F162</f>
        <v>0</v>
      </c>
      <c r="G14" s="163">
        <f>'Energy Consumption'!F243</f>
        <v>0</v>
      </c>
      <c r="H14" s="104">
        <f>'Energy Consumption'!F244</f>
        <v>0</v>
      </c>
      <c r="I14" s="163">
        <f>'Energy Consumption'!F325</f>
        <v>0</v>
      </c>
      <c r="J14" s="104">
        <f>'Energy Consumption'!F326</f>
        <v>0</v>
      </c>
      <c r="K14" s="163">
        <f>'Energy Consumption'!F407</f>
        <v>0</v>
      </c>
      <c r="L14" s="104">
        <f>'Energy Consumption'!F408</f>
        <v>0</v>
      </c>
      <c r="M14" s="163">
        <f>'Energy Consumption'!F489</f>
        <v>0</v>
      </c>
      <c r="N14" s="104">
        <f>'Energy Consumption'!F490</f>
        <v>0</v>
      </c>
      <c r="O14" s="163">
        <f>'Energy Consumption'!F571</f>
        <v>0</v>
      </c>
      <c r="P14" s="104">
        <f>'Energy Consumption'!F572</f>
        <v>0</v>
      </c>
      <c r="Q14" s="163">
        <f>'Energy Consumption'!F653</f>
        <v>0</v>
      </c>
      <c r="R14" s="104">
        <f>'Energy Consumption'!F654</f>
        <v>0</v>
      </c>
      <c r="S14" s="163">
        <f>'Energy Consumption'!F735</f>
        <v>0</v>
      </c>
      <c r="T14" s="104">
        <f>'Energy Consumption'!F736</f>
        <v>0</v>
      </c>
      <c r="U14" s="163">
        <f>'Energy Consumption'!F817</f>
        <v>0</v>
      </c>
      <c r="V14" s="104">
        <f>'Energy Consumption'!F818</f>
        <v>0</v>
      </c>
      <c r="W14" s="163">
        <f>'Energy Consumption'!F899</f>
        <v>0</v>
      </c>
      <c r="X14" s="104">
        <f>'Energy Consumption'!F900</f>
        <v>0</v>
      </c>
      <c r="Y14" s="163">
        <f>'Energy Consumption'!F981</f>
        <v>0</v>
      </c>
      <c r="Z14" s="104">
        <f>'Energy Consumption'!F982</f>
        <v>0</v>
      </c>
      <c r="AA14" s="163">
        <f>'Energy Consumption'!F1063</f>
        <v>0</v>
      </c>
      <c r="AB14" s="104">
        <f>'Energy Consumption'!F1064</f>
        <v>0</v>
      </c>
      <c r="AC14" s="163">
        <f>'Energy Consumption'!F1145</f>
        <v>0</v>
      </c>
      <c r="AD14" s="104">
        <f>'Energy Consumption'!F1146</f>
        <v>0</v>
      </c>
      <c r="AE14" s="163">
        <f>'Energy Consumption'!F1227</f>
        <v>0</v>
      </c>
      <c r="AF14" s="104">
        <f>'Energy Consumption'!F1228</f>
        <v>0</v>
      </c>
      <c r="AG14" s="163">
        <f>'Energy Consumption'!F1309</f>
        <v>0</v>
      </c>
      <c r="AH14" s="104">
        <f>'Energy Consumption'!F1310</f>
        <v>0</v>
      </c>
      <c r="AI14" s="163">
        <f>'Energy Consumption'!F1391</f>
        <v>0</v>
      </c>
      <c r="AJ14" s="104">
        <f>'Energy Consumption'!F1392</f>
        <v>0</v>
      </c>
      <c r="AK14" s="163">
        <f>'Energy Consumption'!F1473</f>
        <v>0</v>
      </c>
      <c r="AL14" s="104">
        <f>'Energy Consumption'!F1474</f>
        <v>0</v>
      </c>
      <c r="AM14" s="163">
        <f>'Energy Consumption'!F1555</f>
        <v>0</v>
      </c>
      <c r="AN14" s="104">
        <f>'Energy Consumption'!F1556</f>
        <v>0</v>
      </c>
      <c r="AO14" s="163">
        <f>'Energy Consumption'!F1637</f>
        <v>0</v>
      </c>
      <c r="AP14" s="104">
        <f>'Energy Consumption'!F1638</f>
        <v>0</v>
      </c>
      <c r="AR14" s="104">
        <f>'Relevant Variables'!F55</f>
        <v>0</v>
      </c>
      <c r="AS14" s="104">
        <f>'Relevant Variables'!F85</f>
        <v>0</v>
      </c>
      <c r="AT14" s="104">
        <f>'Relevant Variables'!F115</f>
        <v>0</v>
      </c>
      <c r="AU14" s="104">
        <f>'Relevant Variables'!F145</f>
        <v>0</v>
      </c>
      <c r="AV14" s="104">
        <f>'Relevant Variables'!F175</f>
        <v>0</v>
      </c>
      <c r="AW14" s="104">
        <f>'Relevant Variables'!F205</f>
        <v>0</v>
      </c>
      <c r="AX14" s="104">
        <f>'Relevant Variables'!F235</f>
        <v>0</v>
      </c>
      <c r="AY14" s="104">
        <f>'Relevant Variables'!F265</f>
        <v>0</v>
      </c>
      <c r="AZ14" s="104">
        <f>'Relevant Variables'!F295</f>
        <v>0</v>
      </c>
      <c r="BA14" s="104">
        <f>'Relevant Variables'!F325</f>
        <v>0</v>
      </c>
      <c r="BB14" s="104">
        <f>'Relevant Variables'!F355</f>
        <v>0</v>
      </c>
      <c r="BC14" s="104">
        <f>'Relevant Variables'!F385</f>
        <v>0</v>
      </c>
      <c r="BD14" s="104">
        <f>'Relevant Variables'!F415</f>
        <v>0</v>
      </c>
      <c r="BE14" s="104">
        <f>'Relevant Variables'!F445</f>
        <v>0</v>
      </c>
      <c r="BF14" s="104">
        <f>'Relevant Variables'!F475</f>
        <v>0</v>
      </c>
      <c r="BG14" s="104">
        <f>'Relevant Variables'!F505</f>
        <v>0</v>
      </c>
      <c r="BH14" s="104">
        <f>'Relevant Variables'!F535</f>
        <v>0</v>
      </c>
      <c r="BI14" s="104">
        <f>'Relevant Variables'!F565</f>
        <v>0</v>
      </c>
      <c r="BJ14" s="104">
        <f>'Relevant Variables'!F595</f>
        <v>0</v>
      </c>
      <c r="BK14" s="104">
        <f>'Relevant Variables'!F625</f>
        <v>0</v>
      </c>
    </row>
    <row r="15" spans="1:63" s="104" customFormat="1">
      <c r="A15" s="164">
        <f t="shared" si="1"/>
        <v>38443</v>
      </c>
      <c r="C15" s="163">
        <f>'Energy Consumption'!G79</f>
        <v>0</v>
      </c>
      <c r="D15" s="104">
        <f>'Energy Consumption'!G80</f>
        <v>0</v>
      </c>
      <c r="E15" s="163">
        <f>'Energy Consumption'!G161</f>
        <v>0</v>
      </c>
      <c r="F15" s="104">
        <f>'Energy Consumption'!G162</f>
        <v>0</v>
      </c>
      <c r="G15" s="163">
        <f>'Energy Consumption'!G243</f>
        <v>0</v>
      </c>
      <c r="H15" s="104">
        <f>'Energy Consumption'!G244</f>
        <v>0</v>
      </c>
      <c r="I15" s="163">
        <f>'Energy Consumption'!G325</f>
        <v>0</v>
      </c>
      <c r="J15" s="104">
        <f>'Energy Consumption'!G326</f>
        <v>0</v>
      </c>
      <c r="K15" s="163">
        <f>'Energy Consumption'!G407</f>
        <v>0</v>
      </c>
      <c r="L15" s="104">
        <f>'Energy Consumption'!G408</f>
        <v>0</v>
      </c>
      <c r="M15" s="163">
        <f>'Energy Consumption'!G489</f>
        <v>0</v>
      </c>
      <c r="N15" s="104">
        <f>'Energy Consumption'!G490</f>
        <v>0</v>
      </c>
      <c r="O15" s="163">
        <f>'Energy Consumption'!G571</f>
        <v>0</v>
      </c>
      <c r="P15" s="104">
        <f>'Energy Consumption'!G572</f>
        <v>0</v>
      </c>
      <c r="Q15" s="163">
        <f>'Energy Consumption'!G653</f>
        <v>0</v>
      </c>
      <c r="R15" s="104">
        <f>'Energy Consumption'!G654</f>
        <v>0</v>
      </c>
      <c r="S15" s="163">
        <f>'Energy Consumption'!G735</f>
        <v>0</v>
      </c>
      <c r="T15" s="104">
        <f>'Energy Consumption'!G736</f>
        <v>0</v>
      </c>
      <c r="U15" s="163">
        <f>'Energy Consumption'!G817</f>
        <v>0</v>
      </c>
      <c r="V15" s="104">
        <f>'Energy Consumption'!G818</f>
        <v>0</v>
      </c>
      <c r="W15" s="163">
        <f>'Energy Consumption'!G899</f>
        <v>0</v>
      </c>
      <c r="X15" s="104">
        <f>'Energy Consumption'!G900</f>
        <v>0</v>
      </c>
      <c r="Y15" s="163">
        <f>'Energy Consumption'!G981</f>
        <v>0</v>
      </c>
      <c r="Z15" s="104">
        <f>'Energy Consumption'!G982</f>
        <v>0</v>
      </c>
      <c r="AA15" s="163">
        <f>'Energy Consumption'!G1063</f>
        <v>0</v>
      </c>
      <c r="AB15" s="104">
        <f>'Energy Consumption'!G1064</f>
        <v>0</v>
      </c>
      <c r="AC15" s="163">
        <f>'Energy Consumption'!G1145</f>
        <v>0</v>
      </c>
      <c r="AD15" s="104">
        <f>'Energy Consumption'!G1146</f>
        <v>0</v>
      </c>
      <c r="AE15" s="163">
        <f>'Energy Consumption'!G1227</f>
        <v>0</v>
      </c>
      <c r="AF15" s="104">
        <f>'Energy Consumption'!G1228</f>
        <v>0</v>
      </c>
      <c r="AG15" s="163">
        <f>'Energy Consumption'!G1309</f>
        <v>0</v>
      </c>
      <c r="AH15" s="104">
        <f>'Energy Consumption'!G1310</f>
        <v>0</v>
      </c>
      <c r="AI15" s="163">
        <f>'Energy Consumption'!G1391</f>
        <v>0</v>
      </c>
      <c r="AJ15" s="104">
        <f>'Energy Consumption'!G1392</f>
        <v>0</v>
      </c>
      <c r="AK15" s="163">
        <f>'Energy Consumption'!G1473</f>
        <v>0</v>
      </c>
      <c r="AL15" s="104">
        <f>'Energy Consumption'!G1474</f>
        <v>0</v>
      </c>
      <c r="AM15" s="163">
        <f>'Energy Consumption'!G1555</f>
        <v>0</v>
      </c>
      <c r="AN15" s="104">
        <f>'Energy Consumption'!G1556</f>
        <v>0</v>
      </c>
      <c r="AO15" s="163">
        <f>'Energy Consumption'!G1637</f>
        <v>0</v>
      </c>
      <c r="AP15" s="104">
        <f>'Energy Consumption'!G1638</f>
        <v>0</v>
      </c>
      <c r="AR15" s="104">
        <f>'Relevant Variables'!G55</f>
        <v>0</v>
      </c>
      <c r="AS15" s="104">
        <f>'Relevant Variables'!G85</f>
        <v>0</v>
      </c>
      <c r="AT15" s="104">
        <f>'Relevant Variables'!G115</f>
        <v>0</v>
      </c>
      <c r="AU15" s="104">
        <f>'Relevant Variables'!G145</f>
        <v>0</v>
      </c>
      <c r="AV15" s="104">
        <f>'Relevant Variables'!G175</f>
        <v>0</v>
      </c>
      <c r="AW15" s="104">
        <f>'Relevant Variables'!G205</f>
        <v>0</v>
      </c>
      <c r="AX15" s="104">
        <f>'Relevant Variables'!G235</f>
        <v>0</v>
      </c>
      <c r="AY15" s="104">
        <f>'Relevant Variables'!G265</f>
        <v>0</v>
      </c>
      <c r="AZ15" s="104">
        <f>'Relevant Variables'!G295</f>
        <v>0</v>
      </c>
      <c r="BA15" s="104">
        <f>'Relevant Variables'!G325</f>
        <v>0</v>
      </c>
      <c r="BB15" s="104">
        <f>'Relevant Variables'!G355</f>
        <v>0</v>
      </c>
      <c r="BC15" s="104">
        <f>'Relevant Variables'!G385</f>
        <v>0</v>
      </c>
      <c r="BD15" s="104">
        <f>'Relevant Variables'!G415</f>
        <v>0</v>
      </c>
      <c r="BE15" s="104">
        <f>'Relevant Variables'!G445</f>
        <v>0</v>
      </c>
      <c r="BF15" s="104">
        <f>'Relevant Variables'!G475</f>
        <v>0</v>
      </c>
      <c r="BG15" s="104">
        <f>'Relevant Variables'!G505</f>
        <v>0</v>
      </c>
      <c r="BH15" s="104">
        <f>'Relevant Variables'!G535</f>
        <v>0</v>
      </c>
      <c r="BI15" s="104">
        <f>'Relevant Variables'!G565</f>
        <v>0</v>
      </c>
      <c r="BJ15" s="104">
        <f>'Relevant Variables'!G595</f>
        <v>0</v>
      </c>
      <c r="BK15" s="104">
        <f>'Relevant Variables'!G625</f>
        <v>0</v>
      </c>
    </row>
    <row r="16" spans="1:63" s="104" customFormat="1">
      <c r="A16" s="164">
        <f t="shared" si="1"/>
        <v>38473</v>
      </c>
      <c r="C16" s="163">
        <f>'Energy Consumption'!H79</f>
        <v>0</v>
      </c>
      <c r="D16" s="104">
        <f>'Energy Consumption'!H80</f>
        <v>0</v>
      </c>
      <c r="E16" s="163">
        <f>'Energy Consumption'!H161</f>
        <v>0</v>
      </c>
      <c r="F16" s="104">
        <f>'Energy Consumption'!H162</f>
        <v>0</v>
      </c>
      <c r="G16" s="163">
        <f>'Energy Consumption'!H243</f>
        <v>0</v>
      </c>
      <c r="H16" s="104">
        <f>'Energy Consumption'!H244</f>
        <v>0</v>
      </c>
      <c r="I16" s="163">
        <f>'Energy Consumption'!H325</f>
        <v>0</v>
      </c>
      <c r="J16" s="104">
        <f>'Energy Consumption'!H326</f>
        <v>0</v>
      </c>
      <c r="K16" s="163">
        <f>'Energy Consumption'!H407</f>
        <v>0</v>
      </c>
      <c r="L16" s="104">
        <f>'Energy Consumption'!H408</f>
        <v>0</v>
      </c>
      <c r="M16" s="163">
        <f>'Energy Consumption'!H489</f>
        <v>0</v>
      </c>
      <c r="N16" s="104">
        <f>'Energy Consumption'!H490</f>
        <v>0</v>
      </c>
      <c r="O16" s="163">
        <f>'Energy Consumption'!H571</f>
        <v>0</v>
      </c>
      <c r="P16" s="104">
        <f>'Energy Consumption'!H572</f>
        <v>0</v>
      </c>
      <c r="Q16" s="163">
        <f>'Energy Consumption'!H653</f>
        <v>0</v>
      </c>
      <c r="R16" s="104">
        <f>'Energy Consumption'!H654</f>
        <v>0</v>
      </c>
      <c r="S16" s="163">
        <f>'Energy Consumption'!H735</f>
        <v>0</v>
      </c>
      <c r="T16" s="104">
        <f>'Energy Consumption'!H736</f>
        <v>0</v>
      </c>
      <c r="U16" s="163">
        <f>'Energy Consumption'!H817</f>
        <v>0</v>
      </c>
      <c r="V16" s="104">
        <f>'Energy Consumption'!H818</f>
        <v>0</v>
      </c>
      <c r="W16" s="163">
        <f>'Energy Consumption'!H899</f>
        <v>0</v>
      </c>
      <c r="X16" s="104">
        <f>'Energy Consumption'!H900</f>
        <v>0</v>
      </c>
      <c r="Y16" s="163">
        <f>'Energy Consumption'!H981</f>
        <v>0</v>
      </c>
      <c r="Z16" s="104">
        <f>'Energy Consumption'!H982</f>
        <v>0</v>
      </c>
      <c r="AA16" s="163">
        <f>'Energy Consumption'!H1063</f>
        <v>0</v>
      </c>
      <c r="AB16" s="104">
        <f>'Energy Consumption'!H1064</f>
        <v>0</v>
      </c>
      <c r="AC16" s="163">
        <f>'Energy Consumption'!H1145</f>
        <v>0</v>
      </c>
      <c r="AD16" s="104">
        <f>'Energy Consumption'!H1146</f>
        <v>0</v>
      </c>
      <c r="AE16" s="163">
        <f>'Energy Consumption'!H1227</f>
        <v>0</v>
      </c>
      <c r="AF16" s="104">
        <f>'Energy Consumption'!H1228</f>
        <v>0</v>
      </c>
      <c r="AG16" s="163">
        <f>'Energy Consumption'!H1309</f>
        <v>0</v>
      </c>
      <c r="AH16" s="104">
        <f>'Energy Consumption'!H1310</f>
        <v>0</v>
      </c>
      <c r="AI16" s="163">
        <f>'Energy Consumption'!H1391</f>
        <v>0</v>
      </c>
      <c r="AJ16" s="104">
        <f>'Energy Consumption'!H1392</f>
        <v>0</v>
      </c>
      <c r="AK16" s="163">
        <f>'Energy Consumption'!H1473</f>
        <v>0</v>
      </c>
      <c r="AL16" s="104">
        <f>'Energy Consumption'!H1474</f>
        <v>0</v>
      </c>
      <c r="AM16" s="163">
        <f>'Energy Consumption'!H1555</f>
        <v>0</v>
      </c>
      <c r="AN16" s="104">
        <f>'Energy Consumption'!H1556</f>
        <v>0</v>
      </c>
      <c r="AO16" s="163">
        <f>'Energy Consumption'!H1637</f>
        <v>0</v>
      </c>
      <c r="AP16" s="104">
        <f>'Energy Consumption'!H1638</f>
        <v>0</v>
      </c>
      <c r="AR16" s="104">
        <f>'Relevant Variables'!H55</f>
        <v>0</v>
      </c>
      <c r="AS16" s="104">
        <f>'Relevant Variables'!H85</f>
        <v>0</v>
      </c>
      <c r="AT16" s="104">
        <f>'Relevant Variables'!H115</f>
        <v>0</v>
      </c>
      <c r="AU16" s="104">
        <f>'Relevant Variables'!H145</f>
        <v>0</v>
      </c>
      <c r="AV16" s="104">
        <f>'Relevant Variables'!H175</f>
        <v>0</v>
      </c>
      <c r="AW16" s="104">
        <f>'Relevant Variables'!H205</f>
        <v>0</v>
      </c>
      <c r="AX16" s="104">
        <f>'Relevant Variables'!H235</f>
        <v>0</v>
      </c>
      <c r="AY16" s="104">
        <f>'Relevant Variables'!H265</f>
        <v>0</v>
      </c>
      <c r="AZ16" s="104">
        <f>'Relevant Variables'!H295</f>
        <v>0</v>
      </c>
      <c r="BA16" s="104">
        <f>'Relevant Variables'!H325</f>
        <v>0</v>
      </c>
      <c r="BB16" s="104">
        <f>'Relevant Variables'!H355</f>
        <v>0</v>
      </c>
      <c r="BC16" s="104">
        <f>'Relevant Variables'!H385</f>
        <v>0</v>
      </c>
      <c r="BD16" s="104">
        <f>'Relevant Variables'!H415</f>
        <v>0</v>
      </c>
      <c r="BE16" s="104">
        <f>'Relevant Variables'!H445</f>
        <v>0</v>
      </c>
      <c r="BF16" s="104">
        <f>'Relevant Variables'!H475</f>
        <v>0</v>
      </c>
      <c r="BG16" s="104">
        <f>'Relevant Variables'!H505</f>
        <v>0</v>
      </c>
      <c r="BH16" s="104">
        <f>'Relevant Variables'!H535</f>
        <v>0</v>
      </c>
      <c r="BI16" s="104">
        <f>'Relevant Variables'!H565</f>
        <v>0</v>
      </c>
      <c r="BJ16" s="104">
        <f>'Relevant Variables'!H595</f>
        <v>0</v>
      </c>
      <c r="BK16" s="104">
        <f>'Relevant Variables'!H625</f>
        <v>0</v>
      </c>
    </row>
    <row r="17" spans="1:63" s="104" customFormat="1">
      <c r="A17" s="164">
        <f t="shared" si="1"/>
        <v>38504</v>
      </c>
      <c r="C17" s="163">
        <f>'Energy Consumption'!I79</f>
        <v>0</v>
      </c>
      <c r="D17" s="104">
        <f>'Energy Consumption'!I80</f>
        <v>0</v>
      </c>
      <c r="E17" s="163">
        <f>'Energy Consumption'!I161</f>
        <v>0</v>
      </c>
      <c r="F17" s="104">
        <f>'Energy Consumption'!I162</f>
        <v>0</v>
      </c>
      <c r="G17" s="163">
        <f>'Energy Consumption'!I243</f>
        <v>0</v>
      </c>
      <c r="H17" s="104">
        <f>'Energy Consumption'!I244</f>
        <v>0</v>
      </c>
      <c r="I17" s="163">
        <f>'Energy Consumption'!I325</f>
        <v>0</v>
      </c>
      <c r="J17" s="104">
        <f>'Energy Consumption'!I326</f>
        <v>0</v>
      </c>
      <c r="K17" s="163">
        <f>'Energy Consumption'!I407</f>
        <v>0</v>
      </c>
      <c r="L17" s="104">
        <f>'Energy Consumption'!I408</f>
        <v>0</v>
      </c>
      <c r="M17" s="163">
        <f>'Energy Consumption'!I489</f>
        <v>0</v>
      </c>
      <c r="N17" s="104">
        <f>'Energy Consumption'!I490</f>
        <v>0</v>
      </c>
      <c r="O17" s="163">
        <f>'Energy Consumption'!I571</f>
        <v>0</v>
      </c>
      <c r="P17" s="104">
        <f>'Energy Consumption'!I572</f>
        <v>0</v>
      </c>
      <c r="Q17" s="163">
        <f>'Energy Consumption'!I653</f>
        <v>0</v>
      </c>
      <c r="R17" s="104">
        <f>'Energy Consumption'!I654</f>
        <v>0</v>
      </c>
      <c r="S17" s="163">
        <f>'Energy Consumption'!I735</f>
        <v>0</v>
      </c>
      <c r="T17" s="104">
        <f>'Energy Consumption'!I736</f>
        <v>0</v>
      </c>
      <c r="U17" s="163">
        <f>'Energy Consumption'!I817</f>
        <v>0</v>
      </c>
      <c r="V17" s="104">
        <f>'Energy Consumption'!I818</f>
        <v>0</v>
      </c>
      <c r="W17" s="163">
        <f>'Energy Consumption'!I899</f>
        <v>0</v>
      </c>
      <c r="X17" s="104">
        <f>'Energy Consumption'!I900</f>
        <v>0</v>
      </c>
      <c r="Y17" s="163">
        <f>'Energy Consumption'!I981</f>
        <v>0</v>
      </c>
      <c r="Z17" s="104">
        <f>'Energy Consumption'!I982</f>
        <v>0</v>
      </c>
      <c r="AA17" s="163">
        <f>'Energy Consumption'!I1063</f>
        <v>0</v>
      </c>
      <c r="AB17" s="104">
        <f>'Energy Consumption'!I1064</f>
        <v>0</v>
      </c>
      <c r="AC17" s="163">
        <f>'Energy Consumption'!I1145</f>
        <v>0</v>
      </c>
      <c r="AD17" s="104">
        <f>'Energy Consumption'!I1146</f>
        <v>0</v>
      </c>
      <c r="AE17" s="163">
        <f>'Energy Consumption'!I1227</f>
        <v>0</v>
      </c>
      <c r="AF17" s="104">
        <f>'Energy Consumption'!I1228</f>
        <v>0</v>
      </c>
      <c r="AG17" s="163">
        <f>'Energy Consumption'!I1309</f>
        <v>0</v>
      </c>
      <c r="AH17" s="104">
        <f>'Energy Consumption'!I1310</f>
        <v>0</v>
      </c>
      <c r="AI17" s="163">
        <f>'Energy Consumption'!I1391</f>
        <v>0</v>
      </c>
      <c r="AJ17" s="104">
        <f>'Energy Consumption'!I1392</f>
        <v>0</v>
      </c>
      <c r="AK17" s="163">
        <f>'Energy Consumption'!I1473</f>
        <v>0</v>
      </c>
      <c r="AL17" s="104">
        <f>'Energy Consumption'!I1474</f>
        <v>0</v>
      </c>
      <c r="AM17" s="163">
        <f>'Energy Consumption'!I1555</f>
        <v>0</v>
      </c>
      <c r="AN17" s="104">
        <f>'Energy Consumption'!I1556</f>
        <v>0</v>
      </c>
      <c r="AO17" s="163">
        <f>'Energy Consumption'!I1637</f>
        <v>0</v>
      </c>
      <c r="AP17" s="104">
        <f>'Energy Consumption'!I1638</f>
        <v>0</v>
      </c>
      <c r="AR17" s="104">
        <f>'Relevant Variables'!I55</f>
        <v>0</v>
      </c>
      <c r="AS17" s="104">
        <f>'Relevant Variables'!I85</f>
        <v>0</v>
      </c>
      <c r="AT17" s="104">
        <f>'Relevant Variables'!I115</f>
        <v>0</v>
      </c>
      <c r="AU17" s="104">
        <f>'Relevant Variables'!I145</f>
        <v>0</v>
      </c>
      <c r="AV17" s="104">
        <f>'Relevant Variables'!I175</f>
        <v>0</v>
      </c>
      <c r="AW17" s="104">
        <f>'Relevant Variables'!I205</f>
        <v>0</v>
      </c>
      <c r="AX17" s="104">
        <f>'Relevant Variables'!I235</f>
        <v>0</v>
      </c>
      <c r="AY17" s="104">
        <f>'Relevant Variables'!I265</f>
        <v>0</v>
      </c>
      <c r="AZ17" s="104">
        <f>'Relevant Variables'!I295</f>
        <v>0</v>
      </c>
      <c r="BA17" s="104">
        <f>'Relevant Variables'!I325</f>
        <v>0</v>
      </c>
      <c r="BB17" s="104">
        <f>'Relevant Variables'!I355</f>
        <v>0</v>
      </c>
      <c r="BC17" s="104">
        <f>'Relevant Variables'!I385</f>
        <v>0</v>
      </c>
      <c r="BD17" s="104">
        <f>'Relevant Variables'!I415</f>
        <v>0</v>
      </c>
      <c r="BE17" s="104">
        <f>'Relevant Variables'!I445</f>
        <v>0</v>
      </c>
      <c r="BF17" s="104">
        <f>'Relevant Variables'!I475</f>
        <v>0</v>
      </c>
      <c r="BG17" s="104">
        <f>'Relevant Variables'!I505</f>
        <v>0</v>
      </c>
      <c r="BH17" s="104">
        <f>'Relevant Variables'!I535</f>
        <v>0</v>
      </c>
      <c r="BI17" s="104">
        <f>'Relevant Variables'!I565</f>
        <v>0</v>
      </c>
      <c r="BJ17" s="104">
        <f>'Relevant Variables'!I595</f>
        <v>0</v>
      </c>
      <c r="BK17" s="104">
        <f>'Relevant Variables'!I625</f>
        <v>0</v>
      </c>
    </row>
    <row r="18" spans="1:63" s="104" customFormat="1">
      <c r="A18" s="164">
        <f t="shared" si="1"/>
        <v>38534</v>
      </c>
      <c r="C18" s="163">
        <f>'Energy Consumption'!J79</f>
        <v>0</v>
      </c>
      <c r="D18" s="104">
        <f>'Energy Consumption'!J80</f>
        <v>0</v>
      </c>
      <c r="E18" s="163">
        <f>'Energy Consumption'!J161</f>
        <v>0</v>
      </c>
      <c r="F18" s="104">
        <f>'Energy Consumption'!J162</f>
        <v>0</v>
      </c>
      <c r="G18" s="163">
        <f>'Energy Consumption'!J243</f>
        <v>0</v>
      </c>
      <c r="H18" s="104">
        <f>'Energy Consumption'!J244</f>
        <v>0</v>
      </c>
      <c r="I18" s="163">
        <f>'Energy Consumption'!J325</f>
        <v>0</v>
      </c>
      <c r="J18" s="104">
        <f>'Energy Consumption'!J326</f>
        <v>0</v>
      </c>
      <c r="K18" s="163">
        <f>'Energy Consumption'!J407</f>
        <v>0</v>
      </c>
      <c r="L18" s="104">
        <f>'Energy Consumption'!J408</f>
        <v>0</v>
      </c>
      <c r="M18" s="163">
        <f>'Energy Consumption'!J489</f>
        <v>0</v>
      </c>
      <c r="N18" s="104">
        <f>'Energy Consumption'!J490</f>
        <v>0</v>
      </c>
      <c r="O18" s="163">
        <f>'Energy Consumption'!J571</f>
        <v>0</v>
      </c>
      <c r="P18" s="104">
        <f>'Energy Consumption'!J572</f>
        <v>0</v>
      </c>
      <c r="Q18" s="163">
        <f>'Energy Consumption'!J653</f>
        <v>0</v>
      </c>
      <c r="R18" s="104">
        <f>'Energy Consumption'!J654</f>
        <v>0</v>
      </c>
      <c r="S18" s="163">
        <f>'Energy Consumption'!J735</f>
        <v>0</v>
      </c>
      <c r="T18" s="104">
        <f>'Energy Consumption'!J736</f>
        <v>0</v>
      </c>
      <c r="U18" s="163">
        <f>'Energy Consumption'!J817</f>
        <v>0</v>
      </c>
      <c r="V18" s="104">
        <f>'Energy Consumption'!J818</f>
        <v>0</v>
      </c>
      <c r="W18" s="163">
        <f>'Energy Consumption'!J899</f>
        <v>0</v>
      </c>
      <c r="X18" s="104">
        <f>'Energy Consumption'!J900</f>
        <v>0</v>
      </c>
      <c r="Y18" s="163">
        <f>'Energy Consumption'!J981</f>
        <v>0</v>
      </c>
      <c r="Z18" s="104">
        <f>'Energy Consumption'!J982</f>
        <v>0</v>
      </c>
      <c r="AA18" s="163">
        <f>'Energy Consumption'!J1063</f>
        <v>0</v>
      </c>
      <c r="AB18" s="104">
        <f>'Energy Consumption'!J1064</f>
        <v>0</v>
      </c>
      <c r="AC18" s="163">
        <f>'Energy Consumption'!J1145</f>
        <v>0</v>
      </c>
      <c r="AD18" s="104">
        <f>'Energy Consumption'!J1146</f>
        <v>0</v>
      </c>
      <c r="AE18" s="163">
        <f>'Energy Consumption'!J1227</f>
        <v>0</v>
      </c>
      <c r="AF18" s="104">
        <f>'Energy Consumption'!J1228</f>
        <v>0</v>
      </c>
      <c r="AG18" s="163">
        <f>'Energy Consumption'!J1309</f>
        <v>0</v>
      </c>
      <c r="AH18" s="104">
        <f>'Energy Consumption'!J1310</f>
        <v>0</v>
      </c>
      <c r="AI18" s="163">
        <f>'Energy Consumption'!J1391</f>
        <v>0</v>
      </c>
      <c r="AJ18" s="104">
        <f>'Energy Consumption'!J1392</f>
        <v>0</v>
      </c>
      <c r="AK18" s="163">
        <f>'Energy Consumption'!J1473</f>
        <v>0</v>
      </c>
      <c r="AL18" s="104">
        <f>'Energy Consumption'!J1474</f>
        <v>0</v>
      </c>
      <c r="AM18" s="163">
        <f>'Energy Consumption'!J1555</f>
        <v>0</v>
      </c>
      <c r="AN18" s="104">
        <f>'Energy Consumption'!J1556</f>
        <v>0</v>
      </c>
      <c r="AO18" s="163">
        <f>'Energy Consumption'!J1637</f>
        <v>0</v>
      </c>
      <c r="AP18" s="104">
        <f>'Energy Consumption'!J1638</f>
        <v>0</v>
      </c>
      <c r="AR18" s="104">
        <f>'Relevant Variables'!J55</f>
        <v>0</v>
      </c>
      <c r="AS18" s="104">
        <f>'Relevant Variables'!J85</f>
        <v>0</v>
      </c>
      <c r="AT18" s="104">
        <f>'Relevant Variables'!J115</f>
        <v>0</v>
      </c>
      <c r="AU18" s="104">
        <f>'Relevant Variables'!J145</f>
        <v>0</v>
      </c>
      <c r="AV18" s="104">
        <f>'Relevant Variables'!J175</f>
        <v>0</v>
      </c>
      <c r="AW18" s="104">
        <f>'Relevant Variables'!J205</f>
        <v>0</v>
      </c>
      <c r="AX18" s="104">
        <f>'Relevant Variables'!J235</f>
        <v>0</v>
      </c>
      <c r="AY18" s="104">
        <f>'Relevant Variables'!J265</f>
        <v>0</v>
      </c>
      <c r="AZ18" s="104">
        <f>'Relevant Variables'!J295</f>
        <v>0</v>
      </c>
      <c r="BA18" s="104">
        <f>'Relevant Variables'!J325</f>
        <v>0</v>
      </c>
      <c r="BB18" s="104">
        <f>'Relevant Variables'!J355</f>
        <v>0</v>
      </c>
      <c r="BC18" s="104">
        <f>'Relevant Variables'!J385</f>
        <v>0</v>
      </c>
      <c r="BD18" s="104">
        <f>'Relevant Variables'!J415</f>
        <v>0</v>
      </c>
      <c r="BE18" s="104">
        <f>'Relevant Variables'!J445</f>
        <v>0</v>
      </c>
      <c r="BF18" s="104">
        <f>'Relevant Variables'!J475</f>
        <v>0</v>
      </c>
      <c r="BG18" s="104">
        <f>'Relevant Variables'!J505</f>
        <v>0</v>
      </c>
      <c r="BH18" s="104">
        <f>'Relevant Variables'!J535</f>
        <v>0</v>
      </c>
      <c r="BI18" s="104">
        <f>'Relevant Variables'!J565</f>
        <v>0</v>
      </c>
      <c r="BJ18" s="104">
        <f>'Relevant Variables'!J595</f>
        <v>0</v>
      </c>
      <c r="BK18" s="104">
        <f>'Relevant Variables'!J625</f>
        <v>0</v>
      </c>
    </row>
    <row r="19" spans="1:63" s="104" customFormat="1">
      <c r="A19" s="164">
        <f t="shared" si="1"/>
        <v>38565</v>
      </c>
      <c r="C19" s="163">
        <f>'Energy Consumption'!K79</f>
        <v>0</v>
      </c>
      <c r="D19" s="104">
        <f>'Energy Consumption'!K80</f>
        <v>0</v>
      </c>
      <c r="E19" s="163">
        <f>'Energy Consumption'!K161</f>
        <v>0</v>
      </c>
      <c r="F19" s="104">
        <f>'Energy Consumption'!K162</f>
        <v>0</v>
      </c>
      <c r="G19" s="163">
        <f>'Energy Consumption'!K243</f>
        <v>0</v>
      </c>
      <c r="H19" s="104">
        <f>'Energy Consumption'!K244</f>
        <v>0</v>
      </c>
      <c r="I19" s="163">
        <f>'Energy Consumption'!K325</f>
        <v>0</v>
      </c>
      <c r="J19" s="104">
        <f>'Energy Consumption'!K326</f>
        <v>0</v>
      </c>
      <c r="K19" s="163">
        <f>'Energy Consumption'!K407</f>
        <v>0</v>
      </c>
      <c r="L19" s="104">
        <f>'Energy Consumption'!K408</f>
        <v>0</v>
      </c>
      <c r="M19" s="163">
        <f>'Energy Consumption'!K489</f>
        <v>0</v>
      </c>
      <c r="N19" s="104">
        <f>'Energy Consumption'!K490</f>
        <v>0</v>
      </c>
      <c r="O19" s="163">
        <f>'Energy Consumption'!K571</f>
        <v>0</v>
      </c>
      <c r="P19" s="104">
        <f>'Energy Consumption'!K572</f>
        <v>0</v>
      </c>
      <c r="Q19" s="163">
        <f>'Energy Consumption'!K653</f>
        <v>0</v>
      </c>
      <c r="R19" s="104">
        <f>'Energy Consumption'!K654</f>
        <v>0</v>
      </c>
      <c r="S19" s="163">
        <f>'Energy Consumption'!K735</f>
        <v>0</v>
      </c>
      <c r="T19" s="104">
        <f>'Energy Consumption'!K736</f>
        <v>0</v>
      </c>
      <c r="U19" s="163">
        <f>'Energy Consumption'!K817</f>
        <v>0</v>
      </c>
      <c r="V19" s="104">
        <f>'Energy Consumption'!K818</f>
        <v>0</v>
      </c>
      <c r="W19" s="163">
        <f>'Energy Consumption'!K899</f>
        <v>0</v>
      </c>
      <c r="X19" s="104">
        <f>'Energy Consumption'!K900</f>
        <v>0</v>
      </c>
      <c r="Y19" s="163">
        <f>'Energy Consumption'!K981</f>
        <v>0</v>
      </c>
      <c r="Z19" s="104">
        <f>'Energy Consumption'!K982</f>
        <v>0</v>
      </c>
      <c r="AA19" s="163">
        <f>'Energy Consumption'!K1063</f>
        <v>0</v>
      </c>
      <c r="AB19" s="104">
        <f>'Energy Consumption'!K1064</f>
        <v>0</v>
      </c>
      <c r="AC19" s="163">
        <f>'Energy Consumption'!K1145</f>
        <v>0</v>
      </c>
      <c r="AD19" s="104">
        <f>'Energy Consumption'!K1146</f>
        <v>0</v>
      </c>
      <c r="AE19" s="163">
        <f>'Energy Consumption'!K1227</f>
        <v>0</v>
      </c>
      <c r="AF19" s="104">
        <f>'Energy Consumption'!K1228</f>
        <v>0</v>
      </c>
      <c r="AG19" s="163">
        <f>'Energy Consumption'!K1309</f>
        <v>0</v>
      </c>
      <c r="AH19" s="104">
        <f>'Energy Consumption'!K1310</f>
        <v>0</v>
      </c>
      <c r="AI19" s="163">
        <f>'Energy Consumption'!K1391</f>
        <v>0</v>
      </c>
      <c r="AJ19" s="104">
        <f>'Energy Consumption'!K1392</f>
        <v>0</v>
      </c>
      <c r="AK19" s="163">
        <f>'Energy Consumption'!K1473</f>
        <v>0</v>
      </c>
      <c r="AL19" s="104">
        <f>'Energy Consumption'!K1474</f>
        <v>0</v>
      </c>
      <c r="AM19" s="163">
        <f>'Energy Consumption'!K1555</f>
        <v>0</v>
      </c>
      <c r="AN19" s="104">
        <f>'Energy Consumption'!K1556</f>
        <v>0</v>
      </c>
      <c r="AO19" s="163">
        <f>'Energy Consumption'!K1637</f>
        <v>0</v>
      </c>
      <c r="AP19" s="104">
        <f>'Energy Consumption'!K1638</f>
        <v>0</v>
      </c>
      <c r="AR19" s="104">
        <f>'Relevant Variables'!K55</f>
        <v>0</v>
      </c>
      <c r="AS19" s="104">
        <f>'Relevant Variables'!K85</f>
        <v>0</v>
      </c>
      <c r="AT19" s="104">
        <f>'Relevant Variables'!K115</f>
        <v>0</v>
      </c>
      <c r="AU19" s="104">
        <f>'Relevant Variables'!K145</f>
        <v>0</v>
      </c>
      <c r="AV19" s="104">
        <f>'Relevant Variables'!K175</f>
        <v>0</v>
      </c>
      <c r="AW19" s="104">
        <f>'Relevant Variables'!K205</f>
        <v>0</v>
      </c>
      <c r="AX19" s="104">
        <f>'Relevant Variables'!K235</f>
        <v>0</v>
      </c>
      <c r="AY19" s="104">
        <f>'Relevant Variables'!K265</f>
        <v>0</v>
      </c>
      <c r="AZ19" s="104">
        <f>'Relevant Variables'!K295</f>
        <v>0</v>
      </c>
      <c r="BA19" s="104">
        <f>'Relevant Variables'!K325</f>
        <v>0</v>
      </c>
      <c r="BB19" s="104">
        <f>'Relevant Variables'!K355</f>
        <v>0</v>
      </c>
      <c r="BC19" s="104">
        <f>'Relevant Variables'!K385</f>
        <v>0</v>
      </c>
      <c r="BD19" s="104">
        <f>'Relevant Variables'!K415</f>
        <v>0</v>
      </c>
      <c r="BE19" s="104">
        <f>'Relevant Variables'!K445</f>
        <v>0</v>
      </c>
      <c r="BF19" s="104">
        <f>'Relevant Variables'!K475</f>
        <v>0</v>
      </c>
      <c r="BG19" s="104">
        <f>'Relevant Variables'!K505</f>
        <v>0</v>
      </c>
      <c r="BH19" s="104">
        <f>'Relevant Variables'!K535</f>
        <v>0</v>
      </c>
      <c r="BI19" s="104">
        <f>'Relevant Variables'!K565</f>
        <v>0</v>
      </c>
      <c r="BJ19" s="104">
        <f>'Relevant Variables'!K595</f>
        <v>0</v>
      </c>
      <c r="BK19" s="104">
        <f>'Relevant Variables'!K625</f>
        <v>0</v>
      </c>
    </row>
    <row r="20" spans="1:63" s="104" customFormat="1">
      <c r="A20" s="164">
        <f t="shared" si="1"/>
        <v>38596</v>
      </c>
      <c r="C20" s="163">
        <f>'Energy Consumption'!L79</f>
        <v>0</v>
      </c>
      <c r="D20" s="104">
        <f>'Energy Consumption'!L80</f>
        <v>0</v>
      </c>
      <c r="E20" s="163">
        <f>'Energy Consumption'!L161</f>
        <v>0</v>
      </c>
      <c r="F20" s="104">
        <f>'Energy Consumption'!L162</f>
        <v>0</v>
      </c>
      <c r="G20" s="163">
        <f>'Energy Consumption'!L243</f>
        <v>0</v>
      </c>
      <c r="H20" s="104">
        <f>'Energy Consumption'!L244</f>
        <v>0</v>
      </c>
      <c r="I20" s="163">
        <f>'Energy Consumption'!L325</f>
        <v>0</v>
      </c>
      <c r="J20" s="104">
        <f>'Energy Consumption'!L326</f>
        <v>0</v>
      </c>
      <c r="K20" s="163">
        <f>'Energy Consumption'!L407</f>
        <v>0</v>
      </c>
      <c r="L20" s="104">
        <f>'Energy Consumption'!L408</f>
        <v>0</v>
      </c>
      <c r="M20" s="163">
        <f>'Energy Consumption'!L489</f>
        <v>0</v>
      </c>
      <c r="N20" s="104">
        <f>'Energy Consumption'!L490</f>
        <v>0</v>
      </c>
      <c r="O20" s="163">
        <f>'Energy Consumption'!L571</f>
        <v>0</v>
      </c>
      <c r="P20" s="104">
        <f>'Energy Consumption'!L572</f>
        <v>0</v>
      </c>
      <c r="Q20" s="163">
        <f>'Energy Consumption'!L653</f>
        <v>0</v>
      </c>
      <c r="R20" s="104">
        <f>'Energy Consumption'!L654</f>
        <v>0</v>
      </c>
      <c r="S20" s="163">
        <f>'Energy Consumption'!L735</f>
        <v>0</v>
      </c>
      <c r="T20" s="104">
        <f>'Energy Consumption'!L736</f>
        <v>0</v>
      </c>
      <c r="U20" s="163">
        <f>'Energy Consumption'!L817</f>
        <v>0</v>
      </c>
      <c r="V20" s="104">
        <f>'Energy Consumption'!L818</f>
        <v>0</v>
      </c>
      <c r="W20" s="163">
        <f>'Energy Consumption'!L899</f>
        <v>0</v>
      </c>
      <c r="X20" s="104">
        <f>'Energy Consumption'!L900</f>
        <v>0</v>
      </c>
      <c r="Y20" s="163">
        <f>'Energy Consumption'!L981</f>
        <v>0</v>
      </c>
      <c r="Z20" s="104">
        <f>'Energy Consumption'!L982</f>
        <v>0</v>
      </c>
      <c r="AA20" s="163">
        <f>'Energy Consumption'!L1063</f>
        <v>0</v>
      </c>
      <c r="AB20" s="104">
        <f>'Energy Consumption'!L1064</f>
        <v>0</v>
      </c>
      <c r="AC20" s="163">
        <f>'Energy Consumption'!L1145</f>
        <v>0</v>
      </c>
      <c r="AD20" s="104">
        <f>'Energy Consumption'!L1146</f>
        <v>0</v>
      </c>
      <c r="AE20" s="163">
        <f>'Energy Consumption'!L1227</f>
        <v>0</v>
      </c>
      <c r="AF20" s="104">
        <f>'Energy Consumption'!L1228</f>
        <v>0</v>
      </c>
      <c r="AG20" s="163">
        <f>'Energy Consumption'!L1309</f>
        <v>0</v>
      </c>
      <c r="AH20" s="104">
        <f>'Energy Consumption'!L1310</f>
        <v>0</v>
      </c>
      <c r="AI20" s="163">
        <f>'Energy Consumption'!L1391</f>
        <v>0</v>
      </c>
      <c r="AJ20" s="104">
        <f>'Energy Consumption'!L1392</f>
        <v>0</v>
      </c>
      <c r="AK20" s="163">
        <f>'Energy Consumption'!L1473</f>
        <v>0</v>
      </c>
      <c r="AL20" s="104">
        <f>'Energy Consumption'!L1474</f>
        <v>0</v>
      </c>
      <c r="AM20" s="163">
        <f>'Energy Consumption'!L1555</f>
        <v>0</v>
      </c>
      <c r="AN20" s="104">
        <f>'Energy Consumption'!L1556</f>
        <v>0</v>
      </c>
      <c r="AO20" s="163">
        <f>'Energy Consumption'!L1637</f>
        <v>0</v>
      </c>
      <c r="AP20" s="104">
        <f>'Energy Consumption'!L1638</f>
        <v>0</v>
      </c>
      <c r="AR20" s="104">
        <f>'Relevant Variables'!L55</f>
        <v>0</v>
      </c>
      <c r="AS20" s="104">
        <f>'Relevant Variables'!L85</f>
        <v>0</v>
      </c>
      <c r="AT20" s="104">
        <f>'Relevant Variables'!L115</f>
        <v>0</v>
      </c>
      <c r="AU20" s="104">
        <f>'Relevant Variables'!L145</f>
        <v>0</v>
      </c>
      <c r="AV20" s="104">
        <f>'Relevant Variables'!L175</f>
        <v>0</v>
      </c>
      <c r="AW20" s="104">
        <f>'Relevant Variables'!L205</f>
        <v>0</v>
      </c>
      <c r="AX20" s="104">
        <f>'Relevant Variables'!L235</f>
        <v>0</v>
      </c>
      <c r="AY20" s="104">
        <f>'Relevant Variables'!L265</f>
        <v>0</v>
      </c>
      <c r="AZ20" s="104">
        <f>'Relevant Variables'!L295</f>
        <v>0</v>
      </c>
      <c r="BA20" s="104">
        <f>'Relevant Variables'!L325</f>
        <v>0</v>
      </c>
      <c r="BB20" s="104">
        <f>'Relevant Variables'!L355</f>
        <v>0</v>
      </c>
      <c r="BC20" s="104">
        <f>'Relevant Variables'!L385</f>
        <v>0</v>
      </c>
      <c r="BD20" s="104">
        <f>'Relevant Variables'!L415</f>
        <v>0</v>
      </c>
      <c r="BE20" s="104">
        <f>'Relevant Variables'!L445</f>
        <v>0</v>
      </c>
      <c r="BF20" s="104">
        <f>'Relevant Variables'!L475</f>
        <v>0</v>
      </c>
      <c r="BG20" s="104">
        <f>'Relevant Variables'!L505</f>
        <v>0</v>
      </c>
      <c r="BH20" s="104">
        <f>'Relevant Variables'!L535</f>
        <v>0</v>
      </c>
      <c r="BI20" s="104">
        <f>'Relevant Variables'!L565</f>
        <v>0</v>
      </c>
      <c r="BJ20" s="104">
        <f>'Relevant Variables'!L595</f>
        <v>0</v>
      </c>
      <c r="BK20" s="104">
        <f>'Relevant Variables'!L625</f>
        <v>0</v>
      </c>
    </row>
    <row r="21" spans="1:63" s="104" customFormat="1">
      <c r="A21" s="164">
        <f t="shared" si="1"/>
        <v>38626</v>
      </c>
      <c r="C21" s="163">
        <f>'Energy Consumption'!M79</f>
        <v>0</v>
      </c>
      <c r="D21" s="104">
        <f>'Energy Consumption'!M80</f>
        <v>0</v>
      </c>
      <c r="E21" s="163">
        <f>'Energy Consumption'!M161</f>
        <v>0</v>
      </c>
      <c r="F21" s="104">
        <f>'Energy Consumption'!M162</f>
        <v>0</v>
      </c>
      <c r="G21" s="163">
        <f>'Energy Consumption'!M243</f>
        <v>0</v>
      </c>
      <c r="H21" s="104">
        <f>'Energy Consumption'!M244</f>
        <v>0</v>
      </c>
      <c r="I21" s="163">
        <f>'Energy Consumption'!M325</f>
        <v>0</v>
      </c>
      <c r="J21" s="104">
        <f>'Energy Consumption'!M326</f>
        <v>0</v>
      </c>
      <c r="K21" s="163">
        <f>'Energy Consumption'!M407</f>
        <v>0</v>
      </c>
      <c r="L21" s="104">
        <f>'Energy Consumption'!M408</f>
        <v>0</v>
      </c>
      <c r="M21" s="163">
        <f>'Energy Consumption'!M489</f>
        <v>0</v>
      </c>
      <c r="N21" s="104">
        <f>'Energy Consumption'!M490</f>
        <v>0</v>
      </c>
      <c r="O21" s="163">
        <f>'Energy Consumption'!M571</f>
        <v>0</v>
      </c>
      <c r="P21" s="104">
        <f>'Energy Consumption'!M572</f>
        <v>0</v>
      </c>
      <c r="Q21" s="163">
        <f>'Energy Consumption'!M653</f>
        <v>0</v>
      </c>
      <c r="R21" s="104">
        <f>'Energy Consumption'!M654</f>
        <v>0</v>
      </c>
      <c r="S21" s="163">
        <f>'Energy Consumption'!M735</f>
        <v>0</v>
      </c>
      <c r="T21" s="104">
        <f>'Energy Consumption'!M736</f>
        <v>0</v>
      </c>
      <c r="U21" s="163">
        <f>'Energy Consumption'!M817</f>
        <v>0</v>
      </c>
      <c r="V21" s="104">
        <f>'Energy Consumption'!M818</f>
        <v>0</v>
      </c>
      <c r="W21" s="163">
        <f>'Energy Consumption'!M899</f>
        <v>0</v>
      </c>
      <c r="X21" s="104">
        <f>'Energy Consumption'!M900</f>
        <v>0</v>
      </c>
      <c r="Y21" s="163">
        <f>'Energy Consumption'!M981</f>
        <v>0</v>
      </c>
      <c r="Z21" s="104">
        <f>'Energy Consumption'!M982</f>
        <v>0</v>
      </c>
      <c r="AA21" s="163">
        <f>'Energy Consumption'!M1063</f>
        <v>0</v>
      </c>
      <c r="AB21" s="104">
        <f>'Energy Consumption'!M1064</f>
        <v>0</v>
      </c>
      <c r="AC21" s="163">
        <f>'Energy Consumption'!M1145</f>
        <v>0</v>
      </c>
      <c r="AD21" s="104">
        <f>'Energy Consumption'!M1146</f>
        <v>0</v>
      </c>
      <c r="AE21" s="163">
        <f>'Energy Consumption'!M1227</f>
        <v>0</v>
      </c>
      <c r="AF21" s="104">
        <f>'Energy Consumption'!M1228</f>
        <v>0</v>
      </c>
      <c r="AG21" s="163">
        <f>'Energy Consumption'!M1309</f>
        <v>0</v>
      </c>
      <c r="AH21" s="104">
        <f>'Energy Consumption'!M1310</f>
        <v>0</v>
      </c>
      <c r="AI21" s="163">
        <f>'Energy Consumption'!M1391</f>
        <v>0</v>
      </c>
      <c r="AJ21" s="104">
        <f>'Energy Consumption'!M1392</f>
        <v>0</v>
      </c>
      <c r="AK21" s="163">
        <f>'Energy Consumption'!M1473</f>
        <v>0</v>
      </c>
      <c r="AL21" s="104">
        <f>'Energy Consumption'!M1474</f>
        <v>0</v>
      </c>
      <c r="AM21" s="163">
        <f>'Energy Consumption'!M1555</f>
        <v>0</v>
      </c>
      <c r="AN21" s="104">
        <f>'Energy Consumption'!M1556</f>
        <v>0</v>
      </c>
      <c r="AO21" s="163">
        <f>'Energy Consumption'!M1637</f>
        <v>0</v>
      </c>
      <c r="AP21" s="104">
        <f>'Energy Consumption'!M1638</f>
        <v>0</v>
      </c>
      <c r="AR21" s="104">
        <f>'Relevant Variables'!M55</f>
        <v>0</v>
      </c>
      <c r="AS21" s="104">
        <f>'Relevant Variables'!M85</f>
        <v>0</v>
      </c>
      <c r="AT21" s="104">
        <f>'Relevant Variables'!M115</f>
        <v>0</v>
      </c>
      <c r="AU21" s="104">
        <f>'Relevant Variables'!M145</f>
        <v>0</v>
      </c>
      <c r="AV21" s="104">
        <f>'Relevant Variables'!M175</f>
        <v>0</v>
      </c>
      <c r="AW21" s="104">
        <f>'Relevant Variables'!M205</f>
        <v>0</v>
      </c>
      <c r="AX21" s="104">
        <f>'Relevant Variables'!M235</f>
        <v>0</v>
      </c>
      <c r="AY21" s="104">
        <f>'Relevant Variables'!M265</f>
        <v>0</v>
      </c>
      <c r="AZ21" s="104">
        <f>'Relevant Variables'!M295</f>
        <v>0</v>
      </c>
      <c r="BA21" s="104">
        <f>'Relevant Variables'!M325</f>
        <v>0</v>
      </c>
      <c r="BB21" s="104">
        <f>'Relevant Variables'!M355</f>
        <v>0</v>
      </c>
      <c r="BC21" s="104">
        <f>'Relevant Variables'!M385</f>
        <v>0</v>
      </c>
      <c r="BD21" s="104">
        <f>'Relevant Variables'!M415</f>
        <v>0</v>
      </c>
      <c r="BE21" s="104">
        <f>'Relevant Variables'!M445</f>
        <v>0</v>
      </c>
      <c r="BF21" s="104">
        <f>'Relevant Variables'!M475</f>
        <v>0</v>
      </c>
      <c r="BG21" s="104">
        <f>'Relevant Variables'!M505</f>
        <v>0</v>
      </c>
      <c r="BH21" s="104">
        <f>'Relevant Variables'!M535</f>
        <v>0</v>
      </c>
      <c r="BI21" s="104">
        <f>'Relevant Variables'!M565</f>
        <v>0</v>
      </c>
      <c r="BJ21" s="104">
        <f>'Relevant Variables'!M595</f>
        <v>0</v>
      </c>
      <c r="BK21" s="104">
        <f>'Relevant Variables'!M625</f>
        <v>0</v>
      </c>
    </row>
    <row r="22" spans="1:63" s="104" customFormat="1">
      <c r="A22" s="164">
        <f t="shared" si="1"/>
        <v>38657</v>
      </c>
      <c r="C22" s="163">
        <f>'Energy Consumption'!N79</f>
        <v>0</v>
      </c>
      <c r="D22" s="104">
        <f>'Energy Consumption'!N80</f>
        <v>0</v>
      </c>
      <c r="E22" s="163">
        <f>'Energy Consumption'!N161</f>
        <v>0</v>
      </c>
      <c r="F22" s="104">
        <f>'Energy Consumption'!N162</f>
        <v>0</v>
      </c>
      <c r="G22" s="163">
        <f>'Energy Consumption'!N243</f>
        <v>0</v>
      </c>
      <c r="H22" s="104">
        <f>'Energy Consumption'!N244</f>
        <v>0</v>
      </c>
      <c r="I22" s="163">
        <f>'Energy Consumption'!N325</f>
        <v>0</v>
      </c>
      <c r="J22" s="104">
        <f>'Energy Consumption'!N326</f>
        <v>0</v>
      </c>
      <c r="K22" s="163">
        <f>'Energy Consumption'!N407</f>
        <v>0</v>
      </c>
      <c r="L22" s="104">
        <f>'Energy Consumption'!N408</f>
        <v>0</v>
      </c>
      <c r="M22" s="163">
        <f>'Energy Consumption'!N489</f>
        <v>0</v>
      </c>
      <c r="N22" s="104">
        <f>'Energy Consumption'!N490</f>
        <v>0</v>
      </c>
      <c r="O22" s="163">
        <f>'Energy Consumption'!N571</f>
        <v>0</v>
      </c>
      <c r="P22" s="104">
        <f>'Energy Consumption'!N572</f>
        <v>0</v>
      </c>
      <c r="Q22" s="163">
        <f>'Energy Consumption'!N653</f>
        <v>0</v>
      </c>
      <c r="R22" s="104">
        <f>'Energy Consumption'!N654</f>
        <v>0</v>
      </c>
      <c r="S22" s="163">
        <f>'Energy Consumption'!N735</f>
        <v>0</v>
      </c>
      <c r="T22" s="104">
        <f>'Energy Consumption'!N736</f>
        <v>0</v>
      </c>
      <c r="U22" s="163">
        <f>'Energy Consumption'!N817</f>
        <v>0</v>
      </c>
      <c r="V22" s="104">
        <f>'Energy Consumption'!N818</f>
        <v>0</v>
      </c>
      <c r="W22" s="163">
        <f>'Energy Consumption'!N899</f>
        <v>0</v>
      </c>
      <c r="X22" s="104">
        <f>'Energy Consumption'!N900</f>
        <v>0</v>
      </c>
      <c r="Y22" s="163">
        <f>'Energy Consumption'!N981</f>
        <v>0</v>
      </c>
      <c r="Z22" s="104">
        <f>'Energy Consumption'!N982</f>
        <v>0</v>
      </c>
      <c r="AA22" s="163">
        <f>'Energy Consumption'!N1063</f>
        <v>0</v>
      </c>
      <c r="AB22" s="104">
        <f>'Energy Consumption'!N1064</f>
        <v>0</v>
      </c>
      <c r="AC22" s="163">
        <f>'Energy Consumption'!N1145</f>
        <v>0</v>
      </c>
      <c r="AD22" s="104">
        <f>'Energy Consumption'!N1146</f>
        <v>0</v>
      </c>
      <c r="AE22" s="163">
        <f>'Energy Consumption'!N1227</f>
        <v>0</v>
      </c>
      <c r="AF22" s="104">
        <f>'Energy Consumption'!N1228</f>
        <v>0</v>
      </c>
      <c r="AG22" s="163">
        <f>'Energy Consumption'!N1309</f>
        <v>0</v>
      </c>
      <c r="AH22" s="104">
        <f>'Energy Consumption'!N1310</f>
        <v>0</v>
      </c>
      <c r="AI22" s="163">
        <f>'Energy Consumption'!N1391</f>
        <v>0</v>
      </c>
      <c r="AJ22" s="104">
        <f>'Energy Consumption'!N1392</f>
        <v>0</v>
      </c>
      <c r="AK22" s="163">
        <f>'Energy Consumption'!N1473</f>
        <v>0</v>
      </c>
      <c r="AL22" s="104">
        <f>'Energy Consumption'!N1474</f>
        <v>0</v>
      </c>
      <c r="AM22" s="163">
        <f>'Energy Consumption'!N1555</f>
        <v>0</v>
      </c>
      <c r="AN22" s="104">
        <f>'Energy Consumption'!N1556</f>
        <v>0</v>
      </c>
      <c r="AO22" s="163">
        <f>'Energy Consumption'!N1637</f>
        <v>0</v>
      </c>
      <c r="AP22" s="104">
        <f>'Energy Consumption'!N1638</f>
        <v>0</v>
      </c>
      <c r="AR22" s="104">
        <f>'Relevant Variables'!N55</f>
        <v>0</v>
      </c>
      <c r="AS22" s="104">
        <f>'Relevant Variables'!N85</f>
        <v>0</v>
      </c>
      <c r="AT22" s="104">
        <f>'Relevant Variables'!N115</f>
        <v>0</v>
      </c>
      <c r="AU22" s="104">
        <f>'Relevant Variables'!N145</f>
        <v>0</v>
      </c>
      <c r="AV22" s="104">
        <f>'Relevant Variables'!N175</f>
        <v>0</v>
      </c>
      <c r="AW22" s="104">
        <f>'Relevant Variables'!N205</f>
        <v>0</v>
      </c>
      <c r="AX22" s="104">
        <f>'Relevant Variables'!N235</f>
        <v>0</v>
      </c>
      <c r="AY22" s="104">
        <f>'Relevant Variables'!N265</f>
        <v>0</v>
      </c>
      <c r="AZ22" s="104">
        <f>'Relevant Variables'!N295</f>
        <v>0</v>
      </c>
      <c r="BA22" s="104">
        <f>'Relevant Variables'!N325</f>
        <v>0</v>
      </c>
      <c r="BB22" s="104">
        <f>'Relevant Variables'!N355</f>
        <v>0</v>
      </c>
      <c r="BC22" s="104">
        <f>'Relevant Variables'!N385</f>
        <v>0</v>
      </c>
      <c r="BD22" s="104">
        <f>'Relevant Variables'!N415</f>
        <v>0</v>
      </c>
      <c r="BE22" s="104">
        <f>'Relevant Variables'!N445</f>
        <v>0</v>
      </c>
      <c r="BF22" s="104">
        <f>'Relevant Variables'!N475</f>
        <v>0</v>
      </c>
      <c r="BG22" s="104">
        <f>'Relevant Variables'!N505</f>
        <v>0</v>
      </c>
      <c r="BH22" s="104">
        <f>'Relevant Variables'!N535</f>
        <v>0</v>
      </c>
      <c r="BI22" s="104">
        <f>'Relevant Variables'!N565</f>
        <v>0</v>
      </c>
      <c r="BJ22" s="104">
        <f>'Relevant Variables'!N595</f>
        <v>0</v>
      </c>
      <c r="BK22" s="104">
        <f>'Relevant Variables'!N625</f>
        <v>0</v>
      </c>
    </row>
    <row r="23" spans="1:63" s="104" customFormat="1">
      <c r="A23" s="164">
        <f t="shared" si="1"/>
        <v>38687</v>
      </c>
      <c r="C23" s="163">
        <f>'Energy Consumption'!O79</f>
        <v>0</v>
      </c>
      <c r="D23" s="104">
        <f>'Energy Consumption'!O80</f>
        <v>0</v>
      </c>
      <c r="E23" s="163">
        <f>'Energy Consumption'!O161</f>
        <v>0</v>
      </c>
      <c r="F23" s="104">
        <f>'Energy Consumption'!O162</f>
        <v>0</v>
      </c>
      <c r="G23" s="163">
        <f>'Energy Consumption'!O243</f>
        <v>0</v>
      </c>
      <c r="H23" s="104">
        <f>'Energy Consumption'!O244</f>
        <v>0</v>
      </c>
      <c r="I23" s="163">
        <f>'Energy Consumption'!O325</f>
        <v>0</v>
      </c>
      <c r="J23" s="104">
        <f>'Energy Consumption'!O326</f>
        <v>0</v>
      </c>
      <c r="K23" s="163">
        <f>'Energy Consumption'!O407</f>
        <v>0</v>
      </c>
      <c r="L23" s="104">
        <f>'Energy Consumption'!O408</f>
        <v>0</v>
      </c>
      <c r="M23" s="163">
        <f>'Energy Consumption'!O489</f>
        <v>0</v>
      </c>
      <c r="N23" s="104">
        <f>'Energy Consumption'!O490</f>
        <v>0</v>
      </c>
      <c r="O23" s="163">
        <f>'Energy Consumption'!O571</f>
        <v>0</v>
      </c>
      <c r="P23" s="104">
        <f>'Energy Consumption'!O572</f>
        <v>0</v>
      </c>
      <c r="Q23" s="163">
        <f>'Energy Consumption'!O653</f>
        <v>0</v>
      </c>
      <c r="R23" s="104">
        <f>'Energy Consumption'!O654</f>
        <v>0</v>
      </c>
      <c r="S23" s="163">
        <f>'Energy Consumption'!O735</f>
        <v>0</v>
      </c>
      <c r="T23" s="104">
        <f>'Energy Consumption'!O736</f>
        <v>0</v>
      </c>
      <c r="U23" s="163">
        <f>'Energy Consumption'!O817</f>
        <v>0</v>
      </c>
      <c r="V23" s="104">
        <f>'Energy Consumption'!O818</f>
        <v>0</v>
      </c>
      <c r="W23" s="163">
        <f>'Energy Consumption'!O899</f>
        <v>0</v>
      </c>
      <c r="X23" s="104">
        <f>'Energy Consumption'!O900</f>
        <v>0</v>
      </c>
      <c r="Y23" s="163">
        <f>'Energy Consumption'!O981</f>
        <v>0</v>
      </c>
      <c r="Z23" s="104">
        <f>'Energy Consumption'!O982</f>
        <v>0</v>
      </c>
      <c r="AA23" s="163">
        <f>'Energy Consumption'!O1063</f>
        <v>0</v>
      </c>
      <c r="AB23" s="104">
        <f>'Energy Consumption'!O1064</f>
        <v>0</v>
      </c>
      <c r="AC23" s="163">
        <f>'Energy Consumption'!O1145</f>
        <v>0</v>
      </c>
      <c r="AD23" s="104">
        <f>'Energy Consumption'!O1146</f>
        <v>0</v>
      </c>
      <c r="AE23" s="163">
        <f>'Energy Consumption'!O1227</f>
        <v>0</v>
      </c>
      <c r="AF23" s="104">
        <f>'Energy Consumption'!O1228</f>
        <v>0</v>
      </c>
      <c r="AG23" s="163">
        <f>'Energy Consumption'!O1309</f>
        <v>0</v>
      </c>
      <c r="AH23" s="104">
        <f>'Energy Consumption'!O1310</f>
        <v>0</v>
      </c>
      <c r="AI23" s="163">
        <f>'Energy Consumption'!O1391</f>
        <v>0</v>
      </c>
      <c r="AJ23" s="104">
        <f>'Energy Consumption'!O1392</f>
        <v>0</v>
      </c>
      <c r="AK23" s="163">
        <f>'Energy Consumption'!O1473</f>
        <v>0</v>
      </c>
      <c r="AL23" s="104">
        <f>'Energy Consumption'!O1474</f>
        <v>0</v>
      </c>
      <c r="AM23" s="163">
        <f>'Energy Consumption'!O1555</f>
        <v>0</v>
      </c>
      <c r="AN23" s="104">
        <f>'Energy Consumption'!O1556</f>
        <v>0</v>
      </c>
      <c r="AO23" s="163">
        <f>'Energy Consumption'!O1637</f>
        <v>0</v>
      </c>
      <c r="AP23" s="104">
        <f>'Energy Consumption'!O1638</f>
        <v>0</v>
      </c>
      <c r="AR23" s="104">
        <f>'Relevant Variables'!O55</f>
        <v>0</v>
      </c>
      <c r="AS23" s="104">
        <f>'Relevant Variables'!O85</f>
        <v>0</v>
      </c>
      <c r="AT23" s="104">
        <f>'Relevant Variables'!O115</f>
        <v>0</v>
      </c>
      <c r="AU23" s="104">
        <f>'Relevant Variables'!O145</f>
        <v>0</v>
      </c>
      <c r="AV23" s="104">
        <f>'Relevant Variables'!O175</f>
        <v>0</v>
      </c>
      <c r="AW23" s="104">
        <f>'Relevant Variables'!O205</f>
        <v>0</v>
      </c>
      <c r="AX23" s="104">
        <f>'Relevant Variables'!O235</f>
        <v>0</v>
      </c>
      <c r="AY23" s="104">
        <f>'Relevant Variables'!O265</f>
        <v>0</v>
      </c>
      <c r="AZ23" s="104">
        <f>'Relevant Variables'!O295</f>
        <v>0</v>
      </c>
      <c r="BA23" s="104">
        <f>'Relevant Variables'!O325</f>
        <v>0</v>
      </c>
      <c r="BB23" s="104">
        <f>'Relevant Variables'!O355</f>
        <v>0</v>
      </c>
      <c r="BC23" s="104">
        <f>'Relevant Variables'!O385</f>
        <v>0</v>
      </c>
      <c r="BD23" s="104">
        <f>'Relevant Variables'!O415</f>
        <v>0</v>
      </c>
      <c r="BE23" s="104">
        <f>'Relevant Variables'!O445</f>
        <v>0</v>
      </c>
      <c r="BF23" s="104">
        <f>'Relevant Variables'!O475</f>
        <v>0</v>
      </c>
      <c r="BG23" s="104">
        <f>'Relevant Variables'!O505</f>
        <v>0</v>
      </c>
      <c r="BH23" s="104">
        <f>'Relevant Variables'!O535</f>
        <v>0</v>
      </c>
      <c r="BI23" s="104">
        <f>'Relevant Variables'!O565</f>
        <v>0</v>
      </c>
      <c r="BJ23" s="104">
        <f>'Relevant Variables'!O595</f>
        <v>0</v>
      </c>
      <c r="BK23" s="104">
        <f>'Relevant Variables'!O625</f>
        <v>0</v>
      </c>
    </row>
    <row r="24" spans="1:63" s="104" customFormat="1">
      <c r="A24" s="164">
        <f t="shared" si="1"/>
        <v>38718</v>
      </c>
      <c r="C24" s="163">
        <f>'Energy Consumption'!D77</f>
        <v>0</v>
      </c>
      <c r="D24" s="104">
        <f>'Energy Consumption'!D78</f>
        <v>0</v>
      </c>
      <c r="E24" s="163">
        <f>'Energy Consumption'!D159</f>
        <v>0</v>
      </c>
      <c r="F24" s="104">
        <f>'Energy Consumption'!D160</f>
        <v>0</v>
      </c>
      <c r="G24" s="163">
        <f>'Energy Consumption'!D241</f>
        <v>0</v>
      </c>
      <c r="H24" s="104">
        <f>'Energy Consumption'!D242</f>
        <v>0</v>
      </c>
      <c r="I24" s="163">
        <f>'Energy Consumption'!D323</f>
        <v>0</v>
      </c>
      <c r="J24" s="104">
        <f>'Energy Consumption'!D324</f>
        <v>0</v>
      </c>
      <c r="K24" s="163">
        <f>'Energy Consumption'!D405</f>
        <v>0</v>
      </c>
      <c r="L24" s="104">
        <f>'Energy Consumption'!D406</f>
        <v>0</v>
      </c>
      <c r="M24" s="163">
        <f>'Energy Consumption'!D487</f>
        <v>0</v>
      </c>
      <c r="N24" s="104">
        <f>'Energy Consumption'!D488</f>
        <v>0</v>
      </c>
      <c r="O24" s="163">
        <f>'Energy Consumption'!D569</f>
        <v>0</v>
      </c>
      <c r="P24" s="104">
        <f>'Energy Consumption'!D570</f>
        <v>0</v>
      </c>
      <c r="Q24" s="163">
        <f>'Energy Consumption'!D651</f>
        <v>0</v>
      </c>
      <c r="R24" s="104">
        <f>'Energy Consumption'!D652</f>
        <v>0</v>
      </c>
      <c r="S24" s="163">
        <f>'Energy Consumption'!D733</f>
        <v>0</v>
      </c>
      <c r="T24" s="104">
        <f>'Energy Consumption'!D734</f>
        <v>0</v>
      </c>
      <c r="U24" s="163">
        <f>'Energy Consumption'!D815</f>
        <v>0</v>
      </c>
      <c r="V24" s="104">
        <f>'Energy Consumption'!D816</f>
        <v>0</v>
      </c>
      <c r="W24" s="163">
        <f>'Energy Consumption'!D897</f>
        <v>0</v>
      </c>
      <c r="X24" s="104">
        <f>'Energy Consumption'!D898</f>
        <v>0</v>
      </c>
      <c r="Y24" s="163">
        <f>'Energy Consumption'!D979</f>
        <v>0</v>
      </c>
      <c r="Z24" s="104">
        <f>'Energy Consumption'!D980</f>
        <v>0</v>
      </c>
      <c r="AA24" s="163">
        <f>'Energy Consumption'!D1061</f>
        <v>0</v>
      </c>
      <c r="AB24" s="104">
        <f>'Energy Consumption'!D1062</f>
        <v>0</v>
      </c>
      <c r="AC24" s="163">
        <f>'Energy Consumption'!D1143</f>
        <v>0</v>
      </c>
      <c r="AD24" s="104">
        <f>'Energy Consumption'!D1144</f>
        <v>0</v>
      </c>
      <c r="AE24" s="163">
        <f>'Energy Consumption'!D1225</f>
        <v>0</v>
      </c>
      <c r="AF24" s="104">
        <f>'Energy Consumption'!D1226</f>
        <v>0</v>
      </c>
      <c r="AG24" s="163">
        <f>'Energy Consumption'!D1307</f>
        <v>0</v>
      </c>
      <c r="AH24" s="104">
        <f>'Energy Consumption'!D1308</f>
        <v>0</v>
      </c>
      <c r="AI24" s="163">
        <f>'Energy Consumption'!D1389</f>
        <v>0</v>
      </c>
      <c r="AJ24" s="104">
        <f>'Energy Consumption'!D1390</f>
        <v>0</v>
      </c>
      <c r="AK24" s="163">
        <f>'Energy Consumption'!D1471</f>
        <v>0</v>
      </c>
      <c r="AL24" s="104">
        <f>'Energy Consumption'!D1472</f>
        <v>0</v>
      </c>
      <c r="AM24" s="163">
        <f>'Energy Consumption'!D1553</f>
        <v>0</v>
      </c>
      <c r="AN24" s="104">
        <f>'Energy Consumption'!D1554</f>
        <v>0</v>
      </c>
      <c r="AO24" s="163">
        <f>'Energy Consumption'!D1635</f>
        <v>0</v>
      </c>
      <c r="AP24" s="104">
        <f>'Energy Consumption'!D1636</f>
        <v>0</v>
      </c>
      <c r="AR24" s="104">
        <f>'Relevant Variables'!D54</f>
        <v>0</v>
      </c>
      <c r="AS24" s="104">
        <f>'Relevant Variables'!D84</f>
        <v>0</v>
      </c>
      <c r="AT24" s="104">
        <f>'Relevant Variables'!D114</f>
        <v>0</v>
      </c>
      <c r="AU24" s="104">
        <f>'Relevant Variables'!D144</f>
        <v>0</v>
      </c>
      <c r="AV24" s="104">
        <f>'Relevant Variables'!D174</f>
        <v>0</v>
      </c>
      <c r="AW24" s="104">
        <f>'Relevant Variables'!D204</f>
        <v>0</v>
      </c>
      <c r="AX24" s="104">
        <f>'Relevant Variables'!D234</f>
        <v>0</v>
      </c>
      <c r="AY24" s="104">
        <f>'Relevant Variables'!D264</f>
        <v>0</v>
      </c>
      <c r="AZ24" s="104">
        <f>'Relevant Variables'!D294</f>
        <v>0</v>
      </c>
      <c r="BA24" s="104">
        <f>'Relevant Variables'!D324</f>
        <v>0</v>
      </c>
      <c r="BB24" s="104">
        <f>'Relevant Variables'!D354</f>
        <v>0</v>
      </c>
      <c r="BC24" s="104">
        <f>'Relevant Variables'!D384</f>
        <v>0</v>
      </c>
      <c r="BD24" s="104">
        <f>'Relevant Variables'!D414</f>
        <v>0</v>
      </c>
      <c r="BE24" s="104">
        <f>'Relevant Variables'!D444</f>
        <v>0</v>
      </c>
      <c r="BF24" s="104">
        <f>'Relevant Variables'!D474</f>
        <v>0</v>
      </c>
      <c r="BG24" s="104">
        <f>'Relevant Variables'!D504</f>
        <v>0</v>
      </c>
      <c r="BH24" s="104">
        <f>'Relevant Variables'!D534</f>
        <v>0</v>
      </c>
      <c r="BI24" s="104">
        <f>'Relevant Variables'!D564</f>
        <v>0</v>
      </c>
      <c r="BJ24" s="104">
        <f>'Relevant Variables'!D594</f>
        <v>0</v>
      </c>
      <c r="BK24" s="104">
        <f>'Relevant Variables'!D624</f>
        <v>0</v>
      </c>
    </row>
    <row r="25" spans="1:63" s="104" customFormat="1">
      <c r="A25" s="164">
        <f t="shared" si="1"/>
        <v>38749</v>
      </c>
      <c r="C25" s="163">
        <f>'Energy Consumption'!E77</f>
        <v>0</v>
      </c>
      <c r="D25" s="104">
        <f>'Energy Consumption'!E78</f>
        <v>0</v>
      </c>
      <c r="E25" s="163">
        <f>'Energy Consumption'!E159</f>
        <v>0</v>
      </c>
      <c r="F25" s="104">
        <f>'Energy Consumption'!E160</f>
        <v>0</v>
      </c>
      <c r="G25" s="163">
        <f>'Energy Consumption'!E241</f>
        <v>0</v>
      </c>
      <c r="H25" s="104">
        <f>'Energy Consumption'!E242</f>
        <v>0</v>
      </c>
      <c r="I25" s="163">
        <f>'Energy Consumption'!E323</f>
        <v>0</v>
      </c>
      <c r="J25" s="104">
        <f>'Energy Consumption'!E324</f>
        <v>0</v>
      </c>
      <c r="K25" s="163">
        <f>'Energy Consumption'!E405</f>
        <v>0</v>
      </c>
      <c r="L25" s="104">
        <f>'Energy Consumption'!E406</f>
        <v>0</v>
      </c>
      <c r="M25" s="163">
        <f>'Energy Consumption'!E487</f>
        <v>0</v>
      </c>
      <c r="N25" s="104">
        <f>'Energy Consumption'!E488</f>
        <v>0</v>
      </c>
      <c r="O25" s="163">
        <f>'Energy Consumption'!E569</f>
        <v>0</v>
      </c>
      <c r="P25" s="104">
        <f>'Energy Consumption'!E570</f>
        <v>0</v>
      </c>
      <c r="Q25" s="163">
        <f>'Energy Consumption'!E651</f>
        <v>0</v>
      </c>
      <c r="R25" s="104">
        <f>'Energy Consumption'!E652</f>
        <v>0</v>
      </c>
      <c r="S25" s="163">
        <f>'Energy Consumption'!E733</f>
        <v>0</v>
      </c>
      <c r="T25" s="104">
        <f>'Energy Consumption'!E734</f>
        <v>0</v>
      </c>
      <c r="U25" s="163">
        <f>'Energy Consumption'!E815</f>
        <v>0</v>
      </c>
      <c r="V25" s="104">
        <f>'Energy Consumption'!E816</f>
        <v>0</v>
      </c>
      <c r="W25" s="163">
        <f>'Energy Consumption'!E897</f>
        <v>0</v>
      </c>
      <c r="X25" s="104">
        <f>'Energy Consumption'!E898</f>
        <v>0</v>
      </c>
      <c r="Y25" s="163">
        <f>'Energy Consumption'!E979</f>
        <v>0</v>
      </c>
      <c r="Z25" s="104">
        <f>'Energy Consumption'!E980</f>
        <v>0</v>
      </c>
      <c r="AA25" s="163">
        <f>'Energy Consumption'!E1061</f>
        <v>0</v>
      </c>
      <c r="AB25" s="104">
        <f>'Energy Consumption'!E1062</f>
        <v>0</v>
      </c>
      <c r="AC25" s="163">
        <f>'Energy Consumption'!E1143</f>
        <v>0</v>
      </c>
      <c r="AD25" s="104">
        <f>'Energy Consumption'!E1144</f>
        <v>0</v>
      </c>
      <c r="AE25" s="163">
        <f>'Energy Consumption'!E1225</f>
        <v>0</v>
      </c>
      <c r="AF25" s="104">
        <f>'Energy Consumption'!E1226</f>
        <v>0</v>
      </c>
      <c r="AG25" s="163">
        <f>'Energy Consumption'!E1307</f>
        <v>0</v>
      </c>
      <c r="AH25" s="104">
        <f>'Energy Consumption'!E1308</f>
        <v>0</v>
      </c>
      <c r="AI25" s="163">
        <f>'Energy Consumption'!E1389</f>
        <v>0</v>
      </c>
      <c r="AJ25" s="104">
        <f>'Energy Consumption'!E1390</f>
        <v>0</v>
      </c>
      <c r="AK25" s="163">
        <f>'Energy Consumption'!E1471</f>
        <v>0</v>
      </c>
      <c r="AL25" s="104">
        <f>'Energy Consumption'!E1472</f>
        <v>0</v>
      </c>
      <c r="AM25" s="163">
        <f>'Energy Consumption'!E1553</f>
        <v>0</v>
      </c>
      <c r="AN25" s="104">
        <f>'Energy Consumption'!E1554</f>
        <v>0</v>
      </c>
      <c r="AO25" s="163">
        <f>'Energy Consumption'!E1635</f>
        <v>0</v>
      </c>
      <c r="AP25" s="104">
        <f>'Energy Consumption'!E1636</f>
        <v>0</v>
      </c>
      <c r="AR25" s="104">
        <f>'Relevant Variables'!E54</f>
        <v>0</v>
      </c>
      <c r="AS25" s="104">
        <f>'Relevant Variables'!E84</f>
        <v>0</v>
      </c>
      <c r="AT25" s="104">
        <f>'Relevant Variables'!E114</f>
        <v>0</v>
      </c>
      <c r="AU25" s="104">
        <f>'Relevant Variables'!E144</f>
        <v>0</v>
      </c>
      <c r="AV25" s="104">
        <f>'Relevant Variables'!E174</f>
        <v>0</v>
      </c>
      <c r="AW25" s="104">
        <f>'Relevant Variables'!E204</f>
        <v>0</v>
      </c>
      <c r="AX25" s="104">
        <f>'Relevant Variables'!E234</f>
        <v>0</v>
      </c>
      <c r="AY25" s="104">
        <f>'Relevant Variables'!E264</f>
        <v>0</v>
      </c>
      <c r="AZ25" s="104">
        <f>'Relevant Variables'!E294</f>
        <v>0</v>
      </c>
      <c r="BA25" s="104">
        <f>'Relevant Variables'!E324</f>
        <v>0</v>
      </c>
      <c r="BB25" s="104">
        <f>'Relevant Variables'!E354</f>
        <v>0</v>
      </c>
      <c r="BC25" s="104">
        <f>'Relevant Variables'!E384</f>
        <v>0</v>
      </c>
      <c r="BD25" s="104">
        <f>'Relevant Variables'!E414</f>
        <v>0</v>
      </c>
      <c r="BE25" s="104">
        <f>'Relevant Variables'!E444</f>
        <v>0</v>
      </c>
      <c r="BF25" s="104">
        <f>'Relevant Variables'!E474</f>
        <v>0</v>
      </c>
      <c r="BG25" s="104">
        <f>'Relevant Variables'!E504</f>
        <v>0</v>
      </c>
      <c r="BH25" s="104">
        <f>'Relevant Variables'!E534</f>
        <v>0</v>
      </c>
      <c r="BI25" s="104">
        <f>'Relevant Variables'!E564</f>
        <v>0</v>
      </c>
      <c r="BJ25" s="104">
        <f>'Relevant Variables'!E594</f>
        <v>0</v>
      </c>
      <c r="BK25" s="104">
        <f>'Relevant Variables'!E624</f>
        <v>0</v>
      </c>
    </row>
    <row r="26" spans="1:63" s="104" customFormat="1">
      <c r="A26" s="164">
        <f t="shared" si="1"/>
        <v>38777</v>
      </c>
      <c r="C26" s="163">
        <f>'Energy Consumption'!F77</f>
        <v>0</v>
      </c>
      <c r="D26" s="104">
        <f>'Energy Consumption'!F78</f>
        <v>0</v>
      </c>
      <c r="E26" s="163">
        <f>'Energy Consumption'!F159</f>
        <v>0</v>
      </c>
      <c r="F26" s="104">
        <f>'Energy Consumption'!F160</f>
        <v>0</v>
      </c>
      <c r="G26" s="163">
        <f>'Energy Consumption'!F241</f>
        <v>0</v>
      </c>
      <c r="H26" s="104">
        <f>'Energy Consumption'!F242</f>
        <v>0</v>
      </c>
      <c r="I26" s="163">
        <f>'Energy Consumption'!F323</f>
        <v>0</v>
      </c>
      <c r="J26" s="104">
        <f>'Energy Consumption'!F324</f>
        <v>0</v>
      </c>
      <c r="K26" s="163">
        <f>'Energy Consumption'!F405</f>
        <v>0</v>
      </c>
      <c r="L26" s="104">
        <f>'Energy Consumption'!F406</f>
        <v>0</v>
      </c>
      <c r="M26" s="163">
        <f>'Energy Consumption'!F487</f>
        <v>0</v>
      </c>
      <c r="N26" s="104">
        <f>'Energy Consumption'!F488</f>
        <v>0</v>
      </c>
      <c r="O26" s="163">
        <f>'Energy Consumption'!F569</f>
        <v>0</v>
      </c>
      <c r="P26" s="104">
        <f>'Energy Consumption'!F570</f>
        <v>0</v>
      </c>
      <c r="Q26" s="163">
        <f>'Energy Consumption'!F651</f>
        <v>0</v>
      </c>
      <c r="R26" s="104">
        <f>'Energy Consumption'!F652</f>
        <v>0</v>
      </c>
      <c r="S26" s="163">
        <f>'Energy Consumption'!F733</f>
        <v>0</v>
      </c>
      <c r="T26" s="104">
        <f>'Energy Consumption'!F734</f>
        <v>0</v>
      </c>
      <c r="U26" s="163">
        <f>'Energy Consumption'!F815</f>
        <v>0</v>
      </c>
      <c r="V26" s="104">
        <f>'Energy Consumption'!F816</f>
        <v>0</v>
      </c>
      <c r="W26" s="163">
        <f>'Energy Consumption'!F897</f>
        <v>0</v>
      </c>
      <c r="X26" s="104">
        <f>'Energy Consumption'!F898</f>
        <v>0</v>
      </c>
      <c r="Y26" s="163">
        <f>'Energy Consumption'!F979</f>
        <v>0</v>
      </c>
      <c r="Z26" s="104">
        <f>'Energy Consumption'!F980</f>
        <v>0</v>
      </c>
      <c r="AA26" s="163">
        <f>'Energy Consumption'!F1061</f>
        <v>0</v>
      </c>
      <c r="AB26" s="104">
        <f>'Energy Consumption'!F1062</f>
        <v>0</v>
      </c>
      <c r="AC26" s="163">
        <f>'Energy Consumption'!F1143</f>
        <v>0</v>
      </c>
      <c r="AD26" s="104">
        <f>'Energy Consumption'!F1144</f>
        <v>0</v>
      </c>
      <c r="AE26" s="163">
        <f>'Energy Consumption'!F1225</f>
        <v>0</v>
      </c>
      <c r="AF26" s="104">
        <f>'Energy Consumption'!F1226</f>
        <v>0</v>
      </c>
      <c r="AG26" s="163">
        <f>'Energy Consumption'!F1307</f>
        <v>0</v>
      </c>
      <c r="AH26" s="104">
        <f>'Energy Consumption'!F1308</f>
        <v>0</v>
      </c>
      <c r="AI26" s="163">
        <f>'Energy Consumption'!F1389</f>
        <v>0</v>
      </c>
      <c r="AJ26" s="104">
        <f>'Energy Consumption'!F1390</f>
        <v>0</v>
      </c>
      <c r="AK26" s="163">
        <f>'Energy Consumption'!F1471</f>
        <v>0</v>
      </c>
      <c r="AL26" s="104">
        <f>'Energy Consumption'!F1472</f>
        <v>0</v>
      </c>
      <c r="AM26" s="163">
        <f>'Energy Consumption'!F1553</f>
        <v>0</v>
      </c>
      <c r="AN26" s="104">
        <f>'Energy Consumption'!F1554</f>
        <v>0</v>
      </c>
      <c r="AO26" s="163">
        <f>'Energy Consumption'!F1635</f>
        <v>0</v>
      </c>
      <c r="AP26" s="104">
        <f>'Energy Consumption'!F1636</f>
        <v>0</v>
      </c>
      <c r="AR26" s="104">
        <f>'Relevant Variables'!F54</f>
        <v>0</v>
      </c>
      <c r="AS26" s="104">
        <f>'Relevant Variables'!F84</f>
        <v>0</v>
      </c>
      <c r="AT26" s="104">
        <f>'Relevant Variables'!F114</f>
        <v>0</v>
      </c>
      <c r="AU26" s="104">
        <f>'Relevant Variables'!F144</f>
        <v>0</v>
      </c>
      <c r="AV26" s="104">
        <f>'Relevant Variables'!F174</f>
        <v>0</v>
      </c>
      <c r="AW26" s="104">
        <f>'Relevant Variables'!F204</f>
        <v>0</v>
      </c>
      <c r="AX26" s="104">
        <f>'Relevant Variables'!F234</f>
        <v>0</v>
      </c>
      <c r="AY26" s="104">
        <f>'Relevant Variables'!F264</f>
        <v>0</v>
      </c>
      <c r="AZ26" s="104">
        <f>'Relevant Variables'!F294</f>
        <v>0</v>
      </c>
      <c r="BA26" s="104">
        <f>'Relevant Variables'!F324</f>
        <v>0</v>
      </c>
      <c r="BB26" s="104">
        <f>'Relevant Variables'!F354</f>
        <v>0</v>
      </c>
      <c r="BC26" s="104">
        <f>'Relevant Variables'!F384</f>
        <v>0</v>
      </c>
      <c r="BD26" s="104">
        <f>'Relevant Variables'!F414</f>
        <v>0</v>
      </c>
      <c r="BE26" s="104">
        <f>'Relevant Variables'!F444</f>
        <v>0</v>
      </c>
      <c r="BF26" s="104">
        <f>'Relevant Variables'!F474</f>
        <v>0</v>
      </c>
      <c r="BG26" s="104">
        <f>'Relevant Variables'!F504</f>
        <v>0</v>
      </c>
      <c r="BH26" s="104">
        <f>'Relevant Variables'!F534</f>
        <v>0</v>
      </c>
      <c r="BI26" s="104">
        <f>'Relevant Variables'!F564</f>
        <v>0</v>
      </c>
      <c r="BJ26" s="104">
        <f>'Relevant Variables'!F594</f>
        <v>0</v>
      </c>
      <c r="BK26" s="104">
        <f>'Relevant Variables'!F624</f>
        <v>0</v>
      </c>
    </row>
    <row r="27" spans="1:63" s="104" customFormat="1">
      <c r="A27" s="164">
        <f t="shared" si="1"/>
        <v>38808</v>
      </c>
      <c r="C27" s="163">
        <f>'Energy Consumption'!G77</f>
        <v>0</v>
      </c>
      <c r="D27" s="104">
        <f>'Energy Consumption'!G78</f>
        <v>0</v>
      </c>
      <c r="E27" s="163">
        <f>'Energy Consumption'!G159</f>
        <v>0</v>
      </c>
      <c r="F27" s="104">
        <f>'Energy Consumption'!G160</f>
        <v>0</v>
      </c>
      <c r="G27" s="163">
        <f>'Energy Consumption'!G241</f>
        <v>0</v>
      </c>
      <c r="H27" s="104">
        <f>'Energy Consumption'!G242</f>
        <v>0</v>
      </c>
      <c r="I27" s="163">
        <f>'Energy Consumption'!G323</f>
        <v>0</v>
      </c>
      <c r="J27" s="104">
        <f>'Energy Consumption'!G324</f>
        <v>0</v>
      </c>
      <c r="K27" s="163">
        <f>'Energy Consumption'!G405</f>
        <v>0</v>
      </c>
      <c r="L27" s="104">
        <f>'Energy Consumption'!G406</f>
        <v>0</v>
      </c>
      <c r="M27" s="163">
        <f>'Energy Consumption'!G487</f>
        <v>0</v>
      </c>
      <c r="N27" s="104">
        <f>'Energy Consumption'!G488</f>
        <v>0</v>
      </c>
      <c r="O27" s="163">
        <f>'Energy Consumption'!G569</f>
        <v>0</v>
      </c>
      <c r="P27" s="104">
        <f>'Energy Consumption'!G570</f>
        <v>0</v>
      </c>
      <c r="Q27" s="163">
        <f>'Energy Consumption'!G651</f>
        <v>0</v>
      </c>
      <c r="R27" s="104">
        <f>'Energy Consumption'!G652</f>
        <v>0</v>
      </c>
      <c r="S27" s="163">
        <f>'Energy Consumption'!G733</f>
        <v>0</v>
      </c>
      <c r="T27" s="104">
        <f>'Energy Consumption'!G734</f>
        <v>0</v>
      </c>
      <c r="U27" s="163">
        <f>'Energy Consumption'!G815</f>
        <v>0</v>
      </c>
      <c r="V27" s="104">
        <f>'Energy Consumption'!G816</f>
        <v>0</v>
      </c>
      <c r="W27" s="163">
        <f>'Energy Consumption'!G897</f>
        <v>0</v>
      </c>
      <c r="X27" s="104">
        <f>'Energy Consumption'!G898</f>
        <v>0</v>
      </c>
      <c r="Y27" s="163">
        <f>'Energy Consumption'!G979</f>
        <v>0</v>
      </c>
      <c r="Z27" s="104">
        <f>'Energy Consumption'!G980</f>
        <v>0</v>
      </c>
      <c r="AA27" s="163">
        <f>'Energy Consumption'!G1061</f>
        <v>0</v>
      </c>
      <c r="AB27" s="104">
        <f>'Energy Consumption'!G1062</f>
        <v>0</v>
      </c>
      <c r="AC27" s="163">
        <f>'Energy Consumption'!G1143</f>
        <v>0</v>
      </c>
      <c r="AD27" s="104">
        <f>'Energy Consumption'!G1144</f>
        <v>0</v>
      </c>
      <c r="AE27" s="163">
        <f>'Energy Consumption'!G1225</f>
        <v>0</v>
      </c>
      <c r="AF27" s="104">
        <f>'Energy Consumption'!G1226</f>
        <v>0</v>
      </c>
      <c r="AG27" s="163">
        <f>'Energy Consumption'!G1307</f>
        <v>0</v>
      </c>
      <c r="AH27" s="104">
        <f>'Energy Consumption'!G1308</f>
        <v>0</v>
      </c>
      <c r="AI27" s="163">
        <f>'Energy Consumption'!G1389</f>
        <v>0</v>
      </c>
      <c r="AJ27" s="104">
        <f>'Energy Consumption'!G1390</f>
        <v>0</v>
      </c>
      <c r="AK27" s="163">
        <f>'Energy Consumption'!G1471</f>
        <v>0</v>
      </c>
      <c r="AL27" s="104">
        <f>'Energy Consumption'!G1472</f>
        <v>0</v>
      </c>
      <c r="AM27" s="163">
        <f>'Energy Consumption'!G1553</f>
        <v>0</v>
      </c>
      <c r="AN27" s="104">
        <f>'Energy Consumption'!G1554</f>
        <v>0</v>
      </c>
      <c r="AO27" s="163">
        <f>'Energy Consumption'!G1635</f>
        <v>0</v>
      </c>
      <c r="AP27" s="104">
        <f>'Energy Consumption'!G1636</f>
        <v>0</v>
      </c>
      <c r="AR27" s="104">
        <f>'Relevant Variables'!G54</f>
        <v>0</v>
      </c>
      <c r="AS27" s="104">
        <f>'Relevant Variables'!G84</f>
        <v>0</v>
      </c>
      <c r="AT27" s="104">
        <f>'Relevant Variables'!G114</f>
        <v>0</v>
      </c>
      <c r="AU27" s="104">
        <f>'Relevant Variables'!G144</f>
        <v>0</v>
      </c>
      <c r="AV27" s="104">
        <f>'Relevant Variables'!G174</f>
        <v>0</v>
      </c>
      <c r="AW27" s="104">
        <f>'Relevant Variables'!G204</f>
        <v>0</v>
      </c>
      <c r="AX27" s="104">
        <f>'Relevant Variables'!G234</f>
        <v>0</v>
      </c>
      <c r="AY27" s="104">
        <f>'Relevant Variables'!G264</f>
        <v>0</v>
      </c>
      <c r="AZ27" s="104">
        <f>'Relevant Variables'!G294</f>
        <v>0</v>
      </c>
      <c r="BA27" s="104">
        <f>'Relevant Variables'!G324</f>
        <v>0</v>
      </c>
      <c r="BB27" s="104">
        <f>'Relevant Variables'!G354</f>
        <v>0</v>
      </c>
      <c r="BC27" s="104">
        <f>'Relevant Variables'!G384</f>
        <v>0</v>
      </c>
      <c r="BD27" s="104">
        <f>'Relevant Variables'!G414</f>
        <v>0</v>
      </c>
      <c r="BE27" s="104">
        <f>'Relevant Variables'!G444</f>
        <v>0</v>
      </c>
      <c r="BF27" s="104">
        <f>'Relevant Variables'!G474</f>
        <v>0</v>
      </c>
      <c r="BG27" s="104">
        <f>'Relevant Variables'!G504</f>
        <v>0</v>
      </c>
      <c r="BH27" s="104">
        <f>'Relevant Variables'!G534</f>
        <v>0</v>
      </c>
      <c r="BI27" s="104">
        <f>'Relevant Variables'!G564</f>
        <v>0</v>
      </c>
      <c r="BJ27" s="104">
        <f>'Relevant Variables'!G594</f>
        <v>0</v>
      </c>
      <c r="BK27" s="104">
        <f>'Relevant Variables'!G624</f>
        <v>0</v>
      </c>
    </row>
    <row r="28" spans="1:63" s="104" customFormat="1">
      <c r="A28" s="164">
        <f t="shared" si="1"/>
        <v>38838</v>
      </c>
      <c r="C28" s="163">
        <f>'Energy Consumption'!H77</f>
        <v>0</v>
      </c>
      <c r="D28" s="104">
        <f>'Energy Consumption'!H78</f>
        <v>0</v>
      </c>
      <c r="E28" s="163">
        <f>'Energy Consumption'!H159</f>
        <v>0</v>
      </c>
      <c r="F28" s="104">
        <f>'Energy Consumption'!H160</f>
        <v>0</v>
      </c>
      <c r="G28" s="163">
        <f>'Energy Consumption'!H241</f>
        <v>0</v>
      </c>
      <c r="H28" s="104">
        <f>'Energy Consumption'!H242</f>
        <v>0</v>
      </c>
      <c r="I28" s="163">
        <f>'Energy Consumption'!H323</f>
        <v>0</v>
      </c>
      <c r="J28" s="104">
        <f>'Energy Consumption'!H324</f>
        <v>0</v>
      </c>
      <c r="K28" s="163">
        <f>'Energy Consumption'!H405</f>
        <v>0</v>
      </c>
      <c r="L28" s="104">
        <f>'Energy Consumption'!H406</f>
        <v>0</v>
      </c>
      <c r="M28" s="163">
        <f>'Energy Consumption'!H487</f>
        <v>0</v>
      </c>
      <c r="N28" s="104">
        <f>'Energy Consumption'!H488</f>
        <v>0</v>
      </c>
      <c r="O28" s="163">
        <f>'Energy Consumption'!H569</f>
        <v>0</v>
      </c>
      <c r="P28" s="104">
        <f>'Energy Consumption'!H570</f>
        <v>0</v>
      </c>
      <c r="Q28" s="163">
        <f>'Energy Consumption'!H651</f>
        <v>0</v>
      </c>
      <c r="R28" s="104">
        <f>'Energy Consumption'!H652</f>
        <v>0</v>
      </c>
      <c r="S28" s="163">
        <f>'Energy Consumption'!H733</f>
        <v>0</v>
      </c>
      <c r="T28" s="104">
        <f>'Energy Consumption'!H734</f>
        <v>0</v>
      </c>
      <c r="U28" s="163">
        <f>'Energy Consumption'!H815</f>
        <v>0</v>
      </c>
      <c r="V28" s="104">
        <f>'Energy Consumption'!H816</f>
        <v>0</v>
      </c>
      <c r="W28" s="163">
        <f>'Energy Consumption'!H897</f>
        <v>0</v>
      </c>
      <c r="X28" s="104">
        <f>'Energy Consumption'!H898</f>
        <v>0</v>
      </c>
      <c r="Y28" s="163">
        <f>'Energy Consumption'!H979</f>
        <v>0</v>
      </c>
      <c r="Z28" s="104">
        <f>'Energy Consumption'!H980</f>
        <v>0</v>
      </c>
      <c r="AA28" s="163">
        <f>'Energy Consumption'!H1061</f>
        <v>0</v>
      </c>
      <c r="AB28" s="104">
        <f>'Energy Consumption'!H1062</f>
        <v>0</v>
      </c>
      <c r="AC28" s="163">
        <f>'Energy Consumption'!H1143</f>
        <v>0</v>
      </c>
      <c r="AD28" s="104">
        <f>'Energy Consumption'!H1144</f>
        <v>0</v>
      </c>
      <c r="AE28" s="163">
        <f>'Energy Consumption'!H1225</f>
        <v>0</v>
      </c>
      <c r="AF28" s="104">
        <f>'Energy Consumption'!H1226</f>
        <v>0</v>
      </c>
      <c r="AG28" s="163">
        <f>'Energy Consumption'!H1307</f>
        <v>0</v>
      </c>
      <c r="AH28" s="104">
        <f>'Energy Consumption'!H1308</f>
        <v>0</v>
      </c>
      <c r="AI28" s="163">
        <f>'Energy Consumption'!H1389</f>
        <v>0</v>
      </c>
      <c r="AJ28" s="104">
        <f>'Energy Consumption'!H1390</f>
        <v>0</v>
      </c>
      <c r="AK28" s="163">
        <f>'Energy Consumption'!H1471</f>
        <v>0</v>
      </c>
      <c r="AL28" s="104">
        <f>'Energy Consumption'!H1472</f>
        <v>0</v>
      </c>
      <c r="AM28" s="163">
        <f>'Energy Consumption'!H1553</f>
        <v>0</v>
      </c>
      <c r="AN28" s="104">
        <f>'Energy Consumption'!H1554</f>
        <v>0</v>
      </c>
      <c r="AO28" s="163">
        <f>'Energy Consumption'!H1635</f>
        <v>0</v>
      </c>
      <c r="AP28" s="104">
        <f>'Energy Consumption'!H1636</f>
        <v>0</v>
      </c>
      <c r="AR28" s="104">
        <f>'Relevant Variables'!H54</f>
        <v>0</v>
      </c>
      <c r="AS28" s="104">
        <f>'Relevant Variables'!H84</f>
        <v>0</v>
      </c>
      <c r="AT28" s="104">
        <f>'Relevant Variables'!H114</f>
        <v>0</v>
      </c>
      <c r="AU28" s="104">
        <f>'Relevant Variables'!H144</f>
        <v>0</v>
      </c>
      <c r="AV28" s="104">
        <f>'Relevant Variables'!H174</f>
        <v>0</v>
      </c>
      <c r="AW28" s="104">
        <f>'Relevant Variables'!H204</f>
        <v>0</v>
      </c>
      <c r="AX28" s="104">
        <f>'Relevant Variables'!H234</f>
        <v>0</v>
      </c>
      <c r="AY28" s="104">
        <f>'Relevant Variables'!H264</f>
        <v>0</v>
      </c>
      <c r="AZ28" s="104">
        <f>'Relevant Variables'!H294</f>
        <v>0</v>
      </c>
      <c r="BA28" s="104">
        <f>'Relevant Variables'!H324</f>
        <v>0</v>
      </c>
      <c r="BB28" s="104">
        <f>'Relevant Variables'!H354</f>
        <v>0</v>
      </c>
      <c r="BC28" s="104">
        <f>'Relevant Variables'!H384</f>
        <v>0</v>
      </c>
      <c r="BD28" s="104">
        <f>'Relevant Variables'!H414</f>
        <v>0</v>
      </c>
      <c r="BE28" s="104">
        <f>'Relevant Variables'!H444</f>
        <v>0</v>
      </c>
      <c r="BF28" s="104">
        <f>'Relevant Variables'!H474</f>
        <v>0</v>
      </c>
      <c r="BG28" s="104">
        <f>'Relevant Variables'!H504</f>
        <v>0</v>
      </c>
      <c r="BH28" s="104">
        <f>'Relevant Variables'!H534</f>
        <v>0</v>
      </c>
      <c r="BI28" s="104">
        <f>'Relevant Variables'!H564</f>
        <v>0</v>
      </c>
      <c r="BJ28" s="104">
        <f>'Relevant Variables'!H594</f>
        <v>0</v>
      </c>
      <c r="BK28" s="104">
        <f>'Relevant Variables'!H624</f>
        <v>0</v>
      </c>
    </row>
    <row r="29" spans="1:63" s="104" customFormat="1">
      <c r="A29" s="164">
        <f t="shared" si="1"/>
        <v>38869</v>
      </c>
      <c r="C29" s="163">
        <f>'Energy Consumption'!I77</f>
        <v>0</v>
      </c>
      <c r="D29" s="104">
        <f>'Energy Consumption'!I78</f>
        <v>0</v>
      </c>
      <c r="E29" s="163">
        <f>'Energy Consumption'!I159</f>
        <v>0</v>
      </c>
      <c r="F29" s="104">
        <f>'Energy Consumption'!I160</f>
        <v>0</v>
      </c>
      <c r="G29" s="163">
        <f>'Energy Consumption'!I241</f>
        <v>0</v>
      </c>
      <c r="H29" s="104">
        <f>'Energy Consumption'!I242</f>
        <v>0</v>
      </c>
      <c r="I29" s="163">
        <f>'Energy Consumption'!I323</f>
        <v>0</v>
      </c>
      <c r="J29" s="104">
        <f>'Energy Consumption'!I324</f>
        <v>0</v>
      </c>
      <c r="K29" s="163">
        <f>'Energy Consumption'!I405</f>
        <v>0</v>
      </c>
      <c r="L29" s="104">
        <f>'Energy Consumption'!I406</f>
        <v>0</v>
      </c>
      <c r="M29" s="163">
        <f>'Energy Consumption'!I487</f>
        <v>0</v>
      </c>
      <c r="N29" s="104">
        <f>'Energy Consumption'!I488</f>
        <v>0</v>
      </c>
      <c r="O29" s="163">
        <f>'Energy Consumption'!I569</f>
        <v>0</v>
      </c>
      <c r="P29" s="104">
        <f>'Energy Consumption'!I570</f>
        <v>0</v>
      </c>
      <c r="Q29" s="163">
        <f>'Energy Consumption'!I651</f>
        <v>0</v>
      </c>
      <c r="R29" s="104">
        <f>'Energy Consumption'!I652</f>
        <v>0</v>
      </c>
      <c r="S29" s="163">
        <f>'Energy Consumption'!I733</f>
        <v>0</v>
      </c>
      <c r="T29" s="104">
        <f>'Energy Consumption'!I734</f>
        <v>0</v>
      </c>
      <c r="U29" s="163">
        <f>'Energy Consumption'!I815</f>
        <v>0</v>
      </c>
      <c r="V29" s="104">
        <f>'Energy Consumption'!I816</f>
        <v>0</v>
      </c>
      <c r="W29" s="163">
        <f>'Energy Consumption'!I897</f>
        <v>0</v>
      </c>
      <c r="X29" s="104">
        <f>'Energy Consumption'!I898</f>
        <v>0</v>
      </c>
      <c r="Y29" s="163">
        <f>'Energy Consumption'!I979</f>
        <v>0</v>
      </c>
      <c r="Z29" s="104">
        <f>'Energy Consumption'!I980</f>
        <v>0</v>
      </c>
      <c r="AA29" s="163">
        <f>'Energy Consumption'!I1061</f>
        <v>0</v>
      </c>
      <c r="AB29" s="104">
        <f>'Energy Consumption'!I1062</f>
        <v>0</v>
      </c>
      <c r="AC29" s="163">
        <f>'Energy Consumption'!I1143</f>
        <v>0</v>
      </c>
      <c r="AD29" s="104">
        <f>'Energy Consumption'!I1144</f>
        <v>0</v>
      </c>
      <c r="AE29" s="163">
        <f>'Energy Consumption'!I1225</f>
        <v>0</v>
      </c>
      <c r="AF29" s="104">
        <f>'Energy Consumption'!I1226</f>
        <v>0</v>
      </c>
      <c r="AG29" s="163">
        <f>'Energy Consumption'!I1307</f>
        <v>0</v>
      </c>
      <c r="AH29" s="104">
        <f>'Energy Consumption'!I1308</f>
        <v>0</v>
      </c>
      <c r="AI29" s="163">
        <f>'Energy Consumption'!I1389</f>
        <v>0</v>
      </c>
      <c r="AJ29" s="104">
        <f>'Energy Consumption'!I1390</f>
        <v>0</v>
      </c>
      <c r="AK29" s="163">
        <f>'Energy Consumption'!I1471</f>
        <v>0</v>
      </c>
      <c r="AL29" s="104">
        <f>'Energy Consumption'!I1472</f>
        <v>0</v>
      </c>
      <c r="AM29" s="163">
        <f>'Energy Consumption'!I1553</f>
        <v>0</v>
      </c>
      <c r="AN29" s="104">
        <f>'Energy Consumption'!I1554</f>
        <v>0</v>
      </c>
      <c r="AO29" s="163">
        <f>'Energy Consumption'!I1635</f>
        <v>0</v>
      </c>
      <c r="AP29" s="104">
        <f>'Energy Consumption'!I1636</f>
        <v>0</v>
      </c>
      <c r="AR29" s="104">
        <f>'Relevant Variables'!I54</f>
        <v>0</v>
      </c>
      <c r="AS29" s="104">
        <f>'Relevant Variables'!I84</f>
        <v>0</v>
      </c>
      <c r="AT29" s="104">
        <f>'Relevant Variables'!I114</f>
        <v>0</v>
      </c>
      <c r="AU29" s="104">
        <f>'Relevant Variables'!I144</f>
        <v>0</v>
      </c>
      <c r="AV29" s="104">
        <f>'Relevant Variables'!I174</f>
        <v>0</v>
      </c>
      <c r="AW29" s="104">
        <f>'Relevant Variables'!I204</f>
        <v>0</v>
      </c>
      <c r="AX29" s="104">
        <f>'Relevant Variables'!I234</f>
        <v>0</v>
      </c>
      <c r="AY29" s="104">
        <f>'Relevant Variables'!I264</f>
        <v>0</v>
      </c>
      <c r="AZ29" s="104">
        <f>'Relevant Variables'!I294</f>
        <v>0</v>
      </c>
      <c r="BA29" s="104">
        <f>'Relevant Variables'!I324</f>
        <v>0</v>
      </c>
      <c r="BB29" s="104">
        <f>'Relevant Variables'!I354</f>
        <v>0</v>
      </c>
      <c r="BC29" s="104">
        <f>'Relevant Variables'!I384</f>
        <v>0</v>
      </c>
      <c r="BD29" s="104">
        <f>'Relevant Variables'!I414</f>
        <v>0</v>
      </c>
      <c r="BE29" s="104">
        <f>'Relevant Variables'!I444</f>
        <v>0</v>
      </c>
      <c r="BF29" s="104">
        <f>'Relevant Variables'!I474</f>
        <v>0</v>
      </c>
      <c r="BG29" s="104">
        <f>'Relevant Variables'!I504</f>
        <v>0</v>
      </c>
      <c r="BH29" s="104">
        <f>'Relevant Variables'!I534</f>
        <v>0</v>
      </c>
      <c r="BI29" s="104">
        <f>'Relevant Variables'!I564</f>
        <v>0</v>
      </c>
      <c r="BJ29" s="104">
        <f>'Relevant Variables'!I594</f>
        <v>0</v>
      </c>
      <c r="BK29" s="104">
        <f>'Relevant Variables'!I624</f>
        <v>0</v>
      </c>
    </row>
    <row r="30" spans="1:63" s="104" customFormat="1">
      <c r="A30" s="164">
        <f t="shared" si="1"/>
        <v>38899</v>
      </c>
      <c r="C30" s="163">
        <f>'Energy Consumption'!J77</f>
        <v>0</v>
      </c>
      <c r="D30" s="104">
        <f>'Energy Consumption'!J78</f>
        <v>0</v>
      </c>
      <c r="E30" s="163">
        <f>'Energy Consumption'!J159</f>
        <v>0</v>
      </c>
      <c r="F30" s="104">
        <f>'Energy Consumption'!J160</f>
        <v>0</v>
      </c>
      <c r="G30" s="163">
        <f>'Energy Consumption'!J241</f>
        <v>0</v>
      </c>
      <c r="H30" s="104">
        <f>'Energy Consumption'!J242</f>
        <v>0</v>
      </c>
      <c r="I30" s="163">
        <f>'Energy Consumption'!J323</f>
        <v>0</v>
      </c>
      <c r="J30" s="104">
        <f>'Energy Consumption'!J324</f>
        <v>0</v>
      </c>
      <c r="K30" s="163">
        <f>'Energy Consumption'!J405</f>
        <v>0</v>
      </c>
      <c r="L30" s="104">
        <f>'Energy Consumption'!J406</f>
        <v>0</v>
      </c>
      <c r="M30" s="163">
        <f>'Energy Consumption'!J487</f>
        <v>0</v>
      </c>
      <c r="N30" s="104">
        <f>'Energy Consumption'!J488</f>
        <v>0</v>
      </c>
      <c r="O30" s="163">
        <f>'Energy Consumption'!J569</f>
        <v>0</v>
      </c>
      <c r="P30" s="104">
        <f>'Energy Consumption'!J570</f>
        <v>0</v>
      </c>
      <c r="Q30" s="163">
        <f>'Energy Consumption'!J651</f>
        <v>0</v>
      </c>
      <c r="R30" s="104">
        <f>'Energy Consumption'!J652</f>
        <v>0</v>
      </c>
      <c r="S30" s="163">
        <f>'Energy Consumption'!J733</f>
        <v>0</v>
      </c>
      <c r="T30" s="104">
        <f>'Energy Consumption'!J734</f>
        <v>0</v>
      </c>
      <c r="U30" s="163">
        <f>'Energy Consumption'!J815</f>
        <v>0</v>
      </c>
      <c r="V30" s="104">
        <f>'Energy Consumption'!J816</f>
        <v>0</v>
      </c>
      <c r="W30" s="163">
        <f>'Energy Consumption'!J897</f>
        <v>0</v>
      </c>
      <c r="X30" s="104">
        <f>'Energy Consumption'!J898</f>
        <v>0</v>
      </c>
      <c r="Y30" s="163">
        <f>'Energy Consumption'!J979</f>
        <v>0</v>
      </c>
      <c r="Z30" s="104">
        <f>'Energy Consumption'!J980</f>
        <v>0</v>
      </c>
      <c r="AA30" s="163">
        <f>'Energy Consumption'!J1061</f>
        <v>0</v>
      </c>
      <c r="AB30" s="104">
        <f>'Energy Consumption'!J1062</f>
        <v>0</v>
      </c>
      <c r="AC30" s="163">
        <f>'Energy Consumption'!J1143</f>
        <v>0</v>
      </c>
      <c r="AD30" s="104">
        <f>'Energy Consumption'!J1144</f>
        <v>0</v>
      </c>
      <c r="AE30" s="163">
        <f>'Energy Consumption'!J1225</f>
        <v>0</v>
      </c>
      <c r="AF30" s="104">
        <f>'Energy Consumption'!J1226</f>
        <v>0</v>
      </c>
      <c r="AG30" s="163">
        <f>'Energy Consumption'!J1307</f>
        <v>0</v>
      </c>
      <c r="AH30" s="104">
        <f>'Energy Consumption'!J1308</f>
        <v>0</v>
      </c>
      <c r="AI30" s="163">
        <f>'Energy Consumption'!J1389</f>
        <v>0</v>
      </c>
      <c r="AJ30" s="104">
        <f>'Energy Consumption'!J1390</f>
        <v>0</v>
      </c>
      <c r="AK30" s="163">
        <f>'Energy Consumption'!J1471</f>
        <v>0</v>
      </c>
      <c r="AL30" s="104">
        <f>'Energy Consumption'!J1472</f>
        <v>0</v>
      </c>
      <c r="AM30" s="163">
        <f>'Energy Consumption'!J1553</f>
        <v>0</v>
      </c>
      <c r="AN30" s="104">
        <f>'Energy Consumption'!J1554</f>
        <v>0</v>
      </c>
      <c r="AO30" s="163">
        <f>'Energy Consumption'!J1635</f>
        <v>0</v>
      </c>
      <c r="AP30" s="104">
        <f>'Energy Consumption'!J1636</f>
        <v>0</v>
      </c>
      <c r="AR30" s="104">
        <f>'Relevant Variables'!J54</f>
        <v>0</v>
      </c>
      <c r="AS30" s="104">
        <f>'Relevant Variables'!J84</f>
        <v>0</v>
      </c>
      <c r="AT30" s="104">
        <f>'Relevant Variables'!J114</f>
        <v>0</v>
      </c>
      <c r="AU30" s="104">
        <f>'Relevant Variables'!J144</f>
        <v>0</v>
      </c>
      <c r="AV30" s="104">
        <f>'Relevant Variables'!J174</f>
        <v>0</v>
      </c>
      <c r="AW30" s="104">
        <f>'Relevant Variables'!J204</f>
        <v>0</v>
      </c>
      <c r="AX30" s="104">
        <f>'Relevant Variables'!J234</f>
        <v>0</v>
      </c>
      <c r="AY30" s="104">
        <f>'Relevant Variables'!J264</f>
        <v>0</v>
      </c>
      <c r="AZ30" s="104">
        <f>'Relevant Variables'!J294</f>
        <v>0</v>
      </c>
      <c r="BA30" s="104">
        <f>'Relevant Variables'!J324</f>
        <v>0</v>
      </c>
      <c r="BB30" s="104">
        <f>'Relevant Variables'!J354</f>
        <v>0</v>
      </c>
      <c r="BC30" s="104">
        <f>'Relevant Variables'!J384</f>
        <v>0</v>
      </c>
      <c r="BD30" s="104">
        <f>'Relevant Variables'!J414</f>
        <v>0</v>
      </c>
      <c r="BE30" s="104">
        <f>'Relevant Variables'!J444</f>
        <v>0</v>
      </c>
      <c r="BF30" s="104">
        <f>'Relevant Variables'!J474</f>
        <v>0</v>
      </c>
      <c r="BG30" s="104">
        <f>'Relevant Variables'!J504</f>
        <v>0</v>
      </c>
      <c r="BH30" s="104">
        <f>'Relevant Variables'!J534</f>
        <v>0</v>
      </c>
      <c r="BI30" s="104">
        <f>'Relevant Variables'!J564</f>
        <v>0</v>
      </c>
      <c r="BJ30" s="104">
        <f>'Relevant Variables'!J594</f>
        <v>0</v>
      </c>
      <c r="BK30" s="104">
        <f>'Relevant Variables'!J624</f>
        <v>0</v>
      </c>
    </row>
    <row r="31" spans="1:63" s="104" customFormat="1">
      <c r="A31" s="164">
        <f t="shared" si="1"/>
        <v>38930</v>
      </c>
      <c r="C31" s="163">
        <f>'Energy Consumption'!K77</f>
        <v>0</v>
      </c>
      <c r="D31" s="104">
        <f>'Energy Consumption'!K78</f>
        <v>0</v>
      </c>
      <c r="E31" s="163">
        <f>'Energy Consumption'!K159</f>
        <v>0</v>
      </c>
      <c r="F31" s="104">
        <f>'Energy Consumption'!K160</f>
        <v>0</v>
      </c>
      <c r="G31" s="163">
        <f>'Energy Consumption'!K241</f>
        <v>0</v>
      </c>
      <c r="H31" s="104">
        <f>'Energy Consumption'!K242</f>
        <v>0</v>
      </c>
      <c r="I31" s="163">
        <f>'Energy Consumption'!K323</f>
        <v>0</v>
      </c>
      <c r="J31" s="104">
        <f>'Energy Consumption'!K324</f>
        <v>0</v>
      </c>
      <c r="K31" s="163">
        <f>'Energy Consumption'!K405</f>
        <v>0</v>
      </c>
      <c r="L31" s="104">
        <f>'Energy Consumption'!K406</f>
        <v>0</v>
      </c>
      <c r="M31" s="163">
        <f>'Energy Consumption'!K487</f>
        <v>0</v>
      </c>
      <c r="N31" s="104">
        <f>'Energy Consumption'!K488</f>
        <v>0</v>
      </c>
      <c r="O31" s="163">
        <f>'Energy Consumption'!K569</f>
        <v>0</v>
      </c>
      <c r="P31" s="104">
        <f>'Energy Consumption'!K570</f>
        <v>0</v>
      </c>
      <c r="Q31" s="163">
        <f>'Energy Consumption'!K651</f>
        <v>0</v>
      </c>
      <c r="R31" s="104">
        <f>'Energy Consumption'!K652</f>
        <v>0</v>
      </c>
      <c r="S31" s="163">
        <f>'Energy Consumption'!K733</f>
        <v>0</v>
      </c>
      <c r="T31" s="104">
        <f>'Energy Consumption'!K734</f>
        <v>0</v>
      </c>
      <c r="U31" s="163">
        <f>'Energy Consumption'!K815</f>
        <v>0</v>
      </c>
      <c r="V31" s="104">
        <f>'Energy Consumption'!K816</f>
        <v>0</v>
      </c>
      <c r="W31" s="163">
        <f>'Energy Consumption'!K897</f>
        <v>0</v>
      </c>
      <c r="X31" s="104">
        <f>'Energy Consumption'!K898</f>
        <v>0</v>
      </c>
      <c r="Y31" s="163">
        <f>'Energy Consumption'!K979</f>
        <v>0</v>
      </c>
      <c r="Z31" s="104">
        <f>'Energy Consumption'!K980</f>
        <v>0</v>
      </c>
      <c r="AA31" s="163">
        <f>'Energy Consumption'!K1061</f>
        <v>0</v>
      </c>
      <c r="AB31" s="104">
        <f>'Energy Consumption'!K1062</f>
        <v>0</v>
      </c>
      <c r="AC31" s="163">
        <f>'Energy Consumption'!K1143</f>
        <v>0</v>
      </c>
      <c r="AD31" s="104">
        <f>'Energy Consumption'!K1144</f>
        <v>0</v>
      </c>
      <c r="AE31" s="163">
        <f>'Energy Consumption'!K1225</f>
        <v>0</v>
      </c>
      <c r="AF31" s="104">
        <f>'Energy Consumption'!K1226</f>
        <v>0</v>
      </c>
      <c r="AG31" s="163">
        <f>'Energy Consumption'!K1307</f>
        <v>0</v>
      </c>
      <c r="AH31" s="104">
        <f>'Energy Consumption'!K1308</f>
        <v>0</v>
      </c>
      <c r="AI31" s="163">
        <f>'Energy Consumption'!K1389</f>
        <v>0</v>
      </c>
      <c r="AJ31" s="104">
        <f>'Energy Consumption'!K1390</f>
        <v>0</v>
      </c>
      <c r="AK31" s="163">
        <f>'Energy Consumption'!K1471</f>
        <v>0</v>
      </c>
      <c r="AL31" s="104">
        <f>'Energy Consumption'!K1472</f>
        <v>0</v>
      </c>
      <c r="AM31" s="163">
        <f>'Energy Consumption'!K1553</f>
        <v>0</v>
      </c>
      <c r="AN31" s="104">
        <f>'Energy Consumption'!K1554</f>
        <v>0</v>
      </c>
      <c r="AO31" s="163">
        <f>'Energy Consumption'!K1635</f>
        <v>0</v>
      </c>
      <c r="AP31" s="104">
        <f>'Energy Consumption'!K1636</f>
        <v>0</v>
      </c>
      <c r="AR31" s="104">
        <f>'Relevant Variables'!K54</f>
        <v>0</v>
      </c>
      <c r="AS31" s="104">
        <f>'Relevant Variables'!K84</f>
        <v>0</v>
      </c>
      <c r="AT31" s="104">
        <f>'Relevant Variables'!K114</f>
        <v>0</v>
      </c>
      <c r="AU31" s="104">
        <f>'Relevant Variables'!K144</f>
        <v>0</v>
      </c>
      <c r="AV31" s="104">
        <f>'Relevant Variables'!K174</f>
        <v>0</v>
      </c>
      <c r="AW31" s="104">
        <f>'Relevant Variables'!K204</f>
        <v>0</v>
      </c>
      <c r="AX31" s="104">
        <f>'Relevant Variables'!K234</f>
        <v>0</v>
      </c>
      <c r="AY31" s="104">
        <f>'Relevant Variables'!K264</f>
        <v>0</v>
      </c>
      <c r="AZ31" s="104">
        <f>'Relevant Variables'!K294</f>
        <v>0</v>
      </c>
      <c r="BA31" s="104">
        <f>'Relevant Variables'!K324</f>
        <v>0</v>
      </c>
      <c r="BB31" s="104">
        <f>'Relevant Variables'!K354</f>
        <v>0</v>
      </c>
      <c r="BC31" s="104">
        <f>'Relevant Variables'!K384</f>
        <v>0</v>
      </c>
      <c r="BD31" s="104">
        <f>'Relevant Variables'!K414</f>
        <v>0</v>
      </c>
      <c r="BE31" s="104">
        <f>'Relevant Variables'!K444</f>
        <v>0</v>
      </c>
      <c r="BF31" s="104">
        <f>'Relevant Variables'!K474</f>
        <v>0</v>
      </c>
      <c r="BG31" s="104">
        <f>'Relevant Variables'!K504</f>
        <v>0</v>
      </c>
      <c r="BH31" s="104">
        <f>'Relevant Variables'!K534</f>
        <v>0</v>
      </c>
      <c r="BI31" s="104">
        <f>'Relevant Variables'!K564</f>
        <v>0</v>
      </c>
      <c r="BJ31" s="104">
        <f>'Relevant Variables'!K594</f>
        <v>0</v>
      </c>
      <c r="BK31" s="104">
        <f>'Relevant Variables'!K624</f>
        <v>0</v>
      </c>
    </row>
    <row r="32" spans="1:63" s="104" customFormat="1">
      <c r="A32" s="164">
        <f t="shared" si="1"/>
        <v>38961</v>
      </c>
      <c r="C32" s="163">
        <f>'Energy Consumption'!L77</f>
        <v>0</v>
      </c>
      <c r="D32" s="104">
        <f>'Energy Consumption'!L78</f>
        <v>0</v>
      </c>
      <c r="E32" s="163">
        <f>'Energy Consumption'!L159</f>
        <v>0</v>
      </c>
      <c r="F32" s="104">
        <f>'Energy Consumption'!L160</f>
        <v>0</v>
      </c>
      <c r="G32" s="163">
        <f>'Energy Consumption'!L241</f>
        <v>0</v>
      </c>
      <c r="H32" s="104">
        <f>'Energy Consumption'!L242</f>
        <v>0</v>
      </c>
      <c r="I32" s="163">
        <f>'Energy Consumption'!L323</f>
        <v>0</v>
      </c>
      <c r="J32" s="104">
        <f>'Energy Consumption'!L324</f>
        <v>0</v>
      </c>
      <c r="K32" s="163">
        <f>'Energy Consumption'!L405</f>
        <v>0</v>
      </c>
      <c r="L32" s="104">
        <f>'Energy Consumption'!L406</f>
        <v>0</v>
      </c>
      <c r="M32" s="163">
        <f>'Energy Consumption'!L487</f>
        <v>0</v>
      </c>
      <c r="N32" s="104">
        <f>'Energy Consumption'!L488</f>
        <v>0</v>
      </c>
      <c r="O32" s="163">
        <f>'Energy Consumption'!L569</f>
        <v>0</v>
      </c>
      <c r="P32" s="104">
        <f>'Energy Consumption'!L570</f>
        <v>0</v>
      </c>
      <c r="Q32" s="163">
        <f>'Energy Consumption'!L651</f>
        <v>0</v>
      </c>
      <c r="R32" s="104">
        <f>'Energy Consumption'!L652</f>
        <v>0</v>
      </c>
      <c r="S32" s="163">
        <f>'Energy Consumption'!L733</f>
        <v>0</v>
      </c>
      <c r="T32" s="104">
        <f>'Energy Consumption'!L734</f>
        <v>0</v>
      </c>
      <c r="U32" s="163">
        <f>'Energy Consumption'!L815</f>
        <v>0</v>
      </c>
      <c r="V32" s="104">
        <f>'Energy Consumption'!L816</f>
        <v>0</v>
      </c>
      <c r="W32" s="163">
        <f>'Energy Consumption'!L897</f>
        <v>0</v>
      </c>
      <c r="X32" s="104">
        <f>'Energy Consumption'!L898</f>
        <v>0</v>
      </c>
      <c r="Y32" s="163">
        <f>'Energy Consumption'!L979</f>
        <v>0</v>
      </c>
      <c r="Z32" s="104">
        <f>'Energy Consumption'!L980</f>
        <v>0</v>
      </c>
      <c r="AA32" s="163">
        <f>'Energy Consumption'!L1061</f>
        <v>0</v>
      </c>
      <c r="AB32" s="104">
        <f>'Energy Consumption'!L1062</f>
        <v>0</v>
      </c>
      <c r="AC32" s="163">
        <f>'Energy Consumption'!L1143</f>
        <v>0</v>
      </c>
      <c r="AD32" s="104">
        <f>'Energy Consumption'!L1144</f>
        <v>0</v>
      </c>
      <c r="AE32" s="163">
        <f>'Energy Consumption'!L1225</f>
        <v>0</v>
      </c>
      <c r="AF32" s="104">
        <f>'Energy Consumption'!L1226</f>
        <v>0</v>
      </c>
      <c r="AG32" s="163">
        <f>'Energy Consumption'!L1307</f>
        <v>0</v>
      </c>
      <c r="AH32" s="104">
        <f>'Energy Consumption'!L1308</f>
        <v>0</v>
      </c>
      <c r="AI32" s="163">
        <f>'Energy Consumption'!L1389</f>
        <v>0</v>
      </c>
      <c r="AJ32" s="104">
        <f>'Energy Consumption'!L1390</f>
        <v>0</v>
      </c>
      <c r="AK32" s="163">
        <f>'Energy Consumption'!L1471</f>
        <v>0</v>
      </c>
      <c r="AL32" s="104">
        <f>'Energy Consumption'!L1472</f>
        <v>0</v>
      </c>
      <c r="AM32" s="163">
        <f>'Energy Consumption'!L1553</f>
        <v>0</v>
      </c>
      <c r="AN32" s="104">
        <f>'Energy Consumption'!L1554</f>
        <v>0</v>
      </c>
      <c r="AO32" s="163">
        <f>'Energy Consumption'!L1635</f>
        <v>0</v>
      </c>
      <c r="AP32" s="104">
        <f>'Energy Consumption'!L1636</f>
        <v>0</v>
      </c>
      <c r="AR32" s="104">
        <f>'Relevant Variables'!L54</f>
        <v>0</v>
      </c>
      <c r="AS32" s="104">
        <f>'Relevant Variables'!L84</f>
        <v>0</v>
      </c>
      <c r="AT32" s="104">
        <f>'Relevant Variables'!L114</f>
        <v>0</v>
      </c>
      <c r="AU32" s="104">
        <f>'Relevant Variables'!L144</f>
        <v>0</v>
      </c>
      <c r="AV32" s="104">
        <f>'Relevant Variables'!L174</f>
        <v>0</v>
      </c>
      <c r="AW32" s="104">
        <f>'Relevant Variables'!L204</f>
        <v>0</v>
      </c>
      <c r="AX32" s="104">
        <f>'Relevant Variables'!L234</f>
        <v>0</v>
      </c>
      <c r="AY32" s="104">
        <f>'Relevant Variables'!L264</f>
        <v>0</v>
      </c>
      <c r="AZ32" s="104">
        <f>'Relevant Variables'!L294</f>
        <v>0</v>
      </c>
      <c r="BA32" s="104">
        <f>'Relevant Variables'!L324</f>
        <v>0</v>
      </c>
      <c r="BB32" s="104">
        <f>'Relevant Variables'!L354</f>
        <v>0</v>
      </c>
      <c r="BC32" s="104">
        <f>'Relevant Variables'!L384</f>
        <v>0</v>
      </c>
      <c r="BD32" s="104">
        <f>'Relevant Variables'!L414</f>
        <v>0</v>
      </c>
      <c r="BE32" s="104">
        <f>'Relevant Variables'!L444</f>
        <v>0</v>
      </c>
      <c r="BF32" s="104">
        <f>'Relevant Variables'!L474</f>
        <v>0</v>
      </c>
      <c r="BG32" s="104">
        <f>'Relevant Variables'!L504</f>
        <v>0</v>
      </c>
      <c r="BH32" s="104">
        <f>'Relevant Variables'!L534</f>
        <v>0</v>
      </c>
      <c r="BI32" s="104">
        <f>'Relevant Variables'!L564</f>
        <v>0</v>
      </c>
      <c r="BJ32" s="104">
        <f>'Relevant Variables'!L594</f>
        <v>0</v>
      </c>
      <c r="BK32" s="104">
        <f>'Relevant Variables'!L624</f>
        <v>0</v>
      </c>
    </row>
    <row r="33" spans="1:63" s="104" customFormat="1">
      <c r="A33" s="164">
        <f t="shared" si="1"/>
        <v>38991</v>
      </c>
      <c r="C33" s="163">
        <f>'Energy Consumption'!M77</f>
        <v>0</v>
      </c>
      <c r="D33" s="104">
        <f>'Energy Consumption'!M78</f>
        <v>0</v>
      </c>
      <c r="E33" s="163">
        <f>'Energy Consumption'!M159</f>
        <v>0</v>
      </c>
      <c r="F33" s="104">
        <f>'Energy Consumption'!M160</f>
        <v>0</v>
      </c>
      <c r="G33" s="163">
        <f>'Energy Consumption'!M241</f>
        <v>0</v>
      </c>
      <c r="H33" s="104">
        <f>'Energy Consumption'!M242</f>
        <v>0</v>
      </c>
      <c r="I33" s="163">
        <f>'Energy Consumption'!M323</f>
        <v>0</v>
      </c>
      <c r="J33" s="104">
        <f>'Energy Consumption'!M324</f>
        <v>0</v>
      </c>
      <c r="K33" s="163">
        <f>'Energy Consumption'!M405</f>
        <v>0</v>
      </c>
      <c r="L33" s="104">
        <f>'Energy Consumption'!M406</f>
        <v>0</v>
      </c>
      <c r="M33" s="163">
        <f>'Energy Consumption'!M487</f>
        <v>0</v>
      </c>
      <c r="N33" s="104">
        <f>'Energy Consumption'!M488</f>
        <v>0</v>
      </c>
      <c r="O33" s="163">
        <f>'Energy Consumption'!M569</f>
        <v>0</v>
      </c>
      <c r="P33" s="104">
        <f>'Energy Consumption'!M570</f>
        <v>0</v>
      </c>
      <c r="Q33" s="163">
        <f>'Energy Consumption'!M651</f>
        <v>0</v>
      </c>
      <c r="R33" s="104">
        <f>'Energy Consumption'!M652</f>
        <v>0</v>
      </c>
      <c r="S33" s="163">
        <f>'Energy Consumption'!M733</f>
        <v>0</v>
      </c>
      <c r="T33" s="104">
        <f>'Energy Consumption'!M734</f>
        <v>0</v>
      </c>
      <c r="U33" s="163">
        <f>'Energy Consumption'!M815</f>
        <v>0</v>
      </c>
      <c r="V33" s="104">
        <f>'Energy Consumption'!M816</f>
        <v>0</v>
      </c>
      <c r="W33" s="163">
        <f>'Energy Consumption'!M897</f>
        <v>0</v>
      </c>
      <c r="X33" s="104">
        <f>'Energy Consumption'!M898</f>
        <v>0</v>
      </c>
      <c r="Y33" s="163">
        <f>'Energy Consumption'!M979</f>
        <v>0</v>
      </c>
      <c r="Z33" s="104">
        <f>'Energy Consumption'!M980</f>
        <v>0</v>
      </c>
      <c r="AA33" s="163">
        <f>'Energy Consumption'!M1061</f>
        <v>0</v>
      </c>
      <c r="AB33" s="104">
        <f>'Energy Consumption'!M1062</f>
        <v>0</v>
      </c>
      <c r="AC33" s="163">
        <f>'Energy Consumption'!M1143</f>
        <v>0</v>
      </c>
      <c r="AD33" s="104">
        <f>'Energy Consumption'!M1144</f>
        <v>0</v>
      </c>
      <c r="AE33" s="163">
        <f>'Energy Consumption'!M1225</f>
        <v>0</v>
      </c>
      <c r="AF33" s="104">
        <f>'Energy Consumption'!M1226</f>
        <v>0</v>
      </c>
      <c r="AG33" s="163">
        <f>'Energy Consumption'!M1307</f>
        <v>0</v>
      </c>
      <c r="AH33" s="104">
        <f>'Energy Consumption'!M1308</f>
        <v>0</v>
      </c>
      <c r="AI33" s="163">
        <f>'Energy Consumption'!M1389</f>
        <v>0</v>
      </c>
      <c r="AJ33" s="104">
        <f>'Energy Consumption'!M1390</f>
        <v>0</v>
      </c>
      <c r="AK33" s="163">
        <f>'Energy Consumption'!M1471</f>
        <v>0</v>
      </c>
      <c r="AL33" s="104">
        <f>'Energy Consumption'!M1472</f>
        <v>0</v>
      </c>
      <c r="AM33" s="163">
        <f>'Energy Consumption'!M1553</f>
        <v>0</v>
      </c>
      <c r="AN33" s="104">
        <f>'Energy Consumption'!M1554</f>
        <v>0</v>
      </c>
      <c r="AO33" s="163">
        <f>'Energy Consumption'!M1635</f>
        <v>0</v>
      </c>
      <c r="AP33" s="104">
        <f>'Energy Consumption'!M1636</f>
        <v>0</v>
      </c>
      <c r="AR33" s="104">
        <f>'Relevant Variables'!M54</f>
        <v>0</v>
      </c>
      <c r="AS33" s="104">
        <f>'Relevant Variables'!M84</f>
        <v>0</v>
      </c>
      <c r="AT33" s="104">
        <f>'Relevant Variables'!M114</f>
        <v>0</v>
      </c>
      <c r="AU33" s="104">
        <f>'Relevant Variables'!M144</f>
        <v>0</v>
      </c>
      <c r="AV33" s="104">
        <f>'Relevant Variables'!M174</f>
        <v>0</v>
      </c>
      <c r="AW33" s="104">
        <f>'Relevant Variables'!M204</f>
        <v>0</v>
      </c>
      <c r="AX33" s="104">
        <f>'Relevant Variables'!M234</f>
        <v>0</v>
      </c>
      <c r="AY33" s="104">
        <f>'Relevant Variables'!M264</f>
        <v>0</v>
      </c>
      <c r="AZ33" s="104">
        <f>'Relevant Variables'!M294</f>
        <v>0</v>
      </c>
      <c r="BA33" s="104">
        <f>'Relevant Variables'!M324</f>
        <v>0</v>
      </c>
      <c r="BB33" s="104">
        <f>'Relevant Variables'!M354</f>
        <v>0</v>
      </c>
      <c r="BC33" s="104">
        <f>'Relevant Variables'!M384</f>
        <v>0</v>
      </c>
      <c r="BD33" s="104">
        <f>'Relevant Variables'!M414</f>
        <v>0</v>
      </c>
      <c r="BE33" s="104">
        <f>'Relevant Variables'!M444</f>
        <v>0</v>
      </c>
      <c r="BF33" s="104">
        <f>'Relevant Variables'!M474</f>
        <v>0</v>
      </c>
      <c r="BG33" s="104">
        <f>'Relevant Variables'!M504</f>
        <v>0</v>
      </c>
      <c r="BH33" s="104">
        <f>'Relevant Variables'!M534</f>
        <v>0</v>
      </c>
      <c r="BI33" s="104">
        <f>'Relevant Variables'!M564</f>
        <v>0</v>
      </c>
      <c r="BJ33" s="104">
        <f>'Relevant Variables'!M594</f>
        <v>0</v>
      </c>
      <c r="BK33" s="104">
        <f>'Relevant Variables'!M624</f>
        <v>0</v>
      </c>
    </row>
    <row r="34" spans="1:63" s="104" customFormat="1">
      <c r="A34" s="164">
        <f t="shared" si="1"/>
        <v>39022</v>
      </c>
      <c r="C34" s="163">
        <f>'Energy Consumption'!N77</f>
        <v>0</v>
      </c>
      <c r="D34" s="104">
        <f>'Energy Consumption'!N78</f>
        <v>0</v>
      </c>
      <c r="E34" s="163">
        <f>'Energy Consumption'!N159</f>
        <v>0</v>
      </c>
      <c r="F34" s="104">
        <f>'Energy Consumption'!N160</f>
        <v>0</v>
      </c>
      <c r="G34" s="163">
        <f>'Energy Consumption'!N241</f>
        <v>0</v>
      </c>
      <c r="H34" s="104">
        <f>'Energy Consumption'!N242</f>
        <v>0</v>
      </c>
      <c r="I34" s="163">
        <f>'Energy Consumption'!N323</f>
        <v>0</v>
      </c>
      <c r="J34" s="104">
        <f>'Energy Consumption'!N324</f>
        <v>0</v>
      </c>
      <c r="K34" s="163">
        <f>'Energy Consumption'!N405</f>
        <v>0</v>
      </c>
      <c r="L34" s="104">
        <f>'Energy Consumption'!N406</f>
        <v>0</v>
      </c>
      <c r="M34" s="163">
        <f>'Energy Consumption'!N487</f>
        <v>0</v>
      </c>
      <c r="N34" s="104">
        <f>'Energy Consumption'!N488</f>
        <v>0</v>
      </c>
      <c r="O34" s="163">
        <f>'Energy Consumption'!N569</f>
        <v>0</v>
      </c>
      <c r="P34" s="104">
        <f>'Energy Consumption'!N570</f>
        <v>0</v>
      </c>
      <c r="Q34" s="163">
        <f>'Energy Consumption'!N651</f>
        <v>0</v>
      </c>
      <c r="R34" s="104">
        <f>'Energy Consumption'!N652</f>
        <v>0</v>
      </c>
      <c r="S34" s="163">
        <f>'Energy Consumption'!N733</f>
        <v>0</v>
      </c>
      <c r="T34" s="104">
        <f>'Energy Consumption'!N734</f>
        <v>0</v>
      </c>
      <c r="U34" s="163">
        <f>'Energy Consumption'!N815</f>
        <v>0</v>
      </c>
      <c r="V34" s="104">
        <f>'Energy Consumption'!N816</f>
        <v>0</v>
      </c>
      <c r="W34" s="163">
        <f>'Energy Consumption'!N897</f>
        <v>0</v>
      </c>
      <c r="X34" s="104">
        <f>'Energy Consumption'!N898</f>
        <v>0</v>
      </c>
      <c r="Y34" s="163">
        <f>'Energy Consumption'!N979</f>
        <v>0</v>
      </c>
      <c r="Z34" s="104">
        <f>'Energy Consumption'!N980</f>
        <v>0</v>
      </c>
      <c r="AA34" s="163">
        <f>'Energy Consumption'!N1061</f>
        <v>0</v>
      </c>
      <c r="AB34" s="104">
        <f>'Energy Consumption'!N1062</f>
        <v>0</v>
      </c>
      <c r="AC34" s="163">
        <f>'Energy Consumption'!N1143</f>
        <v>0</v>
      </c>
      <c r="AD34" s="104">
        <f>'Energy Consumption'!N1144</f>
        <v>0</v>
      </c>
      <c r="AE34" s="163">
        <f>'Energy Consumption'!N1225</f>
        <v>0</v>
      </c>
      <c r="AF34" s="104">
        <f>'Energy Consumption'!N1226</f>
        <v>0</v>
      </c>
      <c r="AG34" s="163">
        <f>'Energy Consumption'!N1307</f>
        <v>0</v>
      </c>
      <c r="AH34" s="104">
        <f>'Energy Consumption'!N1308</f>
        <v>0</v>
      </c>
      <c r="AI34" s="163">
        <f>'Energy Consumption'!N1389</f>
        <v>0</v>
      </c>
      <c r="AJ34" s="104">
        <f>'Energy Consumption'!N1390</f>
        <v>0</v>
      </c>
      <c r="AK34" s="163">
        <f>'Energy Consumption'!N1471</f>
        <v>0</v>
      </c>
      <c r="AL34" s="104">
        <f>'Energy Consumption'!N1472</f>
        <v>0</v>
      </c>
      <c r="AM34" s="163">
        <f>'Energy Consumption'!N1553</f>
        <v>0</v>
      </c>
      <c r="AN34" s="104">
        <f>'Energy Consumption'!N1554</f>
        <v>0</v>
      </c>
      <c r="AO34" s="163">
        <f>'Energy Consumption'!N1635</f>
        <v>0</v>
      </c>
      <c r="AP34" s="104">
        <f>'Energy Consumption'!N1636</f>
        <v>0</v>
      </c>
      <c r="AR34" s="104">
        <f>'Relevant Variables'!N54</f>
        <v>0</v>
      </c>
      <c r="AS34" s="104">
        <f>'Relevant Variables'!N84</f>
        <v>0</v>
      </c>
      <c r="AT34" s="104">
        <f>'Relevant Variables'!N114</f>
        <v>0</v>
      </c>
      <c r="AU34" s="104">
        <f>'Relevant Variables'!N144</f>
        <v>0</v>
      </c>
      <c r="AV34" s="104">
        <f>'Relevant Variables'!N174</f>
        <v>0</v>
      </c>
      <c r="AW34" s="104">
        <f>'Relevant Variables'!N204</f>
        <v>0</v>
      </c>
      <c r="AX34" s="104">
        <f>'Relevant Variables'!N234</f>
        <v>0</v>
      </c>
      <c r="AY34" s="104">
        <f>'Relevant Variables'!N264</f>
        <v>0</v>
      </c>
      <c r="AZ34" s="104">
        <f>'Relevant Variables'!N294</f>
        <v>0</v>
      </c>
      <c r="BA34" s="104">
        <f>'Relevant Variables'!N324</f>
        <v>0</v>
      </c>
      <c r="BB34" s="104">
        <f>'Relevant Variables'!N354</f>
        <v>0</v>
      </c>
      <c r="BC34" s="104">
        <f>'Relevant Variables'!N384</f>
        <v>0</v>
      </c>
      <c r="BD34" s="104">
        <f>'Relevant Variables'!N414</f>
        <v>0</v>
      </c>
      <c r="BE34" s="104">
        <f>'Relevant Variables'!N444</f>
        <v>0</v>
      </c>
      <c r="BF34" s="104">
        <f>'Relevant Variables'!N474</f>
        <v>0</v>
      </c>
      <c r="BG34" s="104">
        <f>'Relevant Variables'!N504</f>
        <v>0</v>
      </c>
      <c r="BH34" s="104">
        <f>'Relevant Variables'!N534</f>
        <v>0</v>
      </c>
      <c r="BI34" s="104">
        <f>'Relevant Variables'!N564</f>
        <v>0</v>
      </c>
      <c r="BJ34" s="104">
        <f>'Relevant Variables'!N594</f>
        <v>0</v>
      </c>
      <c r="BK34" s="104">
        <f>'Relevant Variables'!N624</f>
        <v>0</v>
      </c>
    </row>
    <row r="35" spans="1:63" s="104" customFormat="1">
      <c r="A35" s="164">
        <f t="shared" si="1"/>
        <v>39052</v>
      </c>
      <c r="C35" s="163">
        <f>'Energy Consumption'!O77</f>
        <v>0</v>
      </c>
      <c r="D35" s="104">
        <f>'Energy Consumption'!O78</f>
        <v>0</v>
      </c>
      <c r="E35" s="163">
        <f>'Energy Consumption'!O159</f>
        <v>0</v>
      </c>
      <c r="F35" s="104">
        <f>'Energy Consumption'!O160</f>
        <v>0</v>
      </c>
      <c r="G35" s="163">
        <f>'Energy Consumption'!O241</f>
        <v>0</v>
      </c>
      <c r="H35" s="104">
        <f>'Energy Consumption'!O242</f>
        <v>0</v>
      </c>
      <c r="I35" s="163">
        <f>'Energy Consumption'!O323</f>
        <v>0</v>
      </c>
      <c r="J35" s="104">
        <f>'Energy Consumption'!O324</f>
        <v>0</v>
      </c>
      <c r="K35" s="163">
        <f>'Energy Consumption'!O405</f>
        <v>0</v>
      </c>
      <c r="L35" s="104">
        <f>'Energy Consumption'!O406</f>
        <v>0</v>
      </c>
      <c r="M35" s="163">
        <f>'Energy Consumption'!O487</f>
        <v>0</v>
      </c>
      <c r="N35" s="104">
        <f>'Energy Consumption'!O488</f>
        <v>0</v>
      </c>
      <c r="O35" s="163">
        <f>'Energy Consumption'!O569</f>
        <v>0</v>
      </c>
      <c r="P35" s="104">
        <f>'Energy Consumption'!O570</f>
        <v>0</v>
      </c>
      <c r="Q35" s="163">
        <f>'Energy Consumption'!O651</f>
        <v>0</v>
      </c>
      <c r="R35" s="104">
        <f>'Energy Consumption'!O652</f>
        <v>0</v>
      </c>
      <c r="S35" s="163">
        <f>'Energy Consumption'!O733</f>
        <v>0</v>
      </c>
      <c r="T35" s="104">
        <f>'Energy Consumption'!O734</f>
        <v>0</v>
      </c>
      <c r="U35" s="163">
        <f>'Energy Consumption'!O815</f>
        <v>0</v>
      </c>
      <c r="V35" s="104">
        <f>'Energy Consumption'!O816</f>
        <v>0</v>
      </c>
      <c r="W35" s="163">
        <f>'Energy Consumption'!O897</f>
        <v>0</v>
      </c>
      <c r="X35" s="104">
        <f>'Energy Consumption'!O898</f>
        <v>0</v>
      </c>
      <c r="Y35" s="163">
        <f>'Energy Consumption'!O979</f>
        <v>0</v>
      </c>
      <c r="Z35" s="104">
        <f>'Energy Consumption'!O980</f>
        <v>0</v>
      </c>
      <c r="AA35" s="163">
        <f>'Energy Consumption'!O1061</f>
        <v>0</v>
      </c>
      <c r="AB35" s="104">
        <f>'Energy Consumption'!O1062</f>
        <v>0</v>
      </c>
      <c r="AC35" s="163">
        <f>'Energy Consumption'!O1143</f>
        <v>0</v>
      </c>
      <c r="AD35" s="104">
        <f>'Energy Consumption'!O1144</f>
        <v>0</v>
      </c>
      <c r="AE35" s="163">
        <f>'Energy Consumption'!O1225</f>
        <v>0</v>
      </c>
      <c r="AF35" s="104">
        <f>'Energy Consumption'!O1226</f>
        <v>0</v>
      </c>
      <c r="AG35" s="163">
        <f>'Energy Consumption'!O1307</f>
        <v>0</v>
      </c>
      <c r="AH35" s="104">
        <f>'Energy Consumption'!O1308</f>
        <v>0</v>
      </c>
      <c r="AI35" s="163">
        <f>'Energy Consumption'!O1389</f>
        <v>0</v>
      </c>
      <c r="AJ35" s="104">
        <f>'Energy Consumption'!O1390</f>
        <v>0</v>
      </c>
      <c r="AK35" s="163">
        <f>'Energy Consumption'!O1471</f>
        <v>0</v>
      </c>
      <c r="AL35" s="104">
        <f>'Energy Consumption'!O1472</f>
        <v>0</v>
      </c>
      <c r="AM35" s="163">
        <f>'Energy Consumption'!O1553</f>
        <v>0</v>
      </c>
      <c r="AN35" s="104">
        <f>'Energy Consumption'!O1554</f>
        <v>0</v>
      </c>
      <c r="AO35" s="163">
        <f>'Energy Consumption'!O1635</f>
        <v>0</v>
      </c>
      <c r="AP35" s="104">
        <f>'Energy Consumption'!O1636</f>
        <v>0</v>
      </c>
      <c r="AR35" s="104">
        <f>'Relevant Variables'!O54</f>
        <v>0</v>
      </c>
      <c r="AS35" s="104">
        <f>'Relevant Variables'!O84</f>
        <v>0</v>
      </c>
      <c r="AT35" s="104">
        <f>'Relevant Variables'!O114</f>
        <v>0</v>
      </c>
      <c r="AU35" s="104">
        <f>'Relevant Variables'!O144</f>
        <v>0</v>
      </c>
      <c r="AV35" s="104">
        <f>'Relevant Variables'!O174</f>
        <v>0</v>
      </c>
      <c r="AW35" s="104">
        <f>'Relevant Variables'!O204</f>
        <v>0</v>
      </c>
      <c r="AX35" s="104">
        <f>'Relevant Variables'!O234</f>
        <v>0</v>
      </c>
      <c r="AY35" s="104">
        <f>'Relevant Variables'!O264</f>
        <v>0</v>
      </c>
      <c r="AZ35" s="104">
        <f>'Relevant Variables'!O294</f>
        <v>0</v>
      </c>
      <c r="BA35" s="104">
        <f>'Relevant Variables'!O324</f>
        <v>0</v>
      </c>
      <c r="BB35" s="104">
        <f>'Relevant Variables'!O354</f>
        <v>0</v>
      </c>
      <c r="BC35" s="104">
        <f>'Relevant Variables'!O384</f>
        <v>0</v>
      </c>
      <c r="BD35" s="104">
        <f>'Relevant Variables'!O414</f>
        <v>0</v>
      </c>
      <c r="BE35" s="104">
        <f>'Relevant Variables'!O444</f>
        <v>0</v>
      </c>
      <c r="BF35" s="104">
        <f>'Relevant Variables'!O474</f>
        <v>0</v>
      </c>
      <c r="BG35" s="104">
        <f>'Relevant Variables'!O504</f>
        <v>0</v>
      </c>
      <c r="BH35" s="104">
        <f>'Relevant Variables'!O534</f>
        <v>0</v>
      </c>
      <c r="BI35" s="104">
        <f>'Relevant Variables'!O564</f>
        <v>0</v>
      </c>
      <c r="BJ35" s="104">
        <f>'Relevant Variables'!O594</f>
        <v>0</v>
      </c>
      <c r="BK35" s="104">
        <f>'Relevant Variables'!O624</f>
        <v>0</v>
      </c>
    </row>
    <row r="36" spans="1:63" s="104" customFormat="1">
      <c r="A36" s="164">
        <f t="shared" si="1"/>
        <v>39083</v>
      </c>
      <c r="C36" s="163">
        <f>'Energy Consumption'!D75</f>
        <v>0</v>
      </c>
      <c r="D36" s="104">
        <f>'Energy Consumption'!D76</f>
        <v>0</v>
      </c>
      <c r="E36" s="163">
        <f>'Energy Consumption'!D157</f>
        <v>0</v>
      </c>
      <c r="F36" s="104">
        <f>'Energy Consumption'!D158</f>
        <v>0</v>
      </c>
      <c r="G36" s="163">
        <f>'Energy Consumption'!D239</f>
        <v>0</v>
      </c>
      <c r="H36" s="104">
        <f>'Energy Consumption'!D240</f>
        <v>0</v>
      </c>
      <c r="I36" s="163">
        <f>'Energy Consumption'!D321</f>
        <v>0</v>
      </c>
      <c r="J36" s="104">
        <f>'Energy Consumption'!D322</f>
        <v>0</v>
      </c>
      <c r="K36" s="163">
        <f>'Energy Consumption'!D403</f>
        <v>0</v>
      </c>
      <c r="L36" s="104">
        <f>'Energy Consumption'!D404</f>
        <v>0</v>
      </c>
      <c r="M36" s="163">
        <f>'Energy Consumption'!D485</f>
        <v>0</v>
      </c>
      <c r="N36" s="104">
        <f>'Energy Consumption'!D486</f>
        <v>0</v>
      </c>
      <c r="O36" s="163">
        <f>'Energy Consumption'!D567</f>
        <v>0</v>
      </c>
      <c r="P36" s="104">
        <f>'Energy Consumption'!D568</f>
        <v>0</v>
      </c>
      <c r="Q36" s="163">
        <f>'Energy Consumption'!D649</f>
        <v>0</v>
      </c>
      <c r="R36" s="104">
        <f>'Energy Consumption'!D650</f>
        <v>0</v>
      </c>
      <c r="S36" s="163">
        <f>'Energy Consumption'!D731</f>
        <v>0</v>
      </c>
      <c r="T36" s="104">
        <f>'Energy Consumption'!D732</f>
        <v>0</v>
      </c>
      <c r="U36" s="163">
        <f>'Energy Consumption'!D813</f>
        <v>0</v>
      </c>
      <c r="V36" s="104">
        <f>'Energy Consumption'!D814</f>
        <v>0</v>
      </c>
      <c r="W36" s="163">
        <f>'Energy Consumption'!D895</f>
        <v>0</v>
      </c>
      <c r="X36" s="104">
        <f>'Energy Consumption'!D896</f>
        <v>0</v>
      </c>
      <c r="Y36" s="163">
        <f>'Energy Consumption'!D977</f>
        <v>0</v>
      </c>
      <c r="Z36" s="104">
        <f>'Energy Consumption'!D978</f>
        <v>0</v>
      </c>
      <c r="AA36" s="163">
        <f>'Energy Consumption'!D1059</f>
        <v>0</v>
      </c>
      <c r="AB36" s="104">
        <f>'Energy Consumption'!D1060</f>
        <v>0</v>
      </c>
      <c r="AC36" s="163">
        <f>'Energy Consumption'!D1141</f>
        <v>0</v>
      </c>
      <c r="AD36" s="104">
        <f>'Energy Consumption'!D1142</f>
        <v>0</v>
      </c>
      <c r="AE36" s="163">
        <f>'Energy Consumption'!D1223</f>
        <v>0</v>
      </c>
      <c r="AF36" s="104">
        <f>'Energy Consumption'!D1224</f>
        <v>0</v>
      </c>
      <c r="AG36" s="163">
        <f>'Energy Consumption'!D1305</f>
        <v>0</v>
      </c>
      <c r="AH36" s="104">
        <f>'Energy Consumption'!D1306</f>
        <v>0</v>
      </c>
      <c r="AI36" s="163">
        <f>'Energy Consumption'!D1387</f>
        <v>0</v>
      </c>
      <c r="AJ36" s="104">
        <f>'Energy Consumption'!D1388</f>
        <v>0</v>
      </c>
      <c r="AK36" s="163">
        <f>'Energy Consumption'!D1469</f>
        <v>0</v>
      </c>
      <c r="AL36" s="104">
        <f>'Energy Consumption'!D1470</f>
        <v>0</v>
      </c>
      <c r="AM36" s="163">
        <f>'Energy Consumption'!D1551</f>
        <v>0</v>
      </c>
      <c r="AN36" s="104">
        <f>'Energy Consumption'!D1552</f>
        <v>0</v>
      </c>
      <c r="AO36" s="163">
        <f>'Energy Consumption'!D1633</f>
        <v>0</v>
      </c>
      <c r="AP36" s="104">
        <f>'Energy Consumption'!D1634</f>
        <v>0</v>
      </c>
      <c r="AR36" s="104">
        <f>'Relevant Variables'!D53</f>
        <v>0</v>
      </c>
      <c r="AS36" s="104">
        <f>'Relevant Variables'!D83</f>
        <v>0</v>
      </c>
      <c r="AT36" s="104">
        <f>'Relevant Variables'!D113</f>
        <v>0</v>
      </c>
      <c r="AU36" s="104">
        <f>'Relevant Variables'!D143</f>
        <v>0</v>
      </c>
      <c r="AV36" s="104">
        <f>'Relevant Variables'!D173</f>
        <v>0</v>
      </c>
      <c r="AW36" s="104">
        <f>'Relevant Variables'!D203</f>
        <v>0</v>
      </c>
      <c r="AX36" s="104">
        <f>'Relevant Variables'!D233</f>
        <v>0</v>
      </c>
      <c r="AY36" s="104">
        <f>'Relevant Variables'!D263</f>
        <v>0</v>
      </c>
      <c r="AZ36" s="104">
        <f>'Relevant Variables'!D293</f>
        <v>0</v>
      </c>
      <c r="BA36" s="104">
        <f>'Relevant Variables'!D323</f>
        <v>0</v>
      </c>
      <c r="BB36" s="104">
        <f>'Relevant Variables'!D353</f>
        <v>0</v>
      </c>
      <c r="BC36" s="104">
        <f>'Relevant Variables'!D383</f>
        <v>0</v>
      </c>
      <c r="BD36" s="104">
        <f>'Relevant Variables'!D413</f>
        <v>0</v>
      </c>
      <c r="BE36" s="104">
        <f>'Relevant Variables'!D443</f>
        <v>0</v>
      </c>
      <c r="BF36" s="104">
        <f>'Relevant Variables'!D473</f>
        <v>0</v>
      </c>
      <c r="BG36" s="104">
        <f>'Relevant Variables'!D503</f>
        <v>0</v>
      </c>
      <c r="BH36" s="104">
        <f>'Relevant Variables'!D533</f>
        <v>0</v>
      </c>
      <c r="BI36" s="104">
        <f>'Relevant Variables'!D563</f>
        <v>0</v>
      </c>
      <c r="BJ36" s="104">
        <f>'Relevant Variables'!D593</f>
        <v>0</v>
      </c>
      <c r="BK36" s="104">
        <f>'Relevant Variables'!D623</f>
        <v>0</v>
      </c>
    </row>
    <row r="37" spans="1:63" s="104" customFormat="1">
      <c r="A37" s="164">
        <f t="shared" si="1"/>
        <v>39114</v>
      </c>
      <c r="C37" s="163">
        <f>'Energy Consumption'!E75</f>
        <v>0</v>
      </c>
      <c r="D37" s="104">
        <f>'Energy Consumption'!E76</f>
        <v>0</v>
      </c>
      <c r="E37" s="163">
        <f>'Energy Consumption'!E157</f>
        <v>0</v>
      </c>
      <c r="F37" s="104">
        <f>'Energy Consumption'!E158</f>
        <v>0</v>
      </c>
      <c r="G37" s="163">
        <f>'Energy Consumption'!E239</f>
        <v>0</v>
      </c>
      <c r="H37" s="104">
        <f>'Energy Consumption'!E240</f>
        <v>0</v>
      </c>
      <c r="I37" s="163">
        <f>'Energy Consumption'!E321</f>
        <v>0</v>
      </c>
      <c r="J37" s="104">
        <f>'Energy Consumption'!E322</f>
        <v>0</v>
      </c>
      <c r="K37" s="163">
        <f>'Energy Consumption'!E403</f>
        <v>0</v>
      </c>
      <c r="L37" s="104">
        <f>'Energy Consumption'!E404</f>
        <v>0</v>
      </c>
      <c r="M37" s="163">
        <f>'Energy Consumption'!E485</f>
        <v>0</v>
      </c>
      <c r="N37" s="104">
        <f>'Energy Consumption'!E486</f>
        <v>0</v>
      </c>
      <c r="O37" s="163">
        <f>'Energy Consumption'!E567</f>
        <v>0</v>
      </c>
      <c r="P37" s="104">
        <f>'Energy Consumption'!E568</f>
        <v>0</v>
      </c>
      <c r="Q37" s="163">
        <f>'Energy Consumption'!E649</f>
        <v>0</v>
      </c>
      <c r="R37" s="104">
        <f>'Energy Consumption'!E650</f>
        <v>0</v>
      </c>
      <c r="S37" s="163">
        <f>'Energy Consumption'!E731</f>
        <v>0</v>
      </c>
      <c r="T37" s="104">
        <f>'Energy Consumption'!E732</f>
        <v>0</v>
      </c>
      <c r="U37" s="163">
        <f>'Energy Consumption'!E813</f>
        <v>0</v>
      </c>
      <c r="V37" s="104">
        <f>'Energy Consumption'!E814</f>
        <v>0</v>
      </c>
      <c r="W37" s="163">
        <f>'Energy Consumption'!E895</f>
        <v>0</v>
      </c>
      <c r="X37" s="104">
        <f>'Energy Consumption'!E896</f>
        <v>0</v>
      </c>
      <c r="Y37" s="163">
        <f>'Energy Consumption'!E977</f>
        <v>0</v>
      </c>
      <c r="Z37" s="104">
        <f>'Energy Consumption'!E978</f>
        <v>0</v>
      </c>
      <c r="AA37" s="163">
        <f>'Energy Consumption'!E1059</f>
        <v>0</v>
      </c>
      <c r="AB37" s="104">
        <f>'Energy Consumption'!E1060</f>
        <v>0</v>
      </c>
      <c r="AC37" s="163">
        <f>'Energy Consumption'!E1141</f>
        <v>0</v>
      </c>
      <c r="AD37" s="104">
        <f>'Energy Consumption'!E1142</f>
        <v>0</v>
      </c>
      <c r="AE37" s="163">
        <f>'Energy Consumption'!E1223</f>
        <v>0</v>
      </c>
      <c r="AF37" s="104">
        <f>'Energy Consumption'!E1224</f>
        <v>0</v>
      </c>
      <c r="AG37" s="163">
        <f>'Energy Consumption'!E1305</f>
        <v>0</v>
      </c>
      <c r="AH37" s="104">
        <f>'Energy Consumption'!E1306</f>
        <v>0</v>
      </c>
      <c r="AI37" s="163">
        <f>'Energy Consumption'!E1387</f>
        <v>0</v>
      </c>
      <c r="AJ37" s="104">
        <f>'Energy Consumption'!E1388</f>
        <v>0</v>
      </c>
      <c r="AK37" s="163">
        <f>'Energy Consumption'!E1469</f>
        <v>0</v>
      </c>
      <c r="AL37" s="104">
        <f>'Energy Consumption'!E1470</f>
        <v>0</v>
      </c>
      <c r="AM37" s="163">
        <f>'Energy Consumption'!E1551</f>
        <v>0</v>
      </c>
      <c r="AN37" s="104">
        <f>'Energy Consumption'!E1552</f>
        <v>0</v>
      </c>
      <c r="AO37" s="163">
        <f>'Energy Consumption'!E1633</f>
        <v>0</v>
      </c>
      <c r="AP37" s="104">
        <f>'Energy Consumption'!E1634</f>
        <v>0</v>
      </c>
      <c r="AR37" s="104">
        <f>'Relevant Variables'!E53</f>
        <v>0</v>
      </c>
      <c r="AS37" s="104">
        <f>'Relevant Variables'!E83</f>
        <v>0</v>
      </c>
      <c r="AT37" s="104">
        <f>'Relevant Variables'!E113</f>
        <v>0</v>
      </c>
      <c r="AU37" s="104">
        <f>'Relevant Variables'!E143</f>
        <v>0</v>
      </c>
      <c r="AV37" s="104">
        <f>'Relevant Variables'!E173</f>
        <v>0</v>
      </c>
      <c r="AW37" s="104">
        <f>'Relevant Variables'!E203</f>
        <v>0</v>
      </c>
      <c r="AX37" s="104">
        <f>'Relevant Variables'!E233</f>
        <v>0</v>
      </c>
      <c r="AY37" s="104">
        <f>'Relevant Variables'!E263</f>
        <v>0</v>
      </c>
      <c r="AZ37" s="104">
        <f>'Relevant Variables'!E293</f>
        <v>0</v>
      </c>
      <c r="BA37" s="104">
        <f>'Relevant Variables'!E323</f>
        <v>0</v>
      </c>
      <c r="BB37" s="104">
        <f>'Relevant Variables'!E353</f>
        <v>0</v>
      </c>
      <c r="BC37" s="104">
        <f>'Relevant Variables'!E383</f>
        <v>0</v>
      </c>
      <c r="BD37" s="104">
        <f>'Relevant Variables'!E413</f>
        <v>0</v>
      </c>
      <c r="BE37" s="104">
        <f>'Relevant Variables'!E443</f>
        <v>0</v>
      </c>
      <c r="BF37" s="104">
        <f>'Relevant Variables'!E473</f>
        <v>0</v>
      </c>
      <c r="BG37" s="104">
        <f>'Relevant Variables'!E503</f>
        <v>0</v>
      </c>
      <c r="BH37" s="104">
        <f>'Relevant Variables'!E533</f>
        <v>0</v>
      </c>
      <c r="BI37" s="104">
        <f>'Relevant Variables'!E563</f>
        <v>0</v>
      </c>
      <c r="BJ37" s="104">
        <f>'Relevant Variables'!E593</f>
        <v>0</v>
      </c>
      <c r="BK37" s="104">
        <f>'Relevant Variables'!E623</f>
        <v>0</v>
      </c>
    </row>
    <row r="38" spans="1:63" s="104" customFormat="1">
      <c r="A38" s="164">
        <f t="shared" si="1"/>
        <v>39142</v>
      </c>
      <c r="C38" s="163">
        <f>'Energy Consumption'!F75</f>
        <v>0</v>
      </c>
      <c r="D38" s="104">
        <f>'Energy Consumption'!F76</f>
        <v>0</v>
      </c>
      <c r="E38" s="163">
        <f>'Energy Consumption'!F157</f>
        <v>0</v>
      </c>
      <c r="F38" s="104">
        <f>'Energy Consumption'!F158</f>
        <v>0</v>
      </c>
      <c r="G38" s="163">
        <f>'Energy Consumption'!F239</f>
        <v>0</v>
      </c>
      <c r="H38" s="104">
        <f>'Energy Consumption'!F240</f>
        <v>0</v>
      </c>
      <c r="I38" s="163">
        <f>'Energy Consumption'!F321</f>
        <v>0</v>
      </c>
      <c r="J38" s="104">
        <f>'Energy Consumption'!F322</f>
        <v>0</v>
      </c>
      <c r="K38" s="163">
        <f>'Energy Consumption'!F403</f>
        <v>0</v>
      </c>
      <c r="L38" s="104">
        <f>'Energy Consumption'!F404</f>
        <v>0</v>
      </c>
      <c r="M38" s="163">
        <f>'Energy Consumption'!F485</f>
        <v>0</v>
      </c>
      <c r="N38" s="104">
        <f>'Energy Consumption'!F486</f>
        <v>0</v>
      </c>
      <c r="O38" s="163">
        <f>'Energy Consumption'!F567</f>
        <v>0</v>
      </c>
      <c r="P38" s="104">
        <f>'Energy Consumption'!F568</f>
        <v>0</v>
      </c>
      <c r="Q38" s="163">
        <f>'Energy Consumption'!F649</f>
        <v>0</v>
      </c>
      <c r="R38" s="104">
        <f>'Energy Consumption'!F650</f>
        <v>0</v>
      </c>
      <c r="S38" s="163">
        <f>'Energy Consumption'!F731</f>
        <v>0</v>
      </c>
      <c r="T38" s="104">
        <f>'Energy Consumption'!F732</f>
        <v>0</v>
      </c>
      <c r="U38" s="163">
        <f>'Energy Consumption'!F813</f>
        <v>0</v>
      </c>
      <c r="V38" s="104">
        <f>'Energy Consumption'!F814</f>
        <v>0</v>
      </c>
      <c r="W38" s="163">
        <f>'Energy Consumption'!F895</f>
        <v>0</v>
      </c>
      <c r="X38" s="104">
        <f>'Energy Consumption'!F896</f>
        <v>0</v>
      </c>
      <c r="Y38" s="163">
        <f>'Energy Consumption'!F977</f>
        <v>0</v>
      </c>
      <c r="Z38" s="104">
        <f>'Energy Consumption'!F978</f>
        <v>0</v>
      </c>
      <c r="AA38" s="163">
        <f>'Energy Consumption'!F1059</f>
        <v>0</v>
      </c>
      <c r="AB38" s="104">
        <f>'Energy Consumption'!F1060</f>
        <v>0</v>
      </c>
      <c r="AC38" s="163">
        <f>'Energy Consumption'!F1141</f>
        <v>0</v>
      </c>
      <c r="AD38" s="104">
        <f>'Energy Consumption'!F1142</f>
        <v>0</v>
      </c>
      <c r="AE38" s="163">
        <f>'Energy Consumption'!F1223</f>
        <v>0</v>
      </c>
      <c r="AF38" s="104">
        <f>'Energy Consumption'!F1224</f>
        <v>0</v>
      </c>
      <c r="AG38" s="163">
        <f>'Energy Consumption'!F1305</f>
        <v>0</v>
      </c>
      <c r="AH38" s="104">
        <f>'Energy Consumption'!F1306</f>
        <v>0</v>
      </c>
      <c r="AI38" s="163">
        <f>'Energy Consumption'!F1387</f>
        <v>0</v>
      </c>
      <c r="AJ38" s="104">
        <f>'Energy Consumption'!F1388</f>
        <v>0</v>
      </c>
      <c r="AK38" s="163">
        <f>'Energy Consumption'!F1469</f>
        <v>0</v>
      </c>
      <c r="AL38" s="104">
        <f>'Energy Consumption'!F1470</f>
        <v>0</v>
      </c>
      <c r="AM38" s="163">
        <f>'Energy Consumption'!F1551</f>
        <v>0</v>
      </c>
      <c r="AN38" s="104">
        <f>'Energy Consumption'!F1552</f>
        <v>0</v>
      </c>
      <c r="AO38" s="163">
        <f>'Energy Consumption'!F1633</f>
        <v>0</v>
      </c>
      <c r="AP38" s="104">
        <f>'Energy Consumption'!F1634</f>
        <v>0</v>
      </c>
      <c r="AR38" s="104">
        <f>'Relevant Variables'!F53</f>
        <v>0</v>
      </c>
      <c r="AS38" s="104">
        <f>'Relevant Variables'!F83</f>
        <v>0</v>
      </c>
      <c r="AT38" s="104">
        <f>'Relevant Variables'!F113</f>
        <v>0</v>
      </c>
      <c r="AU38" s="104">
        <f>'Relevant Variables'!F143</f>
        <v>0</v>
      </c>
      <c r="AV38" s="104">
        <f>'Relevant Variables'!F173</f>
        <v>0</v>
      </c>
      <c r="AW38" s="104">
        <f>'Relevant Variables'!F203</f>
        <v>0</v>
      </c>
      <c r="AX38" s="104">
        <f>'Relevant Variables'!F233</f>
        <v>0</v>
      </c>
      <c r="AY38" s="104">
        <f>'Relevant Variables'!F263</f>
        <v>0</v>
      </c>
      <c r="AZ38" s="104">
        <f>'Relevant Variables'!F293</f>
        <v>0</v>
      </c>
      <c r="BA38" s="104">
        <f>'Relevant Variables'!F323</f>
        <v>0</v>
      </c>
      <c r="BB38" s="104">
        <f>'Relevant Variables'!F353</f>
        <v>0</v>
      </c>
      <c r="BC38" s="104">
        <f>'Relevant Variables'!F383</f>
        <v>0</v>
      </c>
      <c r="BD38" s="104">
        <f>'Relevant Variables'!F413</f>
        <v>0</v>
      </c>
      <c r="BE38" s="104">
        <f>'Relevant Variables'!F443</f>
        <v>0</v>
      </c>
      <c r="BF38" s="104">
        <f>'Relevant Variables'!F473</f>
        <v>0</v>
      </c>
      <c r="BG38" s="104">
        <f>'Relevant Variables'!F503</f>
        <v>0</v>
      </c>
      <c r="BH38" s="104">
        <f>'Relevant Variables'!F533</f>
        <v>0</v>
      </c>
      <c r="BI38" s="104">
        <f>'Relevant Variables'!F563</f>
        <v>0</v>
      </c>
      <c r="BJ38" s="104">
        <f>'Relevant Variables'!F593</f>
        <v>0</v>
      </c>
      <c r="BK38" s="104">
        <f>'Relevant Variables'!F623</f>
        <v>0</v>
      </c>
    </row>
    <row r="39" spans="1:63" s="104" customFormat="1">
      <c r="A39" s="164">
        <f t="shared" si="1"/>
        <v>39173</v>
      </c>
      <c r="C39" s="163">
        <f>'Energy Consumption'!G75</f>
        <v>0</v>
      </c>
      <c r="D39" s="104">
        <f>'Energy Consumption'!G76</f>
        <v>0</v>
      </c>
      <c r="E39" s="163">
        <f>'Energy Consumption'!G157</f>
        <v>0</v>
      </c>
      <c r="F39" s="104">
        <f>'Energy Consumption'!G158</f>
        <v>0</v>
      </c>
      <c r="G39" s="163">
        <f>'Energy Consumption'!G239</f>
        <v>0</v>
      </c>
      <c r="H39" s="104">
        <f>'Energy Consumption'!G240</f>
        <v>0</v>
      </c>
      <c r="I39" s="163">
        <f>'Energy Consumption'!G321</f>
        <v>0</v>
      </c>
      <c r="J39" s="104">
        <f>'Energy Consumption'!G322</f>
        <v>0</v>
      </c>
      <c r="K39" s="163">
        <f>'Energy Consumption'!G403</f>
        <v>0</v>
      </c>
      <c r="L39" s="104">
        <f>'Energy Consumption'!G404</f>
        <v>0</v>
      </c>
      <c r="M39" s="163">
        <f>'Energy Consumption'!G485</f>
        <v>0</v>
      </c>
      <c r="N39" s="104">
        <f>'Energy Consumption'!G486</f>
        <v>0</v>
      </c>
      <c r="O39" s="163">
        <f>'Energy Consumption'!G567</f>
        <v>0</v>
      </c>
      <c r="P39" s="104">
        <f>'Energy Consumption'!G568</f>
        <v>0</v>
      </c>
      <c r="Q39" s="163">
        <f>'Energy Consumption'!G649</f>
        <v>0</v>
      </c>
      <c r="R39" s="104">
        <f>'Energy Consumption'!G650</f>
        <v>0</v>
      </c>
      <c r="S39" s="163">
        <f>'Energy Consumption'!G731</f>
        <v>0</v>
      </c>
      <c r="T39" s="104">
        <f>'Energy Consumption'!G732</f>
        <v>0</v>
      </c>
      <c r="U39" s="163">
        <f>'Energy Consumption'!G813</f>
        <v>0</v>
      </c>
      <c r="V39" s="104">
        <f>'Energy Consumption'!G814</f>
        <v>0</v>
      </c>
      <c r="W39" s="163">
        <f>'Energy Consumption'!G895</f>
        <v>0</v>
      </c>
      <c r="X39" s="104">
        <f>'Energy Consumption'!G896</f>
        <v>0</v>
      </c>
      <c r="Y39" s="163">
        <f>'Energy Consumption'!G977</f>
        <v>0</v>
      </c>
      <c r="Z39" s="104">
        <f>'Energy Consumption'!G978</f>
        <v>0</v>
      </c>
      <c r="AA39" s="163">
        <f>'Energy Consumption'!G1059</f>
        <v>0</v>
      </c>
      <c r="AB39" s="104">
        <f>'Energy Consumption'!G1060</f>
        <v>0</v>
      </c>
      <c r="AC39" s="163">
        <f>'Energy Consumption'!G1141</f>
        <v>0</v>
      </c>
      <c r="AD39" s="104">
        <f>'Energy Consumption'!G1142</f>
        <v>0</v>
      </c>
      <c r="AE39" s="163">
        <f>'Energy Consumption'!G1223</f>
        <v>0</v>
      </c>
      <c r="AF39" s="104">
        <f>'Energy Consumption'!G1224</f>
        <v>0</v>
      </c>
      <c r="AG39" s="163">
        <f>'Energy Consumption'!G1305</f>
        <v>0</v>
      </c>
      <c r="AH39" s="104">
        <f>'Energy Consumption'!G1306</f>
        <v>0</v>
      </c>
      <c r="AI39" s="163">
        <f>'Energy Consumption'!G1387</f>
        <v>0</v>
      </c>
      <c r="AJ39" s="104">
        <f>'Energy Consumption'!G1388</f>
        <v>0</v>
      </c>
      <c r="AK39" s="163">
        <f>'Energy Consumption'!G1469</f>
        <v>0</v>
      </c>
      <c r="AL39" s="104">
        <f>'Energy Consumption'!G1470</f>
        <v>0</v>
      </c>
      <c r="AM39" s="163">
        <f>'Energy Consumption'!G1551</f>
        <v>0</v>
      </c>
      <c r="AN39" s="104">
        <f>'Energy Consumption'!G1552</f>
        <v>0</v>
      </c>
      <c r="AO39" s="163">
        <f>'Energy Consumption'!G1633</f>
        <v>0</v>
      </c>
      <c r="AP39" s="104">
        <f>'Energy Consumption'!G1634</f>
        <v>0</v>
      </c>
      <c r="AR39" s="104">
        <f>'Relevant Variables'!G53</f>
        <v>0</v>
      </c>
      <c r="AS39" s="104">
        <f>'Relevant Variables'!G83</f>
        <v>0</v>
      </c>
      <c r="AT39" s="104">
        <f>'Relevant Variables'!G113</f>
        <v>0</v>
      </c>
      <c r="AU39" s="104">
        <f>'Relevant Variables'!G143</f>
        <v>0</v>
      </c>
      <c r="AV39" s="104">
        <f>'Relevant Variables'!G173</f>
        <v>0</v>
      </c>
      <c r="AW39" s="104">
        <f>'Relevant Variables'!G203</f>
        <v>0</v>
      </c>
      <c r="AX39" s="104">
        <f>'Relevant Variables'!G233</f>
        <v>0</v>
      </c>
      <c r="AY39" s="104">
        <f>'Relevant Variables'!G263</f>
        <v>0</v>
      </c>
      <c r="AZ39" s="104">
        <f>'Relevant Variables'!G293</f>
        <v>0</v>
      </c>
      <c r="BA39" s="104">
        <f>'Relevant Variables'!G323</f>
        <v>0</v>
      </c>
      <c r="BB39" s="104">
        <f>'Relevant Variables'!G353</f>
        <v>0</v>
      </c>
      <c r="BC39" s="104">
        <f>'Relevant Variables'!G383</f>
        <v>0</v>
      </c>
      <c r="BD39" s="104">
        <f>'Relevant Variables'!G413</f>
        <v>0</v>
      </c>
      <c r="BE39" s="104">
        <f>'Relevant Variables'!G443</f>
        <v>0</v>
      </c>
      <c r="BF39" s="104">
        <f>'Relevant Variables'!G473</f>
        <v>0</v>
      </c>
      <c r="BG39" s="104">
        <f>'Relevant Variables'!G503</f>
        <v>0</v>
      </c>
      <c r="BH39" s="104">
        <f>'Relevant Variables'!G533</f>
        <v>0</v>
      </c>
      <c r="BI39" s="104">
        <f>'Relevant Variables'!G563</f>
        <v>0</v>
      </c>
      <c r="BJ39" s="104">
        <f>'Relevant Variables'!G593</f>
        <v>0</v>
      </c>
      <c r="BK39" s="104">
        <f>'Relevant Variables'!G623</f>
        <v>0</v>
      </c>
    </row>
    <row r="40" spans="1:63" s="104" customFormat="1">
      <c r="A40" s="164">
        <f t="shared" si="1"/>
        <v>39203</v>
      </c>
      <c r="C40" s="163">
        <f>'Energy Consumption'!H75</f>
        <v>0</v>
      </c>
      <c r="D40" s="104">
        <f>'Energy Consumption'!H76</f>
        <v>0</v>
      </c>
      <c r="E40" s="163">
        <f>'Energy Consumption'!H157</f>
        <v>0</v>
      </c>
      <c r="F40" s="104">
        <f>'Energy Consumption'!H158</f>
        <v>0</v>
      </c>
      <c r="G40" s="163">
        <f>'Energy Consumption'!H239</f>
        <v>0</v>
      </c>
      <c r="H40" s="104">
        <f>'Energy Consumption'!H240</f>
        <v>0</v>
      </c>
      <c r="I40" s="163">
        <f>'Energy Consumption'!H321</f>
        <v>0</v>
      </c>
      <c r="J40" s="104">
        <f>'Energy Consumption'!H322</f>
        <v>0</v>
      </c>
      <c r="K40" s="163">
        <f>'Energy Consumption'!H403</f>
        <v>0</v>
      </c>
      <c r="L40" s="104">
        <f>'Energy Consumption'!H404</f>
        <v>0</v>
      </c>
      <c r="M40" s="163">
        <f>'Energy Consumption'!H485</f>
        <v>0</v>
      </c>
      <c r="N40" s="104">
        <f>'Energy Consumption'!H486</f>
        <v>0</v>
      </c>
      <c r="O40" s="163">
        <f>'Energy Consumption'!H567</f>
        <v>0</v>
      </c>
      <c r="P40" s="104">
        <f>'Energy Consumption'!H568</f>
        <v>0</v>
      </c>
      <c r="Q40" s="163">
        <f>'Energy Consumption'!H649</f>
        <v>0</v>
      </c>
      <c r="R40" s="104">
        <f>'Energy Consumption'!H650</f>
        <v>0</v>
      </c>
      <c r="S40" s="163">
        <f>'Energy Consumption'!H731</f>
        <v>0</v>
      </c>
      <c r="T40" s="104">
        <f>'Energy Consumption'!H732</f>
        <v>0</v>
      </c>
      <c r="U40" s="163">
        <f>'Energy Consumption'!H813</f>
        <v>0</v>
      </c>
      <c r="V40" s="104">
        <f>'Energy Consumption'!H814</f>
        <v>0</v>
      </c>
      <c r="W40" s="163">
        <f>'Energy Consumption'!H895</f>
        <v>0</v>
      </c>
      <c r="X40" s="104">
        <f>'Energy Consumption'!H896</f>
        <v>0</v>
      </c>
      <c r="Y40" s="163">
        <f>'Energy Consumption'!H977</f>
        <v>0</v>
      </c>
      <c r="Z40" s="104">
        <f>'Energy Consumption'!H978</f>
        <v>0</v>
      </c>
      <c r="AA40" s="163">
        <f>'Energy Consumption'!H1059</f>
        <v>0</v>
      </c>
      <c r="AB40" s="104">
        <f>'Energy Consumption'!H1060</f>
        <v>0</v>
      </c>
      <c r="AC40" s="163">
        <f>'Energy Consumption'!H1141</f>
        <v>0</v>
      </c>
      <c r="AD40" s="104">
        <f>'Energy Consumption'!H1142</f>
        <v>0</v>
      </c>
      <c r="AE40" s="163">
        <f>'Energy Consumption'!H1223</f>
        <v>0</v>
      </c>
      <c r="AF40" s="104">
        <f>'Energy Consumption'!H1224</f>
        <v>0</v>
      </c>
      <c r="AG40" s="163">
        <f>'Energy Consumption'!H1305</f>
        <v>0</v>
      </c>
      <c r="AH40" s="104">
        <f>'Energy Consumption'!H1306</f>
        <v>0</v>
      </c>
      <c r="AI40" s="163">
        <f>'Energy Consumption'!H1387</f>
        <v>0</v>
      </c>
      <c r="AJ40" s="104">
        <f>'Energy Consumption'!H1388</f>
        <v>0</v>
      </c>
      <c r="AK40" s="163">
        <f>'Energy Consumption'!H1469</f>
        <v>0</v>
      </c>
      <c r="AL40" s="104">
        <f>'Energy Consumption'!H1470</f>
        <v>0</v>
      </c>
      <c r="AM40" s="163">
        <f>'Energy Consumption'!H1551</f>
        <v>0</v>
      </c>
      <c r="AN40" s="104">
        <f>'Energy Consumption'!H1552</f>
        <v>0</v>
      </c>
      <c r="AO40" s="163">
        <f>'Energy Consumption'!H1633</f>
        <v>0</v>
      </c>
      <c r="AP40" s="104">
        <f>'Energy Consumption'!H1634</f>
        <v>0</v>
      </c>
      <c r="AR40" s="104">
        <f>'Relevant Variables'!H53</f>
        <v>0</v>
      </c>
      <c r="AS40" s="104">
        <f>'Relevant Variables'!H83</f>
        <v>0</v>
      </c>
      <c r="AT40" s="104">
        <f>'Relevant Variables'!H113</f>
        <v>0</v>
      </c>
      <c r="AU40" s="104">
        <f>'Relevant Variables'!H143</f>
        <v>0</v>
      </c>
      <c r="AV40" s="104">
        <f>'Relevant Variables'!H173</f>
        <v>0</v>
      </c>
      <c r="AW40" s="104">
        <f>'Relevant Variables'!H203</f>
        <v>0</v>
      </c>
      <c r="AX40" s="104">
        <f>'Relevant Variables'!H233</f>
        <v>0</v>
      </c>
      <c r="AY40" s="104">
        <f>'Relevant Variables'!H263</f>
        <v>0</v>
      </c>
      <c r="AZ40" s="104">
        <f>'Relevant Variables'!H293</f>
        <v>0</v>
      </c>
      <c r="BA40" s="104">
        <f>'Relevant Variables'!H323</f>
        <v>0</v>
      </c>
      <c r="BB40" s="104">
        <f>'Relevant Variables'!H353</f>
        <v>0</v>
      </c>
      <c r="BC40" s="104">
        <f>'Relevant Variables'!H383</f>
        <v>0</v>
      </c>
      <c r="BD40" s="104">
        <f>'Relevant Variables'!H413</f>
        <v>0</v>
      </c>
      <c r="BE40" s="104">
        <f>'Relevant Variables'!H443</f>
        <v>0</v>
      </c>
      <c r="BF40" s="104">
        <f>'Relevant Variables'!H473</f>
        <v>0</v>
      </c>
      <c r="BG40" s="104">
        <f>'Relevant Variables'!H503</f>
        <v>0</v>
      </c>
      <c r="BH40" s="104">
        <f>'Relevant Variables'!H533</f>
        <v>0</v>
      </c>
      <c r="BI40" s="104">
        <f>'Relevant Variables'!H563</f>
        <v>0</v>
      </c>
      <c r="BJ40" s="104">
        <f>'Relevant Variables'!H593</f>
        <v>0</v>
      </c>
      <c r="BK40" s="104">
        <f>'Relevant Variables'!H623</f>
        <v>0</v>
      </c>
    </row>
    <row r="41" spans="1:63" s="104" customFormat="1">
      <c r="A41" s="164">
        <f t="shared" si="1"/>
        <v>39234</v>
      </c>
      <c r="C41" s="163">
        <f>'Energy Consumption'!I75</f>
        <v>0</v>
      </c>
      <c r="D41" s="104">
        <f>'Energy Consumption'!I76</f>
        <v>0</v>
      </c>
      <c r="E41" s="163">
        <f>'Energy Consumption'!I157</f>
        <v>0</v>
      </c>
      <c r="F41" s="104">
        <f>'Energy Consumption'!I158</f>
        <v>0</v>
      </c>
      <c r="G41" s="163">
        <f>'Energy Consumption'!I239</f>
        <v>0</v>
      </c>
      <c r="H41" s="104">
        <f>'Energy Consumption'!I240</f>
        <v>0</v>
      </c>
      <c r="I41" s="163">
        <f>'Energy Consumption'!I321</f>
        <v>0</v>
      </c>
      <c r="J41" s="104">
        <f>'Energy Consumption'!I322</f>
        <v>0</v>
      </c>
      <c r="K41" s="163">
        <f>'Energy Consumption'!I403</f>
        <v>0</v>
      </c>
      <c r="L41" s="104">
        <f>'Energy Consumption'!I404</f>
        <v>0</v>
      </c>
      <c r="M41" s="163">
        <f>'Energy Consumption'!I485</f>
        <v>0</v>
      </c>
      <c r="N41" s="104">
        <f>'Energy Consumption'!I486</f>
        <v>0</v>
      </c>
      <c r="O41" s="163">
        <f>'Energy Consumption'!I567</f>
        <v>0</v>
      </c>
      <c r="P41" s="104">
        <f>'Energy Consumption'!I568</f>
        <v>0</v>
      </c>
      <c r="Q41" s="163">
        <f>'Energy Consumption'!I649</f>
        <v>0</v>
      </c>
      <c r="R41" s="104">
        <f>'Energy Consumption'!I650</f>
        <v>0</v>
      </c>
      <c r="S41" s="163">
        <f>'Energy Consumption'!I731</f>
        <v>0</v>
      </c>
      <c r="T41" s="104">
        <f>'Energy Consumption'!I732</f>
        <v>0</v>
      </c>
      <c r="U41" s="163">
        <f>'Energy Consumption'!I813</f>
        <v>0</v>
      </c>
      <c r="V41" s="104">
        <f>'Energy Consumption'!I814</f>
        <v>0</v>
      </c>
      <c r="W41" s="163">
        <f>'Energy Consumption'!I895</f>
        <v>0</v>
      </c>
      <c r="X41" s="104">
        <f>'Energy Consumption'!I896</f>
        <v>0</v>
      </c>
      <c r="Y41" s="163">
        <f>'Energy Consumption'!I977</f>
        <v>0</v>
      </c>
      <c r="Z41" s="104">
        <f>'Energy Consumption'!I978</f>
        <v>0</v>
      </c>
      <c r="AA41" s="163">
        <f>'Energy Consumption'!I1059</f>
        <v>0</v>
      </c>
      <c r="AB41" s="104">
        <f>'Energy Consumption'!I1060</f>
        <v>0</v>
      </c>
      <c r="AC41" s="163">
        <f>'Energy Consumption'!I1141</f>
        <v>0</v>
      </c>
      <c r="AD41" s="104">
        <f>'Energy Consumption'!I1142</f>
        <v>0</v>
      </c>
      <c r="AE41" s="163">
        <f>'Energy Consumption'!I1223</f>
        <v>0</v>
      </c>
      <c r="AF41" s="104">
        <f>'Energy Consumption'!I1224</f>
        <v>0</v>
      </c>
      <c r="AG41" s="163">
        <f>'Energy Consumption'!I1305</f>
        <v>0</v>
      </c>
      <c r="AH41" s="104">
        <f>'Energy Consumption'!I1306</f>
        <v>0</v>
      </c>
      <c r="AI41" s="163">
        <f>'Energy Consumption'!I1387</f>
        <v>0</v>
      </c>
      <c r="AJ41" s="104">
        <f>'Energy Consumption'!I1388</f>
        <v>0</v>
      </c>
      <c r="AK41" s="163">
        <f>'Energy Consumption'!I1469</f>
        <v>0</v>
      </c>
      <c r="AL41" s="104">
        <f>'Energy Consumption'!I1470</f>
        <v>0</v>
      </c>
      <c r="AM41" s="163">
        <f>'Energy Consumption'!I1551</f>
        <v>0</v>
      </c>
      <c r="AN41" s="104">
        <f>'Energy Consumption'!I1552</f>
        <v>0</v>
      </c>
      <c r="AO41" s="163">
        <f>'Energy Consumption'!I1633</f>
        <v>0</v>
      </c>
      <c r="AP41" s="104">
        <f>'Energy Consumption'!I1634</f>
        <v>0</v>
      </c>
      <c r="AR41" s="104">
        <f>'Relevant Variables'!I53</f>
        <v>0</v>
      </c>
      <c r="AS41" s="104">
        <f>'Relevant Variables'!I83</f>
        <v>0</v>
      </c>
      <c r="AT41" s="104">
        <f>'Relevant Variables'!I113</f>
        <v>0</v>
      </c>
      <c r="AU41" s="104">
        <f>'Relevant Variables'!I143</f>
        <v>0</v>
      </c>
      <c r="AV41" s="104">
        <f>'Relevant Variables'!I173</f>
        <v>0</v>
      </c>
      <c r="AW41" s="104">
        <f>'Relevant Variables'!I203</f>
        <v>0</v>
      </c>
      <c r="AX41" s="104">
        <f>'Relevant Variables'!I233</f>
        <v>0</v>
      </c>
      <c r="AY41" s="104">
        <f>'Relevant Variables'!I263</f>
        <v>0</v>
      </c>
      <c r="AZ41" s="104">
        <f>'Relevant Variables'!I293</f>
        <v>0</v>
      </c>
      <c r="BA41" s="104">
        <f>'Relevant Variables'!I323</f>
        <v>0</v>
      </c>
      <c r="BB41" s="104">
        <f>'Relevant Variables'!I353</f>
        <v>0</v>
      </c>
      <c r="BC41" s="104">
        <f>'Relevant Variables'!I383</f>
        <v>0</v>
      </c>
      <c r="BD41" s="104">
        <f>'Relevant Variables'!I413</f>
        <v>0</v>
      </c>
      <c r="BE41" s="104">
        <f>'Relevant Variables'!I443</f>
        <v>0</v>
      </c>
      <c r="BF41" s="104">
        <f>'Relevant Variables'!I473</f>
        <v>0</v>
      </c>
      <c r="BG41" s="104">
        <f>'Relevant Variables'!I503</f>
        <v>0</v>
      </c>
      <c r="BH41" s="104">
        <f>'Relevant Variables'!I533</f>
        <v>0</v>
      </c>
      <c r="BI41" s="104">
        <f>'Relevant Variables'!I563</f>
        <v>0</v>
      </c>
      <c r="BJ41" s="104">
        <f>'Relevant Variables'!I593</f>
        <v>0</v>
      </c>
      <c r="BK41" s="104">
        <f>'Relevant Variables'!I623</f>
        <v>0</v>
      </c>
    </row>
    <row r="42" spans="1:63" s="104" customFormat="1">
      <c r="A42" s="164">
        <f t="shared" si="1"/>
        <v>39264</v>
      </c>
      <c r="C42" s="163">
        <f>'Energy Consumption'!J75</f>
        <v>0</v>
      </c>
      <c r="D42" s="104">
        <f>'Energy Consumption'!J76</f>
        <v>0</v>
      </c>
      <c r="E42" s="163">
        <f>'Energy Consumption'!J157</f>
        <v>0</v>
      </c>
      <c r="F42" s="104">
        <f>'Energy Consumption'!J158</f>
        <v>0</v>
      </c>
      <c r="G42" s="163">
        <f>'Energy Consumption'!J239</f>
        <v>0</v>
      </c>
      <c r="H42" s="104">
        <f>'Energy Consumption'!J240</f>
        <v>0</v>
      </c>
      <c r="I42" s="163">
        <f>'Energy Consumption'!J321</f>
        <v>0</v>
      </c>
      <c r="J42" s="104">
        <f>'Energy Consumption'!J322</f>
        <v>0</v>
      </c>
      <c r="K42" s="163">
        <f>'Energy Consumption'!J403</f>
        <v>0</v>
      </c>
      <c r="L42" s="104">
        <f>'Energy Consumption'!J404</f>
        <v>0</v>
      </c>
      <c r="M42" s="163">
        <f>'Energy Consumption'!J485</f>
        <v>0</v>
      </c>
      <c r="N42" s="104">
        <f>'Energy Consumption'!J486</f>
        <v>0</v>
      </c>
      <c r="O42" s="163">
        <f>'Energy Consumption'!J567</f>
        <v>0</v>
      </c>
      <c r="P42" s="104">
        <f>'Energy Consumption'!J568</f>
        <v>0</v>
      </c>
      <c r="Q42" s="163">
        <f>'Energy Consumption'!J649</f>
        <v>0</v>
      </c>
      <c r="R42" s="104">
        <f>'Energy Consumption'!J650</f>
        <v>0</v>
      </c>
      <c r="S42" s="163">
        <f>'Energy Consumption'!J731</f>
        <v>0</v>
      </c>
      <c r="T42" s="104">
        <f>'Energy Consumption'!J732</f>
        <v>0</v>
      </c>
      <c r="U42" s="163">
        <f>'Energy Consumption'!J813</f>
        <v>0</v>
      </c>
      <c r="V42" s="104">
        <f>'Energy Consumption'!J814</f>
        <v>0</v>
      </c>
      <c r="W42" s="163">
        <f>'Energy Consumption'!J895</f>
        <v>0</v>
      </c>
      <c r="X42" s="104">
        <f>'Energy Consumption'!J896</f>
        <v>0</v>
      </c>
      <c r="Y42" s="163">
        <f>'Energy Consumption'!J977</f>
        <v>0</v>
      </c>
      <c r="Z42" s="104">
        <f>'Energy Consumption'!J978</f>
        <v>0</v>
      </c>
      <c r="AA42" s="163">
        <f>'Energy Consumption'!J1059</f>
        <v>0</v>
      </c>
      <c r="AB42" s="104">
        <f>'Energy Consumption'!J1060</f>
        <v>0</v>
      </c>
      <c r="AC42" s="163">
        <f>'Energy Consumption'!J1141</f>
        <v>0</v>
      </c>
      <c r="AD42" s="104">
        <f>'Energy Consumption'!J1142</f>
        <v>0</v>
      </c>
      <c r="AE42" s="163">
        <f>'Energy Consumption'!J1223</f>
        <v>0</v>
      </c>
      <c r="AF42" s="104">
        <f>'Energy Consumption'!J1224</f>
        <v>0</v>
      </c>
      <c r="AG42" s="163">
        <f>'Energy Consumption'!J1305</f>
        <v>0</v>
      </c>
      <c r="AH42" s="104">
        <f>'Energy Consumption'!J1306</f>
        <v>0</v>
      </c>
      <c r="AI42" s="163">
        <f>'Energy Consumption'!J1387</f>
        <v>0</v>
      </c>
      <c r="AJ42" s="104">
        <f>'Energy Consumption'!J1388</f>
        <v>0</v>
      </c>
      <c r="AK42" s="163">
        <f>'Energy Consumption'!J1469</f>
        <v>0</v>
      </c>
      <c r="AL42" s="104">
        <f>'Energy Consumption'!J1470</f>
        <v>0</v>
      </c>
      <c r="AM42" s="163">
        <f>'Energy Consumption'!J1551</f>
        <v>0</v>
      </c>
      <c r="AN42" s="104">
        <f>'Energy Consumption'!J1552</f>
        <v>0</v>
      </c>
      <c r="AO42" s="163">
        <f>'Energy Consumption'!J1633</f>
        <v>0</v>
      </c>
      <c r="AP42" s="104">
        <f>'Energy Consumption'!J1634</f>
        <v>0</v>
      </c>
      <c r="AR42" s="104">
        <f>'Relevant Variables'!J53</f>
        <v>0</v>
      </c>
      <c r="AS42" s="104">
        <f>'Relevant Variables'!J83</f>
        <v>0</v>
      </c>
      <c r="AT42" s="104">
        <f>'Relevant Variables'!J113</f>
        <v>0</v>
      </c>
      <c r="AU42" s="104">
        <f>'Relevant Variables'!J143</f>
        <v>0</v>
      </c>
      <c r="AV42" s="104">
        <f>'Relevant Variables'!J173</f>
        <v>0</v>
      </c>
      <c r="AW42" s="104">
        <f>'Relevant Variables'!J203</f>
        <v>0</v>
      </c>
      <c r="AX42" s="104">
        <f>'Relevant Variables'!J233</f>
        <v>0</v>
      </c>
      <c r="AY42" s="104">
        <f>'Relevant Variables'!J263</f>
        <v>0</v>
      </c>
      <c r="AZ42" s="104">
        <f>'Relevant Variables'!J293</f>
        <v>0</v>
      </c>
      <c r="BA42" s="104">
        <f>'Relevant Variables'!J323</f>
        <v>0</v>
      </c>
      <c r="BB42" s="104">
        <f>'Relevant Variables'!J353</f>
        <v>0</v>
      </c>
      <c r="BC42" s="104">
        <f>'Relevant Variables'!J383</f>
        <v>0</v>
      </c>
      <c r="BD42" s="104">
        <f>'Relevant Variables'!J413</f>
        <v>0</v>
      </c>
      <c r="BE42" s="104">
        <f>'Relevant Variables'!J443</f>
        <v>0</v>
      </c>
      <c r="BF42" s="104">
        <f>'Relevant Variables'!J473</f>
        <v>0</v>
      </c>
      <c r="BG42" s="104">
        <f>'Relevant Variables'!J503</f>
        <v>0</v>
      </c>
      <c r="BH42" s="104">
        <f>'Relevant Variables'!J533</f>
        <v>0</v>
      </c>
      <c r="BI42" s="104">
        <f>'Relevant Variables'!J563</f>
        <v>0</v>
      </c>
      <c r="BJ42" s="104">
        <f>'Relevant Variables'!J593</f>
        <v>0</v>
      </c>
      <c r="BK42" s="104">
        <f>'Relevant Variables'!J623</f>
        <v>0</v>
      </c>
    </row>
    <row r="43" spans="1:63" s="104" customFormat="1">
      <c r="A43" s="164">
        <f t="shared" si="1"/>
        <v>39295</v>
      </c>
      <c r="C43" s="163">
        <f>'Energy Consumption'!K75</f>
        <v>0</v>
      </c>
      <c r="D43" s="104">
        <f>'Energy Consumption'!K76</f>
        <v>0</v>
      </c>
      <c r="E43" s="163">
        <f>'Energy Consumption'!K157</f>
        <v>0</v>
      </c>
      <c r="F43" s="104">
        <f>'Energy Consumption'!K158</f>
        <v>0</v>
      </c>
      <c r="G43" s="163">
        <f>'Energy Consumption'!K239</f>
        <v>0</v>
      </c>
      <c r="H43" s="104">
        <f>'Energy Consumption'!K240</f>
        <v>0</v>
      </c>
      <c r="I43" s="163">
        <f>'Energy Consumption'!K321</f>
        <v>0</v>
      </c>
      <c r="J43" s="104">
        <f>'Energy Consumption'!K322</f>
        <v>0</v>
      </c>
      <c r="K43" s="163">
        <f>'Energy Consumption'!K403</f>
        <v>0</v>
      </c>
      <c r="L43" s="104">
        <f>'Energy Consumption'!K404</f>
        <v>0</v>
      </c>
      <c r="M43" s="163">
        <f>'Energy Consumption'!K485</f>
        <v>0</v>
      </c>
      <c r="N43" s="104">
        <f>'Energy Consumption'!K486</f>
        <v>0</v>
      </c>
      <c r="O43" s="163">
        <f>'Energy Consumption'!K567</f>
        <v>0</v>
      </c>
      <c r="P43" s="104">
        <f>'Energy Consumption'!K568</f>
        <v>0</v>
      </c>
      <c r="Q43" s="163">
        <f>'Energy Consumption'!K649</f>
        <v>0</v>
      </c>
      <c r="R43" s="104">
        <f>'Energy Consumption'!K650</f>
        <v>0</v>
      </c>
      <c r="S43" s="163">
        <f>'Energy Consumption'!K731</f>
        <v>0</v>
      </c>
      <c r="T43" s="104">
        <f>'Energy Consumption'!K732</f>
        <v>0</v>
      </c>
      <c r="U43" s="163">
        <f>'Energy Consumption'!K813</f>
        <v>0</v>
      </c>
      <c r="V43" s="104">
        <f>'Energy Consumption'!K814</f>
        <v>0</v>
      </c>
      <c r="W43" s="163">
        <f>'Energy Consumption'!K895</f>
        <v>0</v>
      </c>
      <c r="X43" s="104">
        <f>'Energy Consumption'!K896</f>
        <v>0</v>
      </c>
      <c r="Y43" s="163">
        <f>'Energy Consumption'!K977</f>
        <v>0</v>
      </c>
      <c r="Z43" s="104">
        <f>'Energy Consumption'!K978</f>
        <v>0</v>
      </c>
      <c r="AA43" s="163">
        <f>'Energy Consumption'!K1059</f>
        <v>0</v>
      </c>
      <c r="AB43" s="104">
        <f>'Energy Consumption'!K1060</f>
        <v>0</v>
      </c>
      <c r="AC43" s="163">
        <f>'Energy Consumption'!K1141</f>
        <v>0</v>
      </c>
      <c r="AD43" s="104">
        <f>'Energy Consumption'!K1142</f>
        <v>0</v>
      </c>
      <c r="AE43" s="163">
        <f>'Energy Consumption'!K1223</f>
        <v>0</v>
      </c>
      <c r="AF43" s="104">
        <f>'Energy Consumption'!K1224</f>
        <v>0</v>
      </c>
      <c r="AG43" s="163">
        <f>'Energy Consumption'!K1305</f>
        <v>0</v>
      </c>
      <c r="AH43" s="104">
        <f>'Energy Consumption'!K1306</f>
        <v>0</v>
      </c>
      <c r="AI43" s="163">
        <f>'Energy Consumption'!K1387</f>
        <v>0</v>
      </c>
      <c r="AJ43" s="104">
        <f>'Energy Consumption'!K1388</f>
        <v>0</v>
      </c>
      <c r="AK43" s="163">
        <f>'Energy Consumption'!K1469</f>
        <v>0</v>
      </c>
      <c r="AL43" s="104">
        <f>'Energy Consumption'!K1470</f>
        <v>0</v>
      </c>
      <c r="AM43" s="163">
        <f>'Energy Consumption'!K1551</f>
        <v>0</v>
      </c>
      <c r="AN43" s="104">
        <f>'Energy Consumption'!K1552</f>
        <v>0</v>
      </c>
      <c r="AO43" s="163">
        <f>'Energy Consumption'!K1633</f>
        <v>0</v>
      </c>
      <c r="AP43" s="104">
        <f>'Energy Consumption'!K1634</f>
        <v>0</v>
      </c>
      <c r="AR43" s="104">
        <f>'Relevant Variables'!K53</f>
        <v>0</v>
      </c>
      <c r="AS43" s="104">
        <f>'Relevant Variables'!K83</f>
        <v>0</v>
      </c>
      <c r="AT43" s="104">
        <f>'Relevant Variables'!K113</f>
        <v>0</v>
      </c>
      <c r="AU43" s="104">
        <f>'Relevant Variables'!K143</f>
        <v>0</v>
      </c>
      <c r="AV43" s="104">
        <f>'Relevant Variables'!K173</f>
        <v>0</v>
      </c>
      <c r="AW43" s="104">
        <f>'Relevant Variables'!K203</f>
        <v>0</v>
      </c>
      <c r="AX43" s="104">
        <f>'Relevant Variables'!K233</f>
        <v>0</v>
      </c>
      <c r="AY43" s="104">
        <f>'Relevant Variables'!K263</f>
        <v>0</v>
      </c>
      <c r="AZ43" s="104">
        <f>'Relevant Variables'!K293</f>
        <v>0</v>
      </c>
      <c r="BA43" s="104">
        <f>'Relevant Variables'!K323</f>
        <v>0</v>
      </c>
      <c r="BB43" s="104">
        <f>'Relevant Variables'!K353</f>
        <v>0</v>
      </c>
      <c r="BC43" s="104">
        <f>'Relevant Variables'!K383</f>
        <v>0</v>
      </c>
      <c r="BD43" s="104">
        <f>'Relevant Variables'!K413</f>
        <v>0</v>
      </c>
      <c r="BE43" s="104">
        <f>'Relevant Variables'!K443</f>
        <v>0</v>
      </c>
      <c r="BF43" s="104">
        <f>'Relevant Variables'!K473</f>
        <v>0</v>
      </c>
      <c r="BG43" s="104">
        <f>'Relevant Variables'!K503</f>
        <v>0</v>
      </c>
      <c r="BH43" s="104">
        <f>'Relevant Variables'!K533</f>
        <v>0</v>
      </c>
      <c r="BI43" s="104">
        <f>'Relevant Variables'!K563</f>
        <v>0</v>
      </c>
      <c r="BJ43" s="104">
        <f>'Relevant Variables'!K593</f>
        <v>0</v>
      </c>
      <c r="BK43" s="104">
        <f>'Relevant Variables'!K623</f>
        <v>0</v>
      </c>
    </row>
    <row r="44" spans="1:63" s="104" customFormat="1">
      <c r="A44" s="164">
        <f t="shared" si="1"/>
        <v>39326</v>
      </c>
      <c r="C44" s="163">
        <f>'Energy Consumption'!L75</f>
        <v>0</v>
      </c>
      <c r="D44" s="104">
        <f>'Energy Consumption'!L76</f>
        <v>0</v>
      </c>
      <c r="E44" s="163">
        <f>'Energy Consumption'!L157</f>
        <v>0</v>
      </c>
      <c r="F44" s="104">
        <f>'Energy Consumption'!L158</f>
        <v>0</v>
      </c>
      <c r="G44" s="163">
        <f>'Energy Consumption'!L239</f>
        <v>0</v>
      </c>
      <c r="H44" s="104">
        <f>'Energy Consumption'!L240</f>
        <v>0</v>
      </c>
      <c r="I44" s="163">
        <f>'Energy Consumption'!L321</f>
        <v>0</v>
      </c>
      <c r="J44" s="104">
        <f>'Energy Consumption'!L322</f>
        <v>0</v>
      </c>
      <c r="K44" s="163">
        <f>'Energy Consumption'!L403</f>
        <v>0</v>
      </c>
      <c r="L44" s="104">
        <f>'Energy Consumption'!L404</f>
        <v>0</v>
      </c>
      <c r="M44" s="163">
        <f>'Energy Consumption'!L485</f>
        <v>0</v>
      </c>
      <c r="N44" s="104">
        <f>'Energy Consumption'!L486</f>
        <v>0</v>
      </c>
      <c r="O44" s="163">
        <f>'Energy Consumption'!L567</f>
        <v>0</v>
      </c>
      <c r="P44" s="104">
        <f>'Energy Consumption'!L568</f>
        <v>0</v>
      </c>
      <c r="Q44" s="163">
        <f>'Energy Consumption'!L649</f>
        <v>0</v>
      </c>
      <c r="R44" s="104">
        <f>'Energy Consumption'!L650</f>
        <v>0</v>
      </c>
      <c r="S44" s="163">
        <f>'Energy Consumption'!L731</f>
        <v>0</v>
      </c>
      <c r="T44" s="104">
        <f>'Energy Consumption'!L732</f>
        <v>0</v>
      </c>
      <c r="U44" s="163">
        <f>'Energy Consumption'!L813</f>
        <v>0</v>
      </c>
      <c r="V44" s="104">
        <f>'Energy Consumption'!L814</f>
        <v>0</v>
      </c>
      <c r="W44" s="163">
        <f>'Energy Consumption'!L895</f>
        <v>0</v>
      </c>
      <c r="X44" s="104">
        <f>'Energy Consumption'!L896</f>
        <v>0</v>
      </c>
      <c r="Y44" s="163">
        <f>'Energy Consumption'!L977</f>
        <v>0</v>
      </c>
      <c r="Z44" s="104">
        <f>'Energy Consumption'!L978</f>
        <v>0</v>
      </c>
      <c r="AA44" s="163">
        <f>'Energy Consumption'!L1059</f>
        <v>0</v>
      </c>
      <c r="AB44" s="104">
        <f>'Energy Consumption'!L1060</f>
        <v>0</v>
      </c>
      <c r="AC44" s="163">
        <f>'Energy Consumption'!L1141</f>
        <v>0</v>
      </c>
      <c r="AD44" s="104">
        <f>'Energy Consumption'!L1142</f>
        <v>0</v>
      </c>
      <c r="AE44" s="163">
        <f>'Energy Consumption'!L1223</f>
        <v>0</v>
      </c>
      <c r="AF44" s="104">
        <f>'Energy Consumption'!L1224</f>
        <v>0</v>
      </c>
      <c r="AG44" s="163">
        <f>'Energy Consumption'!L1305</f>
        <v>0</v>
      </c>
      <c r="AH44" s="104">
        <f>'Energy Consumption'!L1306</f>
        <v>0</v>
      </c>
      <c r="AI44" s="163">
        <f>'Energy Consumption'!L1387</f>
        <v>0</v>
      </c>
      <c r="AJ44" s="104">
        <f>'Energy Consumption'!L1388</f>
        <v>0</v>
      </c>
      <c r="AK44" s="163">
        <f>'Energy Consumption'!L1469</f>
        <v>0</v>
      </c>
      <c r="AL44" s="104">
        <f>'Energy Consumption'!L1470</f>
        <v>0</v>
      </c>
      <c r="AM44" s="163">
        <f>'Energy Consumption'!L1551</f>
        <v>0</v>
      </c>
      <c r="AN44" s="104">
        <f>'Energy Consumption'!L1552</f>
        <v>0</v>
      </c>
      <c r="AO44" s="163">
        <f>'Energy Consumption'!L1633</f>
        <v>0</v>
      </c>
      <c r="AP44" s="104">
        <f>'Energy Consumption'!L1634</f>
        <v>0</v>
      </c>
      <c r="AR44" s="104">
        <f>'Relevant Variables'!L53</f>
        <v>0</v>
      </c>
      <c r="AS44" s="104">
        <f>'Relevant Variables'!L83</f>
        <v>0</v>
      </c>
      <c r="AT44" s="104">
        <f>'Relevant Variables'!L113</f>
        <v>0</v>
      </c>
      <c r="AU44" s="104">
        <f>'Relevant Variables'!L143</f>
        <v>0</v>
      </c>
      <c r="AV44" s="104">
        <f>'Relevant Variables'!L173</f>
        <v>0</v>
      </c>
      <c r="AW44" s="104">
        <f>'Relevant Variables'!L203</f>
        <v>0</v>
      </c>
      <c r="AX44" s="104">
        <f>'Relevant Variables'!L233</f>
        <v>0</v>
      </c>
      <c r="AY44" s="104">
        <f>'Relevant Variables'!L263</f>
        <v>0</v>
      </c>
      <c r="AZ44" s="104">
        <f>'Relevant Variables'!L293</f>
        <v>0</v>
      </c>
      <c r="BA44" s="104">
        <f>'Relevant Variables'!L323</f>
        <v>0</v>
      </c>
      <c r="BB44" s="104">
        <f>'Relevant Variables'!L353</f>
        <v>0</v>
      </c>
      <c r="BC44" s="104">
        <f>'Relevant Variables'!L383</f>
        <v>0</v>
      </c>
      <c r="BD44" s="104">
        <f>'Relevant Variables'!L413</f>
        <v>0</v>
      </c>
      <c r="BE44" s="104">
        <f>'Relevant Variables'!L443</f>
        <v>0</v>
      </c>
      <c r="BF44" s="104">
        <f>'Relevant Variables'!L473</f>
        <v>0</v>
      </c>
      <c r="BG44" s="104">
        <f>'Relevant Variables'!L503</f>
        <v>0</v>
      </c>
      <c r="BH44" s="104">
        <f>'Relevant Variables'!L533</f>
        <v>0</v>
      </c>
      <c r="BI44" s="104">
        <f>'Relevant Variables'!L563</f>
        <v>0</v>
      </c>
      <c r="BJ44" s="104">
        <f>'Relevant Variables'!L593</f>
        <v>0</v>
      </c>
      <c r="BK44" s="104">
        <f>'Relevant Variables'!L623</f>
        <v>0</v>
      </c>
    </row>
    <row r="45" spans="1:63" s="104" customFormat="1">
      <c r="A45" s="164">
        <f t="shared" si="1"/>
        <v>39356</v>
      </c>
      <c r="C45" s="163">
        <f>'Energy Consumption'!M75</f>
        <v>0</v>
      </c>
      <c r="D45" s="104">
        <f>'Energy Consumption'!M76</f>
        <v>0</v>
      </c>
      <c r="E45" s="163">
        <f>'Energy Consumption'!M157</f>
        <v>0</v>
      </c>
      <c r="F45" s="104">
        <f>'Energy Consumption'!M158</f>
        <v>0</v>
      </c>
      <c r="G45" s="163">
        <f>'Energy Consumption'!M239</f>
        <v>0</v>
      </c>
      <c r="H45" s="104">
        <f>'Energy Consumption'!M240</f>
        <v>0</v>
      </c>
      <c r="I45" s="163">
        <f>'Energy Consumption'!M321</f>
        <v>0</v>
      </c>
      <c r="J45" s="104">
        <f>'Energy Consumption'!M322</f>
        <v>0</v>
      </c>
      <c r="K45" s="163">
        <f>'Energy Consumption'!M403</f>
        <v>0</v>
      </c>
      <c r="L45" s="104">
        <f>'Energy Consumption'!M404</f>
        <v>0</v>
      </c>
      <c r="M45" s="163">
        <f>'Energy Consumption'!M485</f>
        <v>0</v>
      </c>
      <c r="N45" s="104">
        <f>'Energy Consumption'!M486</f>
        <v>0</v>
      </c>
      <c r="O45" s="163">
        <f>'Energy Consumption'!M567</f>
        <v>0</v>
      </c>
      <c r="P45" s="104">
        <f>'Energy Consumption'!M568</f>
        <v>0</v>
      </c>
      <c r="Q45" s="163">
        <f>'Energy Consumption'!M649</f>
        <v>0</v>
      </c>
      <c r="R45" s="104">
        <f>'Energy Consumption'!M650</f>
        <v>0</v>
      </c>
      <c r="S45" s="163">
        <f>'Energy Consumption'!M731</f>
        <v>0</v>
      </c>
      <c r="T45" s="104">
        <f>'Energy Consumption'!M732</f>
        <v>0</v>
      </c>
      <c r="U45" s="163">
        <f>'Energy Consumption'!M813</f>
        <v>0</v>
      </c>
      <c r="V45" s="104">
        <f>'Energy Consumption'!M814</f>
        <v>0</v>
      </c>
      <c r="W45" s="163">
        <f>'Energy Consumption'!M895</f>
        <v>0</v>
      </c>
      <c r="X45" s="104">
        <f>'Energy Consumption'!M896</f>
        <v>0</v>
      </c>
      <c r="Y45" s="163">
        <f>'Energy Consumption'!M977</f>
        <v>0</v>
      </c>
      <c r="Z45" s="104">
        <f>'Energy Consumption'!M978</f>
        <v>0</v>
      </c>
      <c r="AA45" s="163">
        <f>'Energy Consumption'!M1059</f>
        <v>0</v>
      </c>
      <c r="AB45" s="104">
        <f>'Energy Consumption'!M1060</f>
        <v>0</v>
      </c>
      <c r="AC45" s="163">
        <f>'Energy Consumption'!M1141</f>
        <v>0</v>
      </c>
      <c r="AD45" s="104">
        <f>'Energy Consumption'!M1142</f>
        <v>0</v>
      </c>
      <c r="AE45" s="163">
        <f>'Energy Consumption'!M1223</f>
        <v>0</v>
      </c>
      <c r="AF45" s="104">
        <f>'Energy Consumption'!M1224</f>
        <v>0</v>
      </c>
      <c r="AG45" s="163">
        <f>'Energy Consumption'!M1305</f>
        <v>0</v>
      </c>
      <c r="AH45" s="104">
        <f>'Energy Consumption'!M1306</f>
        <v>0</v>
      </c>
      <c r="AI45" s="163">
        <f>'Energy Consumption'!M1387</f>
        <v>0</v>
      </c>
      <c r="AJ45" s="104">
        <f>'Energy Consumption'!M1388</f>
        <v>0</v>
      </c>
      <c r="AK45" s="163">
        <f>'Energy Consumption'!M1469</f>
        <v>0</v>
      </c>
      <c r="AL45" s="104">
        <f>'Energy Consumption'!M1470</f>
        <v>0</v>
      </c>
      <c r="AM45" s="163">
        <f>'Energy Consumption'!M1551</f>
        <v>0</v>
      </c>
      <c r="AN45" s="104">
        <f>'Energy Consumption'!M1552</f>
        <v>0</v>
      </c>
      <c r="AO45" s="163">
        <f>'Energy Consumption'!M1633</f>
        <v>0</v>
      </c>
      <c r="AP45" s="104">
        <f>'Energy Consumption'!M1634</f>
        <v>0</v>
      </c>
      <c r="AR45" s="104">
        <f>'Relevant Variables'!M53</f>
        <v>0</v>
      </c>
      <c r="AS45" s="104">
        <f>'Relevant Variables'!M83</f>
        <v>0</v>
      </c>
      <c r="AT45" s="104">
        <f>'Relevant Variables'!M113</f>
        <v>0</v>
      </c>
      <c r="AU45" s="104">
        <f>'Relevant Variables'!M143</f>
        <v>0</v>
      </c>
      <c r="AV45" s="104">
        <f>'Relevant Variables'!M173</f>
        <v>0</v>
      </c>
      <c r="AW45" s="104">
        <f>'Relevant Variables'!M203</f>
        <v>0</v>
      </c>
      <c r="AX45" s="104">
        <f>'Relevant Variables'!M233</f>
        <v>0</v>
      </c>
      <c r="AY45" s="104">
        <f>'Relevant Variables'!M263</f>
        <v>0</v>
      </c>
      <c r="AZ45" s="104">
        <f>'Relevant Variables'!M293</f>
        <v>0</v>
      </c>
      <c r="BA45" s="104">
        <f>'Relevant Variables'!M323</f>
        <v>0</v>
      </c>
      <c r="BB45" s="104">
        <f>'Relevant Variables'!M353</f>
        <v>0</v>
      </c>
      <c r="BC45" s="104">
        <f>'Relevant Variables'!M383</f>
        <v>0</v>
      </c>
      <c r="BD45" s="104">
        <f>'Relevant Variables'!M413</f>
        <v>0</v>
      </c>
      <c r="BE45" s="104">
        <f>'Relevant Variables'!M443</f>
        <v>0</v>
      </c>
      <c r="BF45" s="104">
        <f>'Relevant Variables'!M473</f>
        <v>0</v>
      </c>
      <c r="BG45" s="104">
        <f>'Relevant Variables'!M503</f>
        <v>0</v>
      </c>
      <c r="BH45" s="104">
        <f>'Relevant Variables'!M533</f>
        <v>0</v>
      </c>
      <c r="BI45" s="104">
        <f>'Relevant Variables'!M563</f>
        <v>0</v>
      </c>
      <c r="BJ45" s="104">
        <f>'Relevant Variables'!M593</f>
        <v>0</v>
      </c>
      <c r="BK45" s="104">
        <f>'Relevant Variables'!M623</f>
        <v>0</v>
      </c>
    </row>
    <row r="46" spans="1:63" s="104" customFormat="1">
      <c r="A46" s="164">
        <f t="shared" si="1"/>
        <v>39387</v>
      </c>
      <c r="C46" s="163">
        <f>'Energy Consumption'!N75</f>
        <v>0</v>
      </c>
      <c r="D46" s="104">
        <f>'Energy Consumption'!N76</f>
        <v>0</v>
      </c>
      <c r="E46" s="163">
        <f>'Energy Consumption'!N157</f>
        <v>0</v>
      </c>
      <c r="F46" s="104">
        <f>'Energy Consumption'!N158</f>
        <v>0</v>
      </c>
      <c r="G46" s="163">
        <f>'Energy Consumption'!N239</f>
        <v>0</v>
      </c>
      <c r="H46" s="104">
        <f>'Energy Consumption'!N240</f>
        <v>0</v>
      </c>
      <c r="I46" s="163">
        <f>'Energy Consumption'!N321</f>
        <v>0</v>
      </c>
      <c r="J46" s="104">
        <f>'Energy Consumption'!N322</f>
        <v>0</v>
      </c>
      <c r="K46" s="163">
        <f>'Energy Consumption'!N403</f>
        <v>0</v>
      </c>
      <c r="L46" s="104">
        <f>'Energy Consumption'!N404</f>
        <v>0</v>
      </c>
      <c r="M46" s="163">
        <f>'Energy Consumption'!N485</f>
        <v>0</v>
      </c>
      <c r="N46" s="104">
        <f>'Energy Consumption'!N486</f>
        <v>0</v>
      </c>
      <c r="O46" s="163">
        <f>'Energy Consumption'!N567</f>
        <v>0</v>
      </c>
      <c r="P46" s="104">
        <f>'Energy Consumption'!N568</f>
        <v>0</v>
      </c>
      <c r="Q46" s="163">
        <f>'Energy Consumption'!N649</f>
        <v>0</v>
      </c>
      <c r="R46" s="104">
        <f>'Energy Consumption'!N650</f>
        <v>0</v>
      </c>
      <c r="S46" s="163">
        <f>'Energy Consumption'!N731</f>
        <v>0</v>
      </c>
      <c r="T46" s="104">
        <f>'Energy Consumption'!N732</f>
        <v>0</v>
      </c>
      <c r="U46" s="163">
        <f>'Energy Consumption'!N813</f>
        <v>0</v>
      </c>
      <c r="V46" s="104">
        <f>'Energy Consumption'!N814</f>
        <v>0</v>
      </c>
      <c r="W46" s="163">
        <f>'Energy Consumption'!N895</f>
        <v>0</v>
      </c>
      <c r="X46" s="104">
        <f>'Energy Consumption'!N896</f>
        <v>0</v>
      </c>
      <c r="Y46" s="163">
        <f>'Energy Consumption'!N977</f>
        <v>0</v>
      </c>
      <c r="Z46" s="104">
        <f>'Energy Consumption'!N978</f>
        <v>0</v>
      </c>
      <c r="AA46" s="163">
        <f>'Energy Consumption'!N1059</f>
        <v>0</v>
      </c>
      <c r="AB46" s="104">
        <f>'Energy Consumption'!N1060</f>
        <v>0</v>
      </c>
      <c r="AC46" s="163">
        <f>'Energy Consumption'!N1141</f>
        <v>0</v>
      </c>
      <c r="AD46" s="104">
        <f>'Energy Consumption'!N1142</f>
        <v>0</v>
      </c>
      <c r="AE46" s="163">
        <f>'Energy Consumption'!N1223</f>
        <v>0</v>
      </c>
      <c r="AF46" s="104">
        <f>'Energy Consumption'!N1224</f>
        <v>0</v>
      </c>
      <c r="AG46" s="163">
        <f>'Energy Consumption'!N1305</f>
        <v>0</v>
      </c>
      <c r="AH46" s="104">
        <f>'Energy Consumption'!N1306</f>
        <v>0</v>
      </c>
      <c r="AI46" s="163">
        <f>'Energy Consumption'!N1387</f>
        <v>0</v>
      </c>
      <c r="AJ46" s="104">
        <f>'Energy Consumption'!N1388</f>
        <v>0</v>
      </c>
      <c r="AK46" s="163">
        <f>'Energy Consumption'!N1469</f>
        <v>0</v>
      </c>
      <c r="AL46" s="104">
        <f>'Energy Consumption'!N1470</f>
        <v>0</v>
      </c>
      <c r="AM46" s="163">
        <f>'Energy Consumption'!N1551</f>
        <v>0</v>
      </c>
      <c r="AN46" s="104">
        <f>'Energy Consumption'!N1552</f>
        <v>0</v>
      </c>
      <c r="AO46" s="163">
        <f>'Energy Consumption'!N1633</f>
        <v>0</v>
      </c>
      <c r="AP46" s="104">
        <f>'Energy Consumption'!N1634</f>
        <v>0</v>
      </c>
      <c r="AR46" s="104">
        <f>'Relevant Variables'!N53</f>
        <v>0</v>
      </c>
      <c r="AS46" s="104">
        <f>'Relevant Variables'!N83</f>
        <v>0</v>
      </c>
      <c r="AT46" s="104">
        <f>'Relevant Variables'!N113</f>
        <v>0</v>
      </c>
      <c r="AU46" s="104">
        <f>'Relevant Variables'!N143</f>
        <v>0</v>
      </c>
      <c r="AV46" s="104">
        <f>'Relevant Variables'!N173</f>
        <v>0</v>
      </c>
      <c r="AW46" s="104">
        <f>'Relevant Variables'!N203</f>
        <v>0</v>
      </c>
      <c r="AX46" s="104">
        <f>'Relevant Variables'!N233</f>
        <v>0</v>
      </c>
      <c r="AY46" s="104">
        <f>'Relevant Variables'!N263</f>
        <v>0</v>
      </c>
      <c r="AZ46" s="104">
        <f>'Relevant Variables'!N293</f>
        <v>0</v>
      </c>
      <c r="BA46" s="104">
        <f>'Relevant Variables'!N323</f>
        <v>0</v>
      </c>
      <c r="BB46" s="104">
        <f>'Relevant Variables'!N353</f>
        <v>0</v>
      </c>
      <c r="BC46" s="104">
        <f>'Relevant Variables'!N383</f>
        <v>0</v>
      </c>
      <c r="BD46" s="104">
        <f>'Relevant Variables'!N413</f>
        <v>0</v>
      </c>
      <c r="BE46" s="104">
        <f>'Relevant Variables'!N443</f>
        <v>0</v>
      </c>
      <c r="BF46" s="104">
        <f>'Relevant Variables'!N473</f>
        <v>0</v>
      </c>
      <c r="BG46" s="104">
        <f>'Relevant Variables'!N503</f>
        <v>0</v>
      </c>
      <c r="BH46" s="104">
        <f>'Relevant Variables'!N533</f>
        <v>0</v>
      </c>
      <c r="BI46" s="104">
        <f>'Relevant Variables'!N563</f>
        <v>0</v>
      </c>
      <c r="BJ46" s="104">
        <f>'Relevant Variables'!N593</f>
        <v>0</v>
      </c>
      <c r="BK46" s="104">
        <f>'Relevant Variables'!N623</f>
        <v>0</v>
      </c>
    </row>
    <row r="47" spans="1:63" s="104" customFormat="1">
      <c r="A47" s="164">
        <f t="shared" si="1"/>
        <v>39417</v>
      </c>
      <c r="C47" s="163">
        <f>'Energy Consumption'!O75</f>
        <v>0</v>
      </c>
      <c r="D47" s="104">
        <f>'Energy Consumption'!O76</f>
        <v>0</v>
      </c>
      <c r="E47" s="163">
        <f>'Energy Consumption'!O157</f>
        <v>0</v>
      </c>
      <c r="F47" s="104">
        <f>'Energy Consumption'!O158</f>
        <v>0</v>
      </c>
      <c r="G47" s="163">
        <f>'Energy Consumption'!O239</f>
        <v>0</v>
      </c>
      <c r="H47" s="104">
        <f>'Energy Consumption'!O240</f>
        <v>0</v>
      </c>
      <c r="I47" s="163">
        <f>'Energy Consumption'!O321</f>
        <v>0</v>
      </c>
      <c r="J47" s="104">
        <f>'Energy Consumption'!O322</f>
        <v>0</v>
      </c>
      <c r="K47" s="163">
        <f>'Energy Consumption'!O403</f>
        <v>0</v>
      </c>
      <c r="L47" s="104">
        <f>'Energy Consumption'!O404</f>
        <v>0</v>
      </c>
      <c r="M47" s="163">
        <f>'Energy Consumption'!O485</f>
        <v>0</v>
      </c>
      <c r="N47" s="104">
        <f>'Energy Consumption'!O486</f>
        <v>0</v>
      </c>
      <c r="O47" s="163">
        <f>'Energy Consumption'!O567</f>
        <v>0</v>
      </c>
      <c r="P47" s="104">
        <f>'Energy Consumption'!O568</f>
        <v>0</v>
      </c>
      <c r="Q47" s="163">
        <f>'Energy Consumption'!O649</f>
        <v>0</v>
      </c>
      <c r="R47" s="104">
        <f>'Energy Consumption'!O650</f>
        <v>0</v>
      </c>
      <c r="S47" s="163">
        <f>'Energy Consumption'!O731</f>
        <v>0</v>
      </c>
      <c r="T47" s="104">
        <f>'Energy Consumption'!O732</f>
        <v>0</v>
      </c>
      <c r="U47" s="163">
        <f>'Energy Consumption'!O813</f>
        <v>0</v>
      </c>
      <c r="V47" s="104">
        <f>'Energy Consumption'!O814</f>
        <v>0</v>
      </c>
      <c r="W47" s="163">
        <f>'Energy Consumption'!O895</f>
        <v>0</v>
      </c>
      <c r="X47" s="104">
        <f>'Energy Consumption'!O896</f>
        <v>0</v>
      </c>
      <c r="Y47" s="163">
        <f>'Energy Consumption'!O977</f>
        <v>0</v>
      </c>
      <c r="Z47" s="104">
        <f>'Energy Consumption'!O978</f>
        <v>0</v>
      </c>
      <c r="AA47" s="163">
        <f>'Energy Consumption'!O1059</f>
        <v>0</v>
      </c>
      <c r="AB47" s="104">
        <f>'Energy Consumption'!O1060</f>
        <v>0</v>
      </c>
      <c r="AC47" s="163">
        <f>'Energy Consumption'!O1141</f>
        <v>0</v>
      </c>
      <c r="AD47" s="104">
        <f>'Energy Consumption'!O1142</f>
        <v>0</v>
      </c>
      <c r="AE47" s="163">
        <f>'Energy Consumption'!O1223</f>
        <v>0</v>
      </c>
      <c r="AF47" s="104">
        <f>'Energy Consumption'!O1224</f>
        <v>0</v>
      </c>
      <c r="AG47" s="163">
        <f>'Energy Consumption'!O1305</f>
        <v>0</v>
      </c>
      <c r="AH47" s="104">
        <f>'Energy Consumption'!O1306</f>
        <v>0</v>
      </c>
      <c r="AI47" s="163">
        <f>'Energy Consumption'!O1387</f>
        <v>0</v>
      </c>
      <c r="AJ47" s="104">
        <f>'Energy Consumption'!O1388</f>
        <v>0</v>
      </c>
      <c r="AK47" s="163">
        <f>'Energy Consumption'!O1469</f>
        <v>0</v>
      </c>
      <c r="AL47" s="104">
        <f>'Energy Consumption'!O1470</f>
        <v>0</v>
      </c>
      <c r="AM47" s="163">
        <f>'Energy Consumption'!O1551</f>
        <v>0</v>
      </c>
      <c r="AN47" s="104">
        <f>'Energy Consumption'!O1552</f>
        <v>0</v>
      </c>
      <c r="AO47" s="163">
        <f>'Energy Consumption'!O1633</f>
        <v>0</v>
      </c>
      <c r="AP47" s="104">
        <f>'Energy Consumption'!O1634</f>
        <v>0</v>
      </c>
      <c r="AR47" s="104">
        <f>'Relevant Variables'!O53</f>
        <v>0</v>
      </c>
      <c r="AS47" s="104">
        <f>'Relevant Variables'!O83</f>
        <v>0</v>
      </c>
      <c r="AT47" s="104">
        <f>'Relevant Variables'!O113</f>
        <v>0</v>
      </c>
      <c r="AU47" s="104">
        <f>'Relevant Variables'!O143</f>
        <v>0</v>
      </c>
      <c r="AV47" s="104">
        <f>'Relevant Variables'!O173</f>
        <v>0</v>
      </c>
      <c r="AW47" s="104">
        <f>'Relevant Variables'!O203</f>
        <v>0</v>
      </c>
      <c r="AX47" s="104">
        <f>'Relevant Variables'!O233</f>
        <v>0</v>
      </c>
      <c r="AY47" s="104">
        <f>'Relevant Variables'!O263</f>
        <v>0</v>
      </c>
      <c r="AZ47" s="104">
        <f>'Relevant Variables'!O293</f>
        <v>0</v>
      </c>
      <c r="BA47" s="104">
        <f>'Relevant Variables'!O323</f>
        <v>0</v>
      </c>
      <c r="BB47" s="104">
        <f>'Relevant Variables'!O353</f>
        <v>0</v>
      </c>
      <c r="BC47" s="104">
        <f>'Relevant Variables'!O383</f>
        <v>0</v>
      </c>
      <c r="BD47" s="104">
        <f>'Relevant Variables'!O413</f>
        <v>0</v>
      </c>
      <c r="BE47" s="104">
        <f>'Relevant Variables'!O443</f>
        <v>0</v>
      </c>
      <c r="BF47" s="104">
        <f>'Relevant Variables'!O473</f>
        <v>0</v>
      </c>
      <c r="BG47" s="104">
        <f>'Relevant Variables'!O503</f>
        <v>0</v>
      </c>
      <c r="BH47" s="104">
        <f>'Relevant Variables'!O533</f>
        <v>0</v>
      </c>
      <c r="BI47" s="104">
        <f>'Relevant Variables'!O563</f>
        <v>0</v>
      </c>
      <c r="BJ47" s="104">
        <f>'Relevant Variables'!O593</f>
        <v>0</v>
      </c>
      <c r="BK47" s="104">
        <f>'Relevant Variables'!O623</f>
        <v>0</v>
      </c>
    </row>
    <row r="48" spans="1:63" s="104" customFormat="1">
      <c r="A48" s="164">
        <f t="shared" si="1"/>
        <v>39448</v>
      </c>
      <c r="C48" s="163">
        <f>'Energy Consumption'!D73</f>
        <v>0</v>
      </c>
      <c r="D48" s="104">
        <f>'Energy Consumption'!D74</f>
        <v>0</v>
      </c>
      <c r="E48" s="163">
        <f>'Energy Consumption'!D155</f>
        <v>0</v>
      </c>
      <c r="F48" s="104">
        <f>'Energy Consumption'!D156</f>
        <v>0</v>
      </c>
      <c r="G48" s="163">
        <f>'Energy Consumption'!D237</f>
        <v>0</v>
      </c>
      <c r="H48" s="104">
        <f>'Energy Consumption'!D238</f>
        <v>0</v>
      </c>
      <c r="I48" s="163">
        <f>'Energy Consumption'!D319</f>
        <v>0</v>
      </c>
      <c r="J48" s="104">
        <f>'Energy Consumption'!D320</f>
        <v>0</v>
      </c>
      <c r="K48" s="163">
        <f>'Energy Consumption'!D401</f>
        <v>0</v>
      </c>
      <c r="L48" s="104">
        <f>'Energy Consumption'!D402</f>
        <v>0</v>
      </c>
      <c r="M48" s="163">
        <f>'Energy Consumption'!D483</f>
        <v>0</v>
      </c>
      <c r="N48" s="104">
        <f>'Energy Consumption'!D484</f>
        <v>0</v>
      </c>
      <c r="O48" s="163">
        <f>'Energy Consumption'!D565</f>
        <v>0</v>
      </c>
      <c r="P48" s="104">
        <f>'Energy Consumption'!D566</f>
        <v>0</v>
      </c>
      <c r="Q48" s="163">
        <f>'Energy Consumption'!D647</f>
        <v>0</v>
      </c>
      <c r="R48" s="104">
        <f>'Energy Consumption'!D648</f>
        <v>0</v>
      </c>
      <c r="S48" s="163">
        <f>'Energy Consumption'!D729</f>
        <v>0</v>
      </c>
      <c r="T48" s="104">
        <f>'Energy Consumption'!D730</f>
        <v>0</v>
      </c>
      <c r="U48" s="163">
        <f>'Energy Consumption'!D811</f>
        <v>0</v>
      </c>
      <c r="V48" s="104">
        <f>'Energy Consumption'!D812</f>
        <v>0</v>
      </c>
      <c r="W48" s="163">
        <f>'Energy Consumption'!D893</f>
        <v>0</v>
      </c>
      <c r="X48" s="104">
        <f>'Energy Consumption'!D894</f>
        <v>0</v>
      </c>
      <c r="Y48" s="163">
        <f>'Energy Consumption'!D975</f>
        <v>0</v>
      </c>
      <c r="Z48" s="104">
        <f>'Energy Consumption'!D976</f>
        <v>0</v>
      </c>
      <c r="AA48" s="163">
        <f>'Energy Consumption'!D1057</f>
        <v>0</v>
      </c>
      <c r="AB48" s="104">
        <f>'Energy Consumption'!D1058</f>
        <v>0</v>
      </c>
      <c r="AC48" s="163">
        <f>'Energy Consumption'!D1139</f>
        <v>0</v>
      </c>
      <c r="AD48" s="104">
        <f>'Energy Consumption'!D1140</f>
        <v>0</v>
      </c>
      <c r="AE48" s="163">
        <f>'Energy Consumption'!D1221</f>
        <v>0</v>
      </c>
      <c r="AF48" s="104">
        <f>'Energy Consumption'!D1222</f>
        <v>0</v>
      </c>
      <c r="AG48" s="163">
        <f>'Energy Consumption'!D1303</f>
        <v>0</v>
      </c>
      <c r="AH48" s="104">
        <f>'Energy Consumption'!D1304</f>
        <v>0</v>
      </c>
      <c r="AI48" s="163">
        <f>'Energy Consumption'!D1385</f>
        <v>0</v>
      </c>
      <c r="AJ48" s="104">
        <f>'Energy Consumption'!D1386</f>
        <v>0</v>
      </c>
      <c r="AK48" s="163">
        <f>'Energy Consumption'!D1467</f>
        <v>0</v>
      </c>
      <c r="AL48" s="104">
        <f>'Energy Consumption'!D1468</f>
        <v>0</v>
      </c>
      <c r="AM48" s="163">
        <f>'Energy Consumption'!D1549</f>
        <v>0</v>
      </c>
      <c r="AN48" s="104">
        <f>'Energy Consumption'!D1550</f>
        <v>0</v>
      </c>
      <c r="AO48" s="163">
        <f>'Energy Consumption'!D1631</f>
        <v>0</v>
      </c>
      <c r="AP48" s="104">
        <f>'Energy Consumption'!D1632</f>
        <v>0</v>
      </c>
      <c r="AR48" s="104">
        <f>'Relevant Variables'!D52</f>
        <v>0</v>
      </c>
      <c r="AS48" s="104">
        <f>'Relevant Variables'!D82</f>
        <v>0</v>
      </c>
      <c r="AT48" s="104">
        <f>'Relevant Variables'!D112</f>
        <v>0</v>
      </c>
      <c r="AU48" s="104">
        <f>'Relevant Variables'!D142</f>
        <v>0</v>
      </c>
      <c r="AV48" s="104">
        <f>'Relevant Variables'!D172</f>
        <v>0</v>
      </c>
      <c r="AW48" s="104">
        <f>'Relevant Variables'!D202</f>
        <v>0</v>
      </c>
      <c r="AX48" s="104">
        <f>'Relevant Variables'!D232</f>
        <v>0</v>
      </c>
      <c r="AY48" s="104">
        <f>'Relevant Variables'!D262</f>
        <v>0</v>
      </c>
      <c r="AZ48" s="104">
        <f>'Relevant Variables'!D292</f>
        <v>0</v>
      </c>
      <c r="BA48" s="104">
        <f>'Relevant Variables'!D322</f>
        <v>0</v>
      </c>
      <c r="BB48" s="104">
        <f>'Relevant Variables'!D352</f>
        <v>0</v>
      </c>
      <c r="BC48" s="104">
        <f>'Relevant Variables'!D382</f>
        <v>0</v>
      </c>
      <c r="BD48" s="104">
        <f>'Relevant Variables'!D412</f>
        <v>0</v>
      </c>
      <c r="BE48" s="104">
        <f>'Relevant Variables'!D442</f>
        <v>0</v>
      </c>
      <c r="BF48" s="104">
        <f>'Relevant Variables'!D472</f>
        <v>0</v>
      </c>
      <c r="BG48" s="104">
        <f>'Relevant Variables'!D502</f>
        <v>0</v>
      </c>
      <c r="BH48" s="104">
        <f>'Relevant Variables'!D532</f>
        <v>0</v>
      </c>
      <c r="BI48" s="104">
        <f>'Relevant Variables'!D562</f>
        <v>0</v>
      </c>
      <c r="BJ48" s="104">
        <f>'Relevant Variables'!D592</f>
        <v>0</v>
      </c>
      <c r="BK48" s="104">
        <f>'Relevant Variables'!D622</f>
        <v>0</v>
      </c>
    </row>
    <row r="49" spans="1:63" s="104" customFormat="1">
      <c r="A49" s="164">
        <f t="shared" si="1"/>
        <v>39479</v>
      </c>
      <c r="C49" s="163">
        <f>'Energy Consumption'!E73</f>
        <v>0</v>
      </c>
      <c r="D49" s="104">
        <f>'Energy Consumption'!E74</f>
        <v>0</v>
      </c>
      <c r="E49" s="163">
        <f>'Energy Consumption'!E155</f>
        <v>0</v>
      </c>
      <c r="F49" s="104">
        <f>'Energy Consumption'!E156</f>
        <v>0</v>
      </c>
      <c r="G49" s="163">
        <f>'Energy Consumption'!E237</f>
        <v>0</v>
      </c>
      <c r="H49" s="104">
        <f>'Energy Consumption'!E238</f>
        <v>0</v>
      </c>
      <c r="I49" s="163">
        <f>'Energy Consumption'!E319</f>
        <v>0</v>
      </c>
      <c r="J49" s="104">
        <f>'Energy Consumption'!E320</f>
        <v>0</v>
      </c>
      <c r="K49" s="163">
        <f>'Energy Consumption'!E401</f>
        <v>0</v>
      </c>
      <c r="L49" s="104">
        <f>'Energy Consumption'!E402</f>
        <v>0</v>
      </c>
      <c r="M49" s="163">
        <f>'Energy Consumption'!E483</f>
        <v>0</v>
      </c>
      <c r="N49" s="104">
        <f>'Energy Consumption'!E484</f>
        <v>0</v>
      </c>
      <c r="O49" s="163">
        <f>'Energy Consumption'!E565</f>
        <v>0</v>
      </c>
      <c r="P49" s="104">
        <f>'Energy Consumption'!E566</f>
        <v>0</v>
      </c>
      <c r="Q49" s="163">
        <f>'Energy Consumption'!E647</f>
        <v>0</v>
      </c>
      <c r="R49" s="104">
        <f>'Energy Consumption'!E648</f>
        <v>0</v>
      </c>
      <c r="S49" s="163">
        <f>'Energy Consumption'!E729</f>
        <v>0</v>
      </c>
      <c r="T49" s="104">
        <f>'Energy Consumption'!E730</f>
        <v>0</v>
      </c>
      <c r="U49" s="163">
        <f>'Energy Consumption'!E811</f>
        <v>0</v>
      </c>
      <c r="V49" s="104">
        <f>'Energy Consumption'!E812</f>
        <v>0</v>
      </c>
      <c r="W49" s="163">
        <f>'Energy Consumption'!E893</f>
        <v>0</v>
      </c>
      <c r="X49" s="104">
        <f>'Energy Consumption'!E894</f>
        <v>0</v>
      </c>
      <c r="Y49" s="163">
        <f>'Energy Consumption'!E975</f>
        <v>0</v>
      </c>
      <c r="Z49" s="104">
        <f>'Energy Consumption'!E976</f>
        <v>0</v>
      </c>
      <c r="AA49" s="163">
        <f>'Energy Consumption'!E1057</f>
        <v>0</v>
      </c>
      <c r="AB49" s="104">
        <f>'Energy Consumption'!E1058</f>
        <v>0</v>
      </c>
      <c r="AC49" s="163">
        <f>'Energy Consumption'!E1139</f>
        <v>0</v>
      </c>
      <c r="AD49" s="104">
        <f>'Energy Consumption'!E1140</f>
        <v>0</v>
      </c>
      <c r="AE49" s="163">
        <f>'Energy Consumption'!E1221</f>
        <v>0</v>
      </c>
      <c r="AF49" s="104">
        <f>'Energy Consumption'!E1222</f>
        <v>0</v>
      </c>
      <c r="AG49" s="163">
        <f>'Energy Consumption'!E1303</f>
        <v>0</v>
      </c>
      <c r="AH49" s="104">
        <f>'Energy Consumption'!E1304</f>
        <v>0</v>
      </c>
      <c r="AI49" s="163">
        <f>'Energy Consumption'!E1385</f>
        <v>0</v>
      </c>
      <c r="AJ49" s="104">
        <f>'Energy Consumption'!E1386</f>
        <v>0</v>
      </c>
      <c r="AK49" s="163">
        <f>'Energy Consumption'!E1467</f>
        <v>0</v>
      </c>
      <c r="AL49" s="104">
        <f>'Energy Consumption'!E1468</f>
        <v>0</v>
      </c>
      <c r="AM49" s="163">
        <f>'Energy Consumption'!E1549</f>
        <v>0</v>
      </c>
      <c r="AN49" s="104">
        <f>'Energy Consumption'!E1550</f>
        <v>0</v>
      </c>
      <c r="AO49" s="163">
        <f>'Energy Consumption'!E1631</f>
        <v>0</v>
      </c>
      <c r="AP49" s="104">
        <f>'Energy Consumption'!E1632</f>
        <v>0</v>
      </c>
      <c r="AR49" s="104">
        <f>'Relevant Variables'!E52</f>
        <v>0</v>
      </c>
      <c r="AS49" s="104">
        <f>'Relevant Variables'!E82</f>
        <v>0</v>
      </c>
      <c r="AT49" s="104">
        <f>'Relevant Variables'!E112</f>
        <v>0</v>
      </c>
      <c r="AU49" s="104">
        <f>'Relevant Variables'!E142</f>
        <v>0</v>
      </c>
      <c r="AV49" s="104">
        <f>'Relevant Variables'!E172</f>
        <v>0</v>
      </c>
      <c r="AW49" s="104">
        <f>'Relevant Variables'!E202</f>
        <v>0</v>
      </c>
      <c r="AX49" s="104">
        <f>'Relevant Variables'!E232</f>
        <v>0</v>
      </c>
      <c r="AY49" s="104">
        <f>'Relevant Variables'!E262</f>
        <v>0</v>
      </c>
      <c r="AZ49" s="104">
        <f>'Relevant Variables'!E292</f>
        <v>0</v>
      </c>
      <c r="BA49" s="104">
        <f>'Relevant Variables'!E322</f>
        <v>0</v>
      </c>
      <c r="BB49" s="104">
        <f>'Relevant Variables'!E352</f>
        <v>0</v>
      </c>
      <c r="BC49" s="104">
        <f>'Relevant Variables'!E382</f>
        <v>0</v>
      </c>
      <c r="BD49" s="104">
        <f>'Relevant Variables'!E412</f>
        <v>0</v>
      </c>
      <c r="BE49" s="104">
        <f>'Relevant Variables'!E442</f>
        <v>0</v>
      </c>
      <c r="BF49" s="104">
        <f>'Relevant Variables'!E472</f>
        <v>0</v>
      </c>
      <c r="BG49" s="104">
        <f>'Relevant Variables'!E502</f>
        <v>0</v>
      </c>
      <c r="BH49" s="104">
        <f>'Relevant Variables'!E532</f>
        <v>0</v>
      </c>
      <c r="BI49" s="104">
        <f>'Relevant Variables'!E562</f>
        <v>0</v>
      </c>
      <c r="BJ49" s="104">
        <f>'Relevant Variables'!E592</f>
        <v>0</v>
      </c>
      <c r="BK49" s="104">
        <f>'Relevant Variables'!E622</f>
        <v>0</v>
      </c>
    </row>
    <row r="50" spans="1:63" s="104" customFormat="1">
      <c r="A50" s="164">
        <f t="shared" si="1"/>
        <v>39508</v>
      </c>
      <c r="C50" s="163">
        <f>'Energy Consumption'!F73</f>
        <v>0</v>
      </c>
      <c r="D50" s="104">
        <f>'Energy Consumption'!F74</f>
        <v>0</v>
      </c>
      <c r="E50" s="163">
        <f>'Energy Consumption'!F155</f>
        <v>0</v>
      </c>
      <c r="F50" s="104">
        <f>'Energy Consumption'!F156</f>
        <v>0</v>
      </c>
      <c r="G50" s="163">
        <f>'Energy Consumption'!F237</f>
        <v>0</v>
      </c>
      <c r="H50" s="104">
        <f>'Energy Consumption'!F238</f>
        <v>0</v>
      </c>
      <c r="I50" s="163">
        <f>'Energy Consumption'!F319</f>
        <v>0</v>
      </c>
      <c r="J50" s="104">
        <f>'Energy Consumption'!F320</f>
        <v>0</v>
      </c>
      <c r="K50" s="163">
        <f>'Energy Consumption'!F401</f>
        <v>0</v>
      </c>
      <c r="L50" s="104">
        <f>'Energy Consumption'!F402</f>
        <v>0</v>
      </c>
      <c r="M50" s="163">
        <f>'Energy Consumption'!F483</f>
        <v>0</v>
      </c>
      <c r="N50" s="104">
        <f>'Energy Consumption'!F484</f>
        <v>0</v>
      </c>
      <c r="O50" s="163">
        <f>'Energy Consumption'!F565</f>
        <v>0</v>
      </c>
      <c r="P50" s="104">
        <f>'Energy Consumption'!F566</f>
        <v>0</v>
      </c>
      <c r="Q50" s="163">
        <f>'Energy Consumption'!F647</f>
        <v>0</v>
      </c>
      <c r="R50" s="104">
        <f>'Energy Consumption'!F648</f>
        <v>0</v>
      </c>
      <c r="S50" s="163">
        <f>'Energy Consumption'!F729</f>
        <v>0</v>
      </c>
      <c r="T50" s="104">
        <f>'Energy Consumption'!F730</f>
        <v>0</v>
      </c>
      <c r="U50" s="163">
        <f>'Energy Consumption'!F811</f>
        <v>0</v>
      </c>
      <c r="V50" s="104">
        <f>'Energy Consumption'!F812</f>
        <v>0</v>
      </c>
      <c r="W50" s="163">
        <f>'Energy Consumption'!F893</f>
        <v>0</v>
      </c>
      <c r="X50" s="104">
        <f>'Energy Consumption'!F894</f>
        <v>0</v>
      </c>
      <c r="Y50" s="163">
        <f>'Energy Consumption'!F975</f>
        <v>0</v>
      </c>
      <c r="Z50" s="104">
        <f>'Energy Consumption'!F976</f>
        <v>0</v>
      </c>
      <c r="AA50" s="163">
        <f>'Energy Consumption'!F1057</f>
        <v>0</v>
      </c>
      <c r="AB50" s="104">
        <f>'Energy Consumption'!F1058</f>
        <v>0</v>
      </c>
      <c r="AC50" s="163">
        <f>'Energy Consumption'!F1139</f>
        <v>0</v>
      </c>
      <c r="AD50" s="104">
        <f>'Energy Consumption'!F1140</f>
        <v>0</v>
      </c>
      <c r="AE50" s="163">
        <f>'Energy Consumption'!F1221</f>
        <v>0</v>
      </c>
      <c r="AF50" s="104">
        <f>'Energy Consumption'!F1222</f>
        <v>0</v>
      </c>
      <c r="AG50" s="163">
        <f>'Energy Consumption'!F1303</f>
        <v>0</v>
      </c>
      <c r="AH50" s="104">
        <f>'Energy Consumption'!F1304</f>
        <v>0</v>
      </c>
      <c r="AI50" s="163">
        <f>'Energy Consumption'!F1385</f>
        <v>0</v>
      </c>
      <c r="AJ50" s="104">
        <f>'Energy Consumption'!F1386</f>
        <v>0</v>
      </c>
      <c r="AK50" s="163">
        <f>'Energy Consumption'!F1467</f>
        <v>0</v>
      </c>
      <c r="AL50" s="104">
        <f>'Energy Consumption'!F1468</f>
        <v>0</v>
      </c>
      <c r="AM50" s="163">
        <f>'Energy Consumption'!F1549</f>
        <v>0</v>
      </c>
      <c r="AN50" s="104">
        <f>'Energy Consumption'!F1550</f>
        <v>0</v>
      </c>
      <c r="AO50" s="163">
        <f>'Energy Consumption'!F1631</f>
        <v>0</v>
      </c>
      <c r="AP50" s="104">
        <f>'Energy Consumption'!F1632</f>
        <v>0</v>
      </c>
      <c r="AR50" s="104">
        <f>'Relevant Variables'!F52</f>
        <v>0</v>
      </c>
      <c r="AS50" s="104">
        <f>'Relevant Variables'!F82</f>
        <v>0</v>
      </c>
      <c r="AT50" s="104">
        <f>'Relevant Variables'!F112</f>
        <v>0</v>
      </c>
      <c r="AU50" s="104">
        <f>'Relevant Variables'!F142</f>
        <v>0</v>
      </c>
      <c r="AV50" s="104">
        <f>'Relevant Variables'!F172</f>
        <v>0</v>
      </c>
      <c r="AW50" s="104">
        <f>'Relevant Variables'!F202</f>
        <v>0</v>
      </c>
      <c r="AX50" s="104">
        <f>'Relevant Variables'!F232</f>
        <v>0</v>
      </c>
      <c r="AY50" s="104">
        <f>'Relevant Variables'!F262</f>
        <v>0</v>
      </c>
      <c r="AZ50" s="104">
        <f>'Relevant Variables'!F292</f>
        <v>0</v>
      </c>
      <c r="BA50" s="104">
        <f>'Relevant Variables'!F322</f>
        <v>0</v>
      </c>
      <c r="BB50" s="104">
        <f>'Relevant Variables'!F352</f>
        <v>0</v>
      </c>
      <c r="BC50" s="104">
        <f>'Relevant Variables'!F382</f>
        <v>0</v>
      </c>
      <c r="BD50" s="104">
        <f>'Relevant Variables'!F412</f>
        <v>0</v>
      </c>
      <c r="BE50" s="104">
        <f>'Relevant Variables'!F442</f>
        <v>0</v>
      </c>
      <c r="BF50" s="104">
        <f>'Relevant Variables'!F472</f>
        <v>0</v>
      </c>
      <c r="BG50" s="104">
        <f>'Relevant Variables'!F502</f>
        <v>0</v>
      </c>
      <c r="BH50" s="104">
        <f>'Relevant Variables'!F532</f>
        <v>0</v>
      </c>
      <c r="BI50" s="104">
        <f>'Relevant Variables'!F562</f>
        <v>0</v>
      </c>
      <c r="BJ50" s="104">
        <f>'Relevant Variables'!F592</f>
        <v>0</v>
      </c>
      <c r="BK50" s="104">
        <f>'Relevant Variables'!F622</f>
        <v>0</v>
      </c>
    </row>
    <row r="51" spans="1:63" s="104" customFormat="1">
      <c r="A51" s="164">
        <f t="shared" si="1"/>
        <v>39539</v>
      </c>
      <c r="C51" s="163">
        <f>'Energy Consumption'!G73</f>
        <v>0</v>
      </c>
      <c r="D51" s="104">
        <f>'Energy Consumption'!G74</f>
        <v>0</v>
      </c>
      <c r="E51" s="163">
        <f>'Energy Consumption'!G155</f>
        <v>0</v>
      </c>
      <c r="F51" s="104">
        <f>'Energy Consumption'!G156</f>
        <v>0</v>
      </c>
      <c r="G51" s="163">
        <f>'Energy Consumption'!G237</f>
        <v>0</v>
      </c>
      <c r="H51" s="104">
        <f>'Energy Consumption'!G238</f>
        <v>0</v>
      </c>
      <c r="I51" s="163">
        <f>'Energy Consumption'!G319</f>
        <v>0</v>
      </c>
      <c r="J51" s="104">
        <f>'Energy Consumption'!G320</f>
        <v>0</v>
      </c>
      <c r="K51" s="163">
        <f>'Energy Consumption'!G401</f>
        <v>0</v>
      </c>
      <c r="L51" s="104">
        <f>'Energy Consumption'!G402</f>
        <v>0</v>
      </c>
      <c r="M51" s="163">
        <f>'Energy Consumption'!G483</f>
        <v>0</v>
      </c>
      <c r="N51" s="104">
        <f>'Energy Consumption'!G484</f>
        <v>0</v>
      </c>
      <c r="O51" s="163">
        <f>'Energy Consumption'!G565</f>
        <v>0</v>
      </c>
      <c r="P51" s="104">
        <f>'Energy Consumption'!G566</f>
        <v>0</v>
      </c>
      <c r="Q51" s="163">
        <f>'Energy Consumption'!G647</f>
        <v>0</v>
      </c>
      <c r="R51" s="104">
        <f>'Energy Consumption'!G648</f>
        <v>0</v>
      </c>
      <c r="S51" s="163">
        <f>'Energy Consumption'!G729</f>
        <v>0</v>
      </c>
      <c r="T51" s="104">
        <f>'Energy Consumption'!G730</f>
        <v>0</v>
      </c>
      <c r="U51" s="163">
        <f>'Energy Consumption'!G811</f>
        <v>0</v>
      </c>
      <c r="V51" s="104">
        <f>'Energy Consumption'!G812</f>
        <v>0</v>
      </c>
      <c r="W51" s="163">
        <f>'Energy Consumption'!G893</f>
        <v>0</v>
      </c>
      <c r="X51" s="104">
        <f>'Energy Consumption'!G894</f>
        <v>0</v>
      </c>
      <c r="Y51" s="163">
        <f>'Energy Consumption'!G975</f>
        <v>0</v>
      </c>
      <c r="Z51" s="104">
        <f>'Energy Consumption'!G976</f>
        <v>0</v>
      </c>
      <c r="AA51" s="163">
        <f>'Energy Consumption'!G1057</f>
        <v>0</v>
      </c>
      <c r="AB51" s="104">
        <f>'Energy Consumption'!G1058</f>
        <v>0</v>
      </c>
      <c r="AC51" s="163">
        <f>'Energy Consumption'!G1139</f>
        <v>0</v>
      </c>
      <c r="AD51" s="104">
        <f>'Energy Consumption'!G1140</f>
        <v>0</v>
      </c>
      <c r="AE51" s="163">
        <f>'Energy Consumption'!G1221</f>
        <v>0</v>
      </c>
      <c r="AF51" s="104">
        <f>'Energy Consumption'!G1222</f>
        <v>0</v>
      </c>
      <c r="AG51" s="163">
        <f>'Energy Consumption'!G1303</f>
        <v>0</v>
      </c>
      <c r="AH51" s="104">
        <f>'Energy Consumption'!G1304</f>
        <v>0</v>
      </c>
      <c r="AI51" s="163">
        <f>'Energy Consumption'!G1385</f>
        <v>0</v>
      </c>
      <c r="AJ51" s="104">
        <f>'Energy Consumption'!G1386</f>
        <v>0</v>
      </c>
      <c r="AK51" s="163">
        <f>'Energy Consumption'!G1467</f>
        <v>0</v>
      </c>
      <c r="AL51" s="104">
        <f>'Energy Consumption'!G1468</f>
        <v>0</v>
      </c>
      <c r="AM51" s="163">
        <f>'Energy Consumption'!G1549</f>
        <v>0</v>
      </c>
      <c r="AN51" s="104">
        <f>'Energy Consumption'!G1550</f>
        <v>0</v>
      </c>
      <c r="AO51" s="163">
        <f>'Energy Consumption'!G1631</f>
        <v>0</v>
      </c>
      <c r="AP51" s="104">
        <f>'Energy Consumption'!G1632</f>
        <v>0</v>
      </c>
      <c r="AR51" s="104">
        <f>'Relevant Variables'!G52</f>
        <v>0</v>
      </c>
      <c r="AS51" s="104">
        <f>'Relevant Variables'!G82</f>
        <v>0</v>
      </c>
      <c r="AT51" s="104">
        <f>'Relevant Variables'!G112</f>
        <v>0</v>
      </c>
      <c r="AU51" s="104">
        <f>'Relevant Variables'!G142</f>
        <v>0</v>
      </c>
      <c r="AV51" s="104">
        <f>'Relevant Variables'!G172</f>
        <v>0</v>
      </c>
      <c r="AW51" s="104">
        <f>'Relevant Variables'!G202</f>
        <v>0</v>
      </c>
      <c r="AX51" s="104">
        <f>'Relevant Variables'!G232</f>
        <v>0</v>
      </c>
      <c r="AY51" s="104">
        <f>'Relevant Variables'!G262</f>
        <v>0</v>
      </c>
      <c r="AZ51" s="104">
        <f>'Relevant Variables'!G292</f>
        <v>0</v>
      </c>
      <c r="BA51" s="104">
        <f>'Relevant Variables'!G322</f>
        <v>0</v>
      </c>
      <c r="BB51" s="104">
        <f>'Relevant Variables'!G352</f>
        <v>0</v>
      </c>
      <c r="BC51" s="104">
        <f>'Relevant Variables'!G382</f>
        <v>0</v>
      </c>
      <c r="BD51" s="104">
        <f>'Relevant Variables'!G412</f>
        <v>0</v>
      </c>
      <c r="BE51" s="104">
        <f>'Relevant Variables'!G442</f>
        <v>0</v>
      </c>
      <c r="BF51" s="104">
        <f>'Relevant Variables'!G472</f>
        <v>0</v>
      </c>
      <c r="BG51" s="104">
        <f>'Relevant Variables'!G502</f>
        <v>0</v>
      </c>
      <c r="BH51" s="104">
        <f>'Relevant Variables'!G532</f>
        <v>0</v>
      </c>
      <c r="BI51" s="104">
        <f>'Relevant Variables'!G562</f>
        <v>0</v>
      </c>
      <c r="BJ51" s="104">
        <f>'Relevant Variables'!G592</f>
        <v>0</v>
      </c>
      <c r="BK51" s="104">
        <f>'Relevant Variables'!G622</f>
        <v>0</v>
      </c>
    </row>
    <row r="52" spans="1:63" s="104" customFormat="1">
      <c r="A52" s="164">
        <f t="shared" si="1"/>
        <v>39569</v>
      </c>
      <c r="C52" s="163">
        <f>'Energy Consumption'!H73</f>
        <v>0</v>
      </c>
      <c r="D52" s="104">
        <f>'Energy Consumption'!H74</f>
        <v>0</v>
      </c>
      <c r="E52" s="163">
        <f>'Energy Consumption'!H155</f>
        <v>0</v>
      </c>
      <c r="F52" s="104">
        <f>'Energy Consumption'!H156</f>
        <v>0</v>
      </c>
      <c r="G52" s="163">
        <f>'Energy Consumption'!H237</f>
        <v>0</v>
      </c>
      <c r="H52" s="104">
        <f>'Energy Consumption'!H238</f>
        <v>0</v>
      </c>
      <c r="I52" s="163">
        <f>'Energy Consumption'!H319</f>
        <v>0</v>
      </c>
      <c r="J52" s="104">
        <f>'Energy Consumption'!H320</f>
        <v>0</v>
      </c>
      <c r="K52" s="163">
        <f>'Energy Consumption'!H401</f>
        <v>0</v>
      </c>
      <c r="L52" s="104">
        <f>'Energy Consumption'!H402</f>
        <v>0</v>
      </c>
      <c r="M52" s="163">
        <f>'Energy Consumption'!H483</f>
        <v>0</v>
      </c>
      <c r="N52" s="104">
        <f>'Energy Consumption'!H484</f>
        <v>0</v>
      </c>
      <c r="O52" s="163">
        <f>'Energy Consumption'!H565</f>
        <v>0</v>
      </c>
      <c r="P52" s="104">
        <f>'Energy Consumption'!H566</f>
        <v>0</v>
      </c>
      <c r="Q52" s="163">
        <f>'Energy Consumption'!H647</f>
        <v>0</v>
      </c>
      <c r="R52" s="104">
        <f>'Energy Consumption'!H648</f>
        <v>0</v>
      </c>
      <c r="S52" s="163">
        <f>'Energy Consumption'!H729</f>
        <v>0</v>
      </c>
      <c r="T52" s="104">
        <f>'Energy Consumption'!H730</f>
        <v>0</v>
      </c>
      <c r="U52" s="163">
        <f>'Energy Consumption'!H811</f>
        <v>0</v>
      </c>
      <c r="V52" s="104">
        <f>'Energy Consumption'!H812</f>
        <v>0</v>
      </c>
      <c r="W52" s="163">
        <f>'Energy Consumption'!H893</f>
        <v>0</v>
      </c>
      <c r="X52" s="104">
        <f>'Energy Consumption'!H894</f>
        <v>0</v>
      </c>
      <c r="Y52" s="163">
        <f>'Energy Consumption'!H975</f>
        <v>0</v>
      </c>
      <c r="Z52" s="104">
        <f>'Energy Consumption'!H976</f>
        <v>0</v>
      </c>
      <c r="AA52" s="163">
        <f>'Energy Consumption'!H1057</f>
        <v>0</v>
      </c>
      <c r="AB52" s="104">
        <f>'Energy Consumption'!H1058</f>
        <v>0</v>
      </c>
      <c r="AC52" s="163">
        <f>'Energy Consumption'!H1139</f>
        <v>0</v>
      </c>
      <c r="AD52" s="104">
        <f>'Energy Consumption'!H1140</f>
        <v>0</v>
      </c>
      <c r="AE52" s="163">
        <f>'Energy Consumption'!H1221</f>
        <v>0</v>
      </c>
      <c r="AF52" s="104">
        <f>'Energy Consumption'!H1222</f>
        <v>0</v>
      </c>
      <c r="AG52" s="163">
        <f>'Energy Consumption'!H1303</f>
        <v>0</v>
      </c>
      <c r="AH52" s="104">
        <f>'Energy Consumption'!H1304</f>
        <v>0</v>
      </c>
      <c r="AI52" s="163">
        <f>'Energy Consumption'!H1385</f>
        <v>0</v>
      </c>
      <c r="AJ52" s="104">
        <f>'Energy Consumption'!H1386</f>
        <v>0</v>
      </c>
      <c r="AK52" s="163">
        <f>'Energy Consumption'!H1467</f>
        <v>0</v>
      </c>
      <c r="AL52" s="104">
        <f>'Energy Consumption'!H1468</f>
        <v>0</v>
      </c>
      <c r="AM52" s="163">
        <f>'Energy Consumption'!H1549</f>
        <v>0</v>
      </c>
      <c r="AN52" s="104">
        <f>'Energy Consumption'!H1550</f>
        <v>0</v>
      </c>
      <c r="AO52" s="163">
        <f>'Energy Consumption'!H1631</f>
        <v>0</v>
      </c>
      <c r="AP52" s="104">
        <f>'Energy Consumption'!H1632</f>
        <v>0</v>
      </c>
      <c r="AR52" s="104">
        <f>'Relevant Variables'!H52</f>
        <v>0</v>
      </c>
      <c r="AS52" s="104">
        <f>'Relevant Variables'!H82</f>
        <v>0</v>
      </c>
      <c r="AT52" s="104">
        <f>'Relevant Variables'!H112</f>
        <v>0</v>
      </c>
      <c r="AU52" s="104">
        <f>'Relevant Variables'!H142</f>
        <v>0</v>
      </c>
      <c r="AV52" s="104">
        <f>'Relevant Variables'!H172</f>
        <v>0</v>
      </c>
      <c r="AW52" s="104">
        <f>'Relevant Variables'!H202</f>
        <v>0</v>
      </c>
      <c r="AX52" s="104">
        <f>'Relevant Variables'!H232</f>
        <v>0</v>
      </c>
      <c r="AY52" s="104">
        <f>'Relevant Variables'!H262</f>
        <v>0</v>
      </c>
      <c r="AZ52" s="104">
        <f>'Relevant Variables'!H292</f>
        <v>0</v>
      </c>
      <c r="BA52" s="104">
        <f>'Relevant Variables'!H322</f>
        <v>0</v>
      </c>
      <c r="BB52" s="104">
        <f>'Relevant Variables'!H352</f>
        <v>0</v>
      </c>
      <c r="BC52" s="104">
        <f>'Relevant Variables'!H382</f>
        <v>0</v>
      </c>
      <c r="BD52" s="104">
        <f>'Relevant Variables'!H412</f>
        <v>0</v>
      </c>
      <c r="BE52" s="104">
        <f>'Relevant Variables'!H442</f>
        <v>0</v>
      </c>
      <c r="BF52" s="104">
        <f>'Relevant Variables'!H472</f>
        <v>0</v>
      </c>
      <c r="BG52" s="104">
        <f>'Relevant Variables'!H502</f>
        <v>0</v>
      </c>
      <c r="BH52" s="104">
        <f>'Relevant Variables'!H532</f>
        <v>0</v>
      </c>
      <c r="BI52" s="104">
        <f>'Relevant Variables'!H562</f>
        <v>0</v>
      </c>
      <c r="BJ52" s="104">
        <f>'Relevant Variables'!H592</f>
        <v>0</v>
      </c>
      <c r="BK52" s="104">
        <f>'Relevant Variables'!H622</f>
        <v>0</v>
      </c>
    </row>
    <row r="53" spans="1:63" s="104" customFormat="1">
      <c r="A53" s="164">
        <f t="shared" si="1"/>
        <v>39600</v>
      </c>
      <c r="C53" s="163">
        <f>'Energy Consumption'!I73</f>
        <v>0</v>
      </c>
      <c r="D53" s="104">
        <f>'Energy Consumption'!I74</f>
        <v>0</v>
      </c>
      <c r="E53" s="163">
        <f>'Energy Consumption'!I155</f>
        <v>0</v>
      </c>
      <c r="F53" s="104">
        <f>'Energy Consumption'!I156</f>
        <v>0</v>
      </c>
      <c r="G53" s="163">
        <f>'Energy Consumption'!I237</f>
        <v>0</v>
      </c>
      <c r="H53" s="104">
        <f>'Energy Consumption'!I238</f>
        <v>0</v>
      </c>
      <c r="I53" s="163">
        <f>'Energy Consumption'!I319</f>
        <v>0</v>
      </c>
      <c r="J53" s="104">
        <f>'Energy Consumption'!I320</f>
        <v>0</v>
      </c>
      <c r="K53" s="163">
        <f>'Energy Consumption'!I401</f>
        <v>0</v>
      </c>
      <c r="L53" s="104">
        <f>'Energy Consumption'!I402</f>
        <v>0</v>
      </c>
      <c r="M53" s="163">
        <f>'Energy Consumption'!I483</f>
        <v>0</v>
      </c>
      <c r="N53" s="104">
        <f>'Energy Consumption'!I484</f>
        <v>0</v>
      </c>
      <c r="O53" s="163">
        <f>'Energy Consumption'!I565</f>
        <v>0</v>
      </c>
      <c r="P53" s="104">
        <f>'Energy Consumption'!I566</f>
        <v>0</v>
      </c>
      <c r="Q53" s="163">
        <f>'Energy Consumption'!I647</f>
        <v>0</v>
      </c>
      <c r="R53" s="104">
        <f>'Energy Consumption'!I648</f>
        <v>0</v>
      </c>
      <c r="S53" s="163">
        <f>'Energy Consumption'!I729</f>
        <v>0</v>
      </c>
      <c r="T53" s="104">
        <f>'Energy Consumption'!I730</f>
        <v>0</v>
      </c>
      <c r="U53" s="163">
        <f>'Energy Consumption'!I811</f>
        <v>0</v>
      </c>
      <c r="V53" s="104">
        <f>'Energy Consumption'!I812</f>
        <v>0</v>
      </c>
      <c r="W53" s="163">
        <f>'Energy Consumption'!I893</f>
        <v>0</v>
      </c>
      <c r="X53" s="104">
        <f>'Energy Consumption'!I894</f>
        <v>0</v>
      </c>
      <c r="Y53" s="163">
        <f>'Energy Consumption'!I975</f>
        <v>0</v>
      </c>
      <c r="Z53" s="104">
        <f>'Energy Consumption'!I976</f>
        <v>0</v>
      </c>
      <c r="AA53" s="163">
        <f>'Energy Consumption'!I1057</f>
        <v>0</v>
      </c>
      <c r="AB53" s="104">
        <f>'Energy Consumption'!I1058</f>
        <v>0</v>
      </c>
      <c r="AC53" s="163">
        <f>'Energy Consumption'!I1139</f>
        <v>0</v>
      </c>
      <c r="AD53" s="104">
        <f>'Energy Consumption'!I1140</f>
        <v>0</v>
      </c>
      <c r="AE53" s="163">
        <f>'Energy Consumption'!I1221</f>
        <v>0</v>
      </c>
      <c r="AF53" s="104">
        <f>'Energy Consumption'!I1222</f>
        <v>0</v>
      </c>
      <c r="AG53" s="163">
        <f>'Energy Consumption'!I1303</f>
        <v>0</v>
      </c>
      <c r="AH53" s="104">
        <f>'Energy Consumption'!I1304</f>
        <v>0</v>
      </c>
      <c r="AI53" s="163">
        <f>'Energy Consumption'!I1385</f>
        <v>0</v>
      </c>
      <c r="AJ53" s="104">
        <f>'Energy Consumption'!I1386</f>
        <v>0</v>
      </c>
      <c r="AK53" s="163">
        <f>'Energy Consumption'!I1467</f>
        <v>0</v>
      </c>
      <c r="AL53" s="104">
        <f>'Energy Consumption'!I1468</f>
        <v>0</v>
      </c>
      <c r="AM53" s="163">
        <f>'Energy Consumption'!I1549</f>
        <v>0</v>
      </c>
      <c r="AN53" s="104">
        <f>'Energy Consumption'!I1550</f>
        <v>0</v>
      </c>
      <c r="AO53" s="163">
        <f>'Energy Consumption'!I1631</f>
        <v>0</v>
      </c>
      <c r="AP53" s="104">
        <f>'Energy Consumption'!I1632</f>
        <v>0</v>
      </c>
      <c r="AR53" s="104">
        <f>'Relevant Variables'!I52</f>
        <v>0</v>
      </c>
      <c r="AS53" s="104">
        <f>'Relevant Variables'!I82</f>
        <v>0</v>
      </c>
      <c r="AT53" s="104">
        <f>'Relevant Variables'!I112</f>
        <v>0</v>
      </c>
      <c r="AU53" s="104">
        <f>'Relevant Variables'!I142</f>
        <v>0</v>
      </c>
      <c r="AV53" s="104">
        <f>'Relevant Variables'!I172</f>
        <v>0</v>
      </c>
      <c r="AW53" s="104">
        <f>'Relevant Variables'!I202</f>
        <v>0</v>
      </c>
      <c r="AX53" s="104">
        <f>'Relevant Variables'!I232</f>
        <v>0</v>
      </c>
      <c r="AY53" s="104">
        <f>'Relevant Variables'!I262</f>
        <v>0</v>
      </c>
      <c r="AZ53" s="104">
        <f>'Relevant Variables'!I292</f>
        <v>0</v>
      </c>
      <c r="BA53" s="104">
        <f>'Relevant Variables'!I322</f>
        <v>0</v>
      </c>
      <c r="BB53" s="104">
        <f>'Relevant Variables'!I352</f>
        <v>0</v>
      </c>
      <c r="BC53" s="104">
        <f>'Relevant Variables'!I382</f>
        <v>0</v>
      </c>
      <c r="BD53" s="104">
        <f>'Relevant Variables'!I412</f>
        <v>0</v>
      </c>
      <c r="BE53" s="104">
        <f>'Relevant Variables'!I442</f>
        <v>0</v>
      </c>
      <c r="BF53" s="104">
        <f>'Relevant Variables'!I472</f>
        <v>0</v>
      </c>
      <c r="BG53" s="104">
        <f>'Relevant Variables'!I502</f>
        <v>0</v>
      </c>
      <c r="BH53" s="104">
        <f>'Relevant Variables'!I532</f>
        <v>0</v>
      </c>
      <c r="BI53" s="104">
        <f>'Relevant Variables'!I562</f>
        <v>0</v>
      </c>
      <c r="BJ53" s="104">
        <f>'Relevant Variables'!I592</f>
        <v>0</v>
      </c>
      <c r="BK53" s="104">
        <f>'Relevant Variables'!I622</f>
        <v>0</v>
      </c>
    </row>
    <row r="54" spans="1:63" s="104" customFormat="1">
      <c r="A54" s="164">
        <f t="shared" si="1"/>
        <v>39630</v>
      </c>
      <c r="C54" s="163">
        <f>'Energy Consumption'!J73</f>
        <v>0</v>
      </c>
      <c r="D54" s="104">
        <f>'Energy Consumption'!J74</f>
        <v>0</v>
      </c>
      <c r="E54" s="163">
        <f>'Energy Consumption'!J155</f>
        <v>0</v>
      </c>
      <c r="F54" s="104">
        <f>'Energy Consumption'!J156</f>
        <v>0</v>
      </c>
      <c r="G54" s="163">
        <f>'Energy Consumption'!J237</f>
        <v>0</v>
      </c>
      <c r="H54" s="104">
        <f>'Energy Consumption'!J238</f>
        <v>0</v>
      </c>
      <c r="I54" s="163">
        <f>'Energy Consumption'!J319</f>
        <v>0</v>
      </c>
      <c r="J54" s="104">
        <f>'Energy Consumption'!J320</f>
        <v>0</v>
      </c>
      <c r="K54" s="163">
        <f>'Energy Consumption'!J401</f>
        <v>0</v>
      </c>
      <c r="L54" s="104">
        <f>'Energy Consumption'!J402</f>
        <v>0</v>
      </c>
      <c r="M54" s="163">
        <f>'Energy Consumption'!J483</f>
        <v>0</v>
      </c>
      <c r="N54" s="104">
        <f>'Energy Consumption'!J484</f>
        <v>0</v>
      </c>
      <c r="O54" s="163">
        <f>'Energy Consumption'!J565</f>
        <v>0</v>
      </c>
      <c r="P54" s="104">
        <f>'Energy Consumption'!J566</f>
        <v>0</v>
      </c>
      <c r="Q54" s="163">
        <f>'Energy Consumption'!J647</f>
        <v>0</v>
      </c>
      <c r="R54" s="104">
        <f>'Energy Consumption'!J648</f>
        <v>0</v>
      </c>
      <c r="S54" s="163">
        <f>'Energy Consumption'!J729</f>
        <v>0</v>
      </c>
      <c r="T54" s="104">
        <f>'Energy Consumption'!J730</f>
        <v>0</v>
      </c>
      <c r="U54" s="163">
        <f>'Energy Consumption'!J811</f>
        <v>0</v>
      </c>
      <c r="V54" s="104">
        <f>'Energy Consumption'!J812</f>
        <v>0</v>
      </c>
      <c r="W54" s="163">
        <f>'Energy Consumption'!J893</f>
        <v>0</v>
      </c>
      <c r="X54" s="104">
        <f>'Energy Consumption'!J894</f>
        <v>0</v>
      </c>
      <c r="Y54" s="163">
        <f>'Energy Consumption'!J975</f>
        <v>0</v>
      </c>
      <c r="Z54" s="104">
        <f>'Energy Consumption'!J976</f>
        <v>0</v>
      </c>
      <c r="AA54" s="163">
        <f>'Energy Consumption'!J1057</f>
        <v>0</v>
      </c>
      <c r="AB54" s="104">
        <f>'Energy Consumption'!J1058</f>
        <v>0</v>
      </c>
      <c r="AC54" s="163">
        <f>'Energy Consumption'!J1139</f>
        <v>0</v>
      </c>
      <c r="AD54" s="104">
        <f>'Energy Consumption'!J1140</f>
        <v>0</v>
      </c>
      <c r="AE54" s="163">
        <f>'Energy Consumption'!J1221</f>
        <v>0</v>
      </c>
      <c r="AF54" s="104">
        <f>'Energy Consumption'!J1222</f>
        <v>0</v>
      </c>
      <c r="AG54" s="163">
        <f>'Energy Consumption'!J1303</f>
        <v>0</v>
      </c>
      <c r="AH54" s="104">
        <f>'Energy Consumption'!J1304</f>
        <v>0</v>
      </c>
      <c r="AI54" s="163">
        <f>'Energy Consumption'!J1385</f>
        <v>0</v>
      </c>
      <c r="AJ54" s="104">
        <f>'Energy Consumption'!J1386</f>
        <v>0</v>
      </c>
      <c r="AK54" s="163">
        <f>'Energy Consumption'!J1467</f>
        <v>0</v>
      </c>
      <c r="AL54" s="104">
        <f>'Energy Consumption'!J1468</f>
        <v>0</v>
      </c>
      <c r="AM54" s="163">
        <f>'Energy Consumption'!J1549</f>
        <v>0</v>
      </c>
      <c r="AN54" s="104">
        <f>'Energy Consumption'!J1550</f>
        <v>0</v>
      </c>
      <c r="AO54" s="163">
        <f>'Energy Consumption'!J1631</f>
        <v>0</v>
      </c>
      <c r="AP54" s="104">
        <f>'Energy Consumption'!J1632</f>
        <v>0</v>
      </c>
      <c r="AR54" s="104">
        <f>'Relevant Variables'!J52</f>
        <v>0</v>
      </c>
      <c r="AS54" s="104">
        <f>'Relevant Variables'!J82</f>
        <v>0</v>
      </c>
      <c r="AT54" s="104">
        <f>'Relevant Variables'!J112</f>
        <v>0</v>
      </c>
      <c r="AU54" s="104">
        <f>'Relevant Variables'!J142</f>
        <v>0</v>
      </c>
      <c r="AV54" s="104">
        <f>'Relevant Variables'!J172</f>
        <v>0</v>
      </c>
      <c r="AW54" s="104">
        <f>'Relevant Variables'!J202</f>
        <v>0</v>
      </c>
      <c r="AX54" s="104">
        <f>'Relevant Variables'!J232</f>
        <v>0</v>
      </c>
      <c r="AY54" s="104">
        <f>'Relevant Variables'!J262</f>
        <v>0</v>
      </c>
      <c r="AZ54" s="104">
        <f>'Relevant Variables'!J292</f>
        <v>0</v>
      </c>
      <c r="BA54" s="104">
        <f>'Relevant Variables'!J322</f>
        <v>0</v>
      </c>
      <c r="BB54" s="104">
        <f>'Relevant Variables'!J352</f>
        <v>0</v>
      </c>
      <c r="BC54" s="104">
        <f>'Relevant Variables'!J382</f>
        <v>0</v>
      </c>
      <c r="BD54" s="104">
        <f>'Relevant Variables'!J412</f>
        <v>0</v>
      </c>
      <c r="BE54" s="104">
        <f>'Relevant Variables'!J442</f>
        <v>0</v>
      </c>
      <c r="BF54" s="104">
        <f>'Relevant Variables'!J472</f>
        <v>0</v>
      </c>
      <c r="BG54" s="104">
        <f>'Relevant Variables'!J502</f>
        <v>0</v>
      </c>
      <c r="BH54" s="104">
        <f>'Relevant Variables'!J532</f>
        <v>0</v>
      </c>
      <c r="BI54" s="104">
        <f>'Relevant Variables'!J562</f>
        <v>0</v>
      </c>
      <c r="BJ54" s="104">
        <f>'Relevant Variables'!J592</f>
        <v>0</v>
      </c>
      <c r="BK54" s="104">
        <f>'Relevant Variables'!J622</f>
        <v>0</v>
      </c>
    </row>
    <row r="55" spans="1:63" s="104" customFormat="1">
      <c r="A55" s="164">
        <f t="shared" si="1"/>
        <v>39661</v>
      </c>
      <c r="C55" s="163">
        <f>'Energy Consumption'!K73</f>
        <v>0</v>
      </c>
      <c r="D55" s="104">
        <f>'Energy Consumption'!K74</f>
        <v>0</v>
      </c>
      <c r="E55" s="163">
        <f>'Energy Consumption'!K155</f>
        <v>0</v>
      </c>
      <c r="F55" s="104">
        <f>'Energy Consumption'!K156</f>
        <v>0</v>
      </c>
      <c r="G55" s="163">
        <f>'Energy Consumption'!K237</f>
        <v>0</v>
      </c>
      <c r="H55" s="104">
        <f>'Energy Consumption'!K238</f>
        <v>0</v>
      </c>
      <c r="I55" s="163">
        <f>'Energy Consumption'!K319</f>
        <v>0</v>
      </c>
      <c r="J55" s="104">
        <f>'Energy Consumption'!K320</f>
        <v>0</v>
      </c>
      <c r="K55" s="163">
        <f>'Energy Consumption'!K401</f>
        <v>0</v>
      </c>
      <c r="L55" s="104">
        <f>'Energy Consumption'!K402</f>
        <v>0</v>
      </c>
      <c r="M55" s="163">
        <f>'Energy Consumption'!K483</f>
        <v>0</v>
      </c>
      <c r="N55" s="104">
        <f>'Energy Consumption'!K484</f>
        <v>0</v>
      </c>
      <c r="O55" s="163">
        <f>'Energy Consumption'!K565</f>
        <v>0</v>
      </c>
      <c r="P55" s="104">
        <f>'Energy Consumption'!K566</f>
        <v>0</v>
      </c>
      <c r="Q55" s="163">
        <f>'Energy Consumption'!K647</f>
        <v>0</v>
      </c>
      <c r="R55" s="104">
        <f>'Energy Consumption'!K648</f>
        <v>0</v>
      </c>
      <c r="S55" s="163">
        <f>'Energy Consumption'!K729</f>
        <v>0</v>
      </c>
      <c r="T55" s="104">
        <f>'Energy Consumption'!K730</f>
        <v>0</v>
      </c>
      <c r="U55" s="163">
        <f>'Energy Consumption'!K811</f>
        <v>0</v>
      </c>
      <c r="V55" s="104">
        <f>'Energy Consumption'!K812</f>
        <v>0</v>
      </c>
      <c r="W55" s="163">
        <f>'Energy Consumption'!K893</f>
        <v>0</v>
      </c>
      <c r="X55" s="104">
        <f>'Energy Consumption'!K894</f>
        <v>0</v>
      </c>
      <c r="Y55" s="163">
        <f>'Energy Consumption'!K975</f>
        <v>0</v>
      </c>
      <c r="Z55" s="104">
        <f>'Energy Consumption'!K976</f>
        <v>0</v>
      </c>
      <c r="AA55" s="163">
        <f>'Energy Consumption'!K1057</f>
        <v>0</v>
      </c>
      <c r="AB55" s="104">
        <f>'Energy Consumption'!K1058</f>
        <v>0</v>
      </c>
      <c r="AC55" s="163">
        <f>'Energy Consumption'!K1139</f>
        <v>0</v>
      </c>
      <c r="AD55" s="104">
        <f>'Energy Consumption'!K1140</f>
        <v>0</v>
      </c>
      <c r="AE55" s="163">
        <f>'Energy Consumption'!K1221</f>
        <v>0</v>
      </c>
      <c r="AF55" s="104">
        <f>'Energy Consumption'!K1222</f>
        <v>0</v>
      </c>
      <c r="AG55" s="163">
        <f>'Energy Consumption'!K1303</f>
        <v>0</v>
      </c>
      <c r="AH55" s="104">
        <f>'Energy Consumption'!K1304</f>
        <v>0</v>
      </c>
      <c r="AI55" s="163">
        <f>'Energy Consumption'!K1385</f>
        <v>0</v>
      </c>
      <c r="AJ55" s="104">
        <f>'Energy Consumption'!K1386</f>
        <v>0</v>
      </c>
      <c r="AK55" s="163">
        <f>'Energy Consumption'!K1467</f>
        <v>0</v>
      </c>
      <c r="AL55" s="104">
        <f>'Energy Consumption'!K1468</f>
        <v>0</v>
      </c>
      <c r="AM55" s="163">
        <f>'Energy Consumption'!K1549</f>
        <v>0</v>
      </c>
      <c r="AN55" s="104">
        <f>'Energy Consumption'!K1550</f>
        <v>0</v>
      </c>
      <c r="AO55" s="163">
        <f>'Energy Consumption'!K1631</f>
        <v>0</v>
      </c>
      <c r="AP55" s="104">
        <f>'Energy Consumption'!K1632</f>
        <v>0</v>
      </c>
      <c r="AR55" s="104">
        <f>'Relevant Variables'!K52</f>
        <v>0</v>
      </c>
      <c r="AS55" s="104">
        <f>'Relevant Variables'!K82</f>
        <v>0</v>
      </c>
      <c r="AT55" s="104">
        <f>'Relevant Variables'!K112</f>
        <v>0</v>
      </c>
      <c r="AU55" s="104">
        <f>'Relevant Variables'!K142</f>
        <v>0</v>
      </c>
      <c r="AV55" s="104">
        <f>'Relevant Variables'!K172</f>
        <v>0</v>
      </c>
      <c r="AW55" s="104">
        <f>'Relevant Variables'!K202</f>
        <v>0</v>
      </c>
      <c r="AX55" s="104">
        <f>'Relevant Variables'!K232</f>
        <v>0</v>
      </c>
      <c r="AY55" s="104">
        <f>'Relevant Variables'!K262</f>
        <v>0</v>
      </c>
      <c r="AZ55" s="104">
        <f>'Relevant Variables'!K292</f>
        <v>0</v>
      </c>
      <c r="BA55" s="104">
        <f>'Relevant Variables'!K322</f>
        <v>0</v>
      </c>
      <c r="BB55" s="104">
        <f>'Relevant Variables'!K352</f>
        <v>0</v>
      </c>
      <c r="BC55" s="104">
        <f>'Relevant Variables'!K382</f>
        <v>0</v>
      </c>
      <c r="BD55" s="104">
        <f>'Relevant Variables'!K412</f>
        <v>0</v>
      </c>
      <c r="BE55" s="104">
        <f>'Relevant Variables'!K442</f>
        <v>0</v>
      </c>
      <c r="BF55" s="104">
        <f>'Relevant Variables'!K472</f>
        <v>0</v>
      </c>
      <c r="BG55" s="104">
        <f>'Relevant Variables'!K502</f>
        <v>0</v>
      </c>
      <c r="BH55" s="104">
        <f>'Relevant Variables'!K532</f>
        <v>0</v>
      </c>
      <c r="BI55" s="104">
        <f>'Relevant Variables'!K562</f>
        <v>0</v>
      </c>
      <c r="BJ55" s="104">
        <f>'Relevant Variables'!K592</f>
        <v>0</v>
      </c>
      <c r="BK55" s="104">
        <f>'Relevant Variables'!K622</f>
        <v>0</v>
      </c>
    </row>
    <row r="56" spans="1:63" s="104" customFormat="1">
      <c r="A56" s="164">
        <f t="shared" si="1"/>
        <v>39692</v>
      </c>
      <c r="C56" s="163">
        <f>'Energy Consumption'!L73</f>
        <v>0</v>
      </c>
      <c r="D56" s="104">
        <f>'Energy Consumption'!L74</f>
        <v>0</v>
      </c>
      <c r="E56" s="163">
        <f>'Energy Consumption'!L155</f>
        <v>0</v>
      </c>
      <c r="F56" s="104">
        <f>'Energy Consumption'!L156</f>
        <v>0</v>
      </c>
      <c r="G56" s="163">
        <f>'Energy Consumption'!L237</f>
        <v>0</v>
      </c>
      <c r="H56" s="104">
        <f>'Energy Consumption'!L238</f>
        <v>0</v>
      </c>
      <c r="I56" s="163">
        <f>'Energy Consumption'!L319</f>
        <v>0</v>
      </c>
      <c r="J56" s="104">
        <f>'Energy Consumption'!L320</f>
        <v>0</v>
      </c>
      <c r="K56" s="163">
        <f>'Energy Consumption'!L401</f>
        <v>0</v>
      </c>
      <c r="L56" s="104">
        <f>'Energy Consumption'!L402</f>
        <v>0</v>
      </c>
      <c r="M56" s="163">
        <f>'Energy Consumption'!L483</f>
        <v>0</v>
      </c>
      <c r="N56" s="104">
        <f>'Energy Consumption'!L484</f>
        <v>0</v>
      </c>
      <c r="O56" s="163">
        <f>'Energy Consumption'!L565</f>
        <v>0</v>
      </c>
      <c r="P56" s="104">
        <f>'Energy Consumption'!L566</f>
        <v>0</v>
      </c>
      <c r="Q56" s="163">
        <f>'Energy Consumption'!L647</f>
        <v>0</v>
      </c>
      <c r="R56" s="104">
        <f>'Energy Consumption'!L648</f>
        <v>0</v>
      </c>
      <c r="S56" s="163">
        <f>'Energy Consumption'!L729</f>
        <v>0</v>
      </c>
      <c r="T56" s="104">
        <f>'Energy Consumption'!L730</f>
        <v>0</v>
      </c>
      <c r="U56" s="163">
        <f>'Energy Consumption'!L811</f>
        <v>0</v>
      </c>
      <c r="V56" s="104">
        <f>'Energy Consumption'!L812</f>
        <v>0</v>
      </c>
      <c r="W56" s="163">
        <f>'Energy Consumption'!L893</f>
        <v>0</v>
      </c>
      <c r="X56" s="104">
        <f>'Energy Consumption'!L894</f>
        <v>0</v>
      </c>
      <c r="Y56" s="163">
        <f>'Energy Consumption'!L975</f>
        <v>0</v>
      </c>
      <c r="Z56" s="104">
        <f>'Energy Consumption'!L976</f>
        <v>0</v>
      </c>
      <c r="AA56" s="163">
        <f>'Energy Consumption'!L1057</f>
        <v>0</v>
      </c>
      <c r="AB56" s="104">
        <f>'Energy Consumption'!L1058</f>
        <v>0</v>
      </c>
      <c r="AC56" s="163">
        <f>'Energy Consumption'!L1139</f>
        <v>0</v>
      </c>
      <c r="AD56" s="104">
        <f>'Energy Consumption'!L1140</f>
        <v>0</v>
      </c>
      <c r="AE56" s="163">
        <f>'Energy Consumption'!L1221</f>
        <v>0</v>
      </c>
      <c r="AF56" s="104">
        <f>'Energy Consumption'!L1222</f>
        <v>0</v>
      </c>
      <c r="AG56" s="163">
        <f>'Energy Consumption'!L1303</f>
        <v>0</v>
      </c>
      <c r="AH56" s="104">
        <f>'Energy Consumption'!L1304</f>
        <v>0</v>
      </c>
      <c r="AI56" s="163">
        <f>'Energy Consumption'!L1385</f>
        <v>0</v>
      </c>
      <c r="AJ56" s="104">
        <f>'Energy Consumption'!L1386</f>
        <v>0</v>
      </c>
      <c r="AK56" s="163">
        <f>'Energy Consumption'!L1467</f>
        <v>0</v>
      </c>
      <c r="AL56" s="104">
        <f>'Energy Consumption'!L1468</f>
        <v>0</v>
      </c>
      <c r="AM56" s="163">
        <f>'Energy Consumption'!L1549</f>
        <v>0</v>
      </c>
      <c r="AN56" s="104">
        <f>'Energy Consumption'!L1550</f>
        <v>0</v>
      </c>
      <c r="AO56" s="163">
        <f>'Energy Consumption'!L1631</f>
        <v>0</v>
      </c>
      <c r="AP56" s="104">
        <f>'Energy Consumption'!L1632</f>
        <v>0</v>
      </c>
      <c r="AR56" s="104">
        <f>'Relevant Variables'!L52</f>
        <v>0</v>
      </c>
      <c r="AS56" s="104">
        <f>'Relevant Variables'!L82</f>
        <v>0</v>
      </c>
      <c r="AT56" s="104">
        <f>'Relevant Variables'!L112</f>
        <v>0</v>
      </c>
      <c r="AU56" s="104">
        <f>'Relevant Variables'!L142</f>
        <v>0</v>
      </c>
      <c r="AV56" s="104">
        <f>'Relevant Variables'!L172</f>
        <v>0</v>
      </c>
      <c r="AW56" s="104">
        <f>'Relevant Variables'!L202</f>
        <v>0</v>
      </c>
      <c r="AX56" s="104">
        <f>'Relevant Variables'!L232</f>
        <v>0</v>
      </c>
      <c r="AY56" s="104">
        <f>'Relevant Variables'!L262</f>
        <v>0</v>
      </c>
      <c r="AZ56" s="104">
        <f>'Relevant Variables'!L292</f>
        <v>0</v>
      </c>
      <c r="BA56" s="104">
        <f>'Relevant Variables'!L322</f>
        <v>0</v>
      </c>
      <c r="BB56" s="104">
        <f>'Relevant Variables'!L352</f>
        <v>0</v>
      </c>
      <c r="BC56" s="104">
        <f>'Relevant Variables'!L382</f>
        <v>0</v>
      </c>
      <c r="BD56" s="104">
        <f>'Relevant Variables'!L412</f>
        <v>0</v>
      </c>
      <c r="BE56" s="104">
        <f>'Relevant Variables'!L442</f>
        <v>0</v>
      </c>
      <c r="BF56" s="104">
        <f>'Relevant Variables'!L472</f>
        <v>0</v>
      </c>
      <c r="BG56" s="104">
        <f>'Relevant Variables'!L502</f>
        <v>0</v>
      </c>
      <c r="BH56" s="104">
        <f>'Relevant Variables'!L532</f>
        <v>0</v>
      </c>
      <c r="BI56" s="104">
        <f>'Relevant Variables'!L562</f>
        <v>0</v>
      </c>
      <c r="BJ56" s="104">
        <f>'Relevant Variables'!L592</f>
        <v>0</v>
      </c>
      <c r="BK56" s="104">
        <f>'Relevant Variables'!L622</f>
        <v>0</v>
      </c>
    </row>
    <row r="57" spans="1:63" s="104" customFormat="1">
      <c r="A57" s="164">
        <f t="shared" si="1"/>
        <v>39722</v>
      </c>
      <c r="C57" s="163">
        <f>'Energy Consumption'!M73</f>
        <v>0</v>
      </c>
      <c r="D57" s="104">
        <f>'Energy Consumption'!M74</f>
        <v>0</v>
      </c>
      <c r="E57" s="163">
        <f>'Energy Consumption'!M155</f>
        <v>0</v>
      </c>
      <c r="F57" s="104">
        <f>'Energy Consumption'!M156</f>
        <v>0</v>
      </c>
      <c r="G57" s="163">
        <f>'Energy Consumption'!M237</f>
        <v>0</v>
      </c>
      <c r="H57" s="104">
        <f>'Energy Consumption'!M238</f>
        <v>0</v>
      </c>
      <c r="I57" s="163">
        <f>'Energy Consumption'!M319</f>
        <v>0</v>
      </c>
      <c r="J57" s="104">
        <f>'Energy Consumption'!M320</f>
        <v>0</v>
      </c>
      <c r="K57" s="163">
        <f>'Energy Consumption'!M401</f>
        <v>0</v>
      </c>
      <c r="L57" s="104">
        <f>'Energy Consumption'!M402</f>
        <v>0</v>
      </c>
      <c r="M57" s="163">
        <f>'Energy Consumption'!M483</f>
        <v>0</v>
      </c>
      <c r="N57" s="104">
        <f>'Energy Consumption'!M484</f>
        <v>0</v>
      </c>
      <c r="O57" s="163">
        <f>'Energy Consumption'!M565</f>
        <v>0</v>
      </c>
      <c r="P57" s="104">
        <f>'Energy Consumption'!M566</f>
        <v>0</v>
      </c>
      <c r="Q57" s="163">
        <f>'Energy Consumption'!M647</f>
        <v>0</v>
      </c>
      <c r="R57" s="104">
        <f>'Energy Consumption'!M648</f>
        <v>0</v>
      </c>
      <c r="S57" s="163">
        <f>'Energy Consumption'!M729</f>
        <v>0</v>
      </c>
      <c r="T57" s="104">
        <f>'Energy Consumption'!M730</f>
        <v>0</v>
      </c>
      <c r="U57" s="163">
        <f>'Energy Consumption'!M811</f>
        <v>0</v>
      </c>
      <c r="V57" s="104">
        <f>'Energy Consumption'!M812</f>
        <v>0</v>
      </c>
      <c r="W57" s="163">
        <f>'Energy Consumption'!M893</f>
        <v>0</v>
      </c>
      <c r="X57" s="104">
        <f>'Energy Consumption'!M894</f>
        <v>0</v>
      </c>
      <c r="Y57" s="163">
        <f>'Energy Consumption'!M975</f>
        <v>0</v>
      </c>
      <c r="Z57" s="104">
        <f>'Energy Consumption'!M976</f>
        <v>0</v>
      </c>
      <c r="AA57" s="163">
        <f>'Energy Consumption'!M1057</f>
        <v>0</v>
      </c>
      <c r="AB57" s="104">
        <f>'Energy Consumption'!M1058</f>
        <v>0</v>
      </c>
      <c r="AC57" s="163">
        <f>'Energy Consumption'!M1139</f>
        <v>0</v>
      </c>
      <c r="AD57" s="104">
        <f>'Energy Consumption'!M1140</f>
        <v>0</v>
      </c>
      <c r="AE57" s="163">
        <f>'Energy Consumption'!M1221</f>
        <v>0</v>
      </c>
      <c r="AF57" s="104">
        <f>'Energy Consumption'!M1222</f>
        <v>0</v>
      </c>
      <c r="AG57" s="163">
        <f>'Energy Consumption'!M1303</f>
        <v>0</v>
      </c>
      <c r="AH57" s="104">
        <f>'Energy Consumption'!M1304</f>
        <v>0</v>
      </c>
      <c r="AI57" s="163">
        <f>'Energy Consumption'!M1385</f>
        <v>0</v>
      </c>
      <c r="AJ57" s="104">
        <f>'Energy Consumption'!M1386</f>
        <v>0</v>
      </c>
      <c r="AK57" s="163">
        <f>'Energy Consumption'!M1467</f>
        <v>0</v>
      </c>
      <c r="AL57" s="104">
        <f>'Energy Consumption'!M1468</f>
        <v>0</v>
      </c>
      <c r="AM57" s="163">
        <f>'Energy Consumption'!M1549</f>
        <v>0</v>
      </c>
      <c r="AN57" s="104">
        <f>'Energy Consumption'!M1550</f>
        <v>0</v>
      </c>
      <c r="AO57" s="163">
        <f>'Energy Consumption'!M1631</f>
        <v>0</v>
      </c>
      <c r="AP57" s="104">
        <f>'Energy Consumption'!M1632</f>
        <v>0</v>
      </c>
      <c r="AR57" s="104">
        <f>'Relevant Variables'!M52</f>
        <v>0</v>
      </c>
      <c r="AS57" s="104">
        <f>'Relevant Variables'!M82</f>
        <v>0</v>
      </c>
      <c r="AT57" s="104">
        <f>'Relevant Variables'!M112</f>
        <v>0</v>
      </c>
      <c r="AU57" s="104">
        <f>'Relevant Variables'!M142</f>
        <v>0</v>
      </c>
      <c r="AV57" s="104">
        <f>'Relevant Variables'!M172</f>
        <v>0</v>
      </c>
      <c r="AW57" s="104">
        <f>'Relevant Variables'!M202</f>
        <v>0</v>
      </c>
      <c r="AX57" s="104">
        <f>'Relevant Variables'!M232</f>
        <v>0</v>
      </c>
      <c r="AY57" s="104">
        <f>'Relevant Variables'!M262</f>
        <v>0</v>
      </c>
      <c r="AZ57" s="104">
        <f>'Relevant Variables'!M292</f>
        <v>0</v>
      </c>
      <c r="BA57" s="104">
        <f>'Relevant Variables'!M322</f>
        <v>0</v>
      </c>
      <c r="BB57" s="104">
        <f>'Relevant Variables'!M352</f>
        <v>0</v>
      </c>
      <c r="BC57" s="104">
        <f>'Relevant Variables'!M382</f>
        <v>0</v>
      </c>
      <c r="BD57" s="104">
        <f>'Relevant Variables'!M412</f>
        <v>0</v>
      </c>
      <c r="BE57" s="104">
        <f>'Relevant Variables'!M442</f>
        <v>0</v>
      </c>
      <c r="BF57" s="104">
        <f>'Relevant Variables'!M472</f>
        <v>0</v>
      </c>
      <c r="BG57" s="104">
        <f>'Relevant Variables'!M502</f>
        <v>0</v>
      </c>
      <c r="BH57" s="104">
        <f>'Relevant Variables'!M532</f>
        <v>0</v>
      </c>
      <c r="BI57" s="104">
        <f>'Relevant Variables'!M562</f>
        <v>0</v>
      </c>
      <c r="BJ57" s="104">
        <f>'Relevant Variables'!M592</f>
        <v>0</v>
      </c>
      <c r="BK57" s="104">
        <f>'Relevant Variables'!M622</f>
        <v>0</v>
      </c>
    </row>
    <row r="58" spans="1:63" s="104" customFormat="1">
      <c r="A58" s="164">
        <f t="shared" si="1"/>
        <v>39753</v>
      </c>
      <c r="C58" s="163">
        <f>'Energy Consumption'!N73</f>
        <v>0</v>
      </c>
      <c r="D58" s="104">
        <f>'Energy Consumption'!N74</f>
        <v>0</v>
      </c>
      <c r="E58" s="163">
        <f>'Energy Consumption'!N155</f>
        <v>0</v>
      </c>
      <c r="F58" s="104">
        <f>'Energy Consumption'!N156</f>
        <v>0</v>
      </c>
      <c r="G58" s="163">
        <f>'Energy Consumption'!N237</f>
        <v>0</v>
      </c>
      <c r="H58" s="104">
        <f>'Energy Consumption'!N238</f>
        <v>0</v>
      </c>
      <c r="I58" s="163">
        <f>'Energy Consumption'!N319</f>
        <v>0</v>
      </c>
      <c r="J58" s="104">
        <f>'Energy Consumption'!N320</f>
        <v>0</v>
      </c>
      <c r="K58" s="163">
        <f>'Energy Consumption'!N401</f>
        <v>0</v>
      </c>
      <c r="L58" s="104">
        <f>'Energy Consumption'!N402</f>
        <v>0</v>
      </c>
      <c r="M58" s="163">
        <f>'Energy Consumption'!N483</f>
        <v>0</v>
      </c>
      <c r="N58" s="104">
        <f>'Energy Consumption'!N484</f>
        <v>0</v>
      </c>
      <c r="O58" s="163">
        <f>'Energy Consumption'!N565</f>
        <v>0</v>
      </c>
      <c r="P58" s="104">
        <f>'Energy Consumption'!N566</f>
        <v>0</v>
      </c>
      <c r="Q58" s="163">
        <f>'Energy Consumption'!N647</f>
        <v>0</v>
      </c>
      <c r="R58" s="104">
        <f>'Energy Consumption'!N648</f>
        <v>0</v>
      </c>
      <c r="S58" s="163">
        <f>'Energy Consumption'!N729</f>
        <v>0</v>
      </c>
      <c r="T58" s="104">
        <f>'Energy Consumption'!N730</f>
        <v>0</v>
      </c>
      <c r="U58" s="163">
        <f>'Energy Consumption'!N811</f>
        <v>0</v>
      </c>
      <c r="V58" s="104">
        <f>'Energy Consumption'!N812</f>
        <v>0</v>
      </c>
      <c r="W58" s="163">
        <f>'Energy Consumption'!N893</f>
        <v>0</v>
      </c>
      <c r="X58" s="104">
        <f>'Energy Consumption'!N894</f>
        <v>0</v>
      </c>
      <c r="Y58" s="163">
        <f>'Energy Consumption'!N975</f>
        <v>0</v>
      </c>
      <c r="Z58" s="104">
        <f>'Energy Consumption'!N976</f>
        <v>0</v>
      </c>
      <c r="AA58" s="163">
        <f>'Energy Consumption'!N1057</f>
        <v>0</v>
      </c>
      <c r="AB58" s="104">
        <f>'Energy Consumption'!N1058</f>
        <v>0</v>
      </c>
      <c r="AC58" s="163">
        <f>'Energy Consumption'!N1139</f>
        <v>0</v>
      </c>
      <c r="AD58" s="104">
        <f>'Energy Consumption'!N1140</f>
        <v>0</v>
      </c>
      <c r="AE58" s="163">
        <f>'Energy Consumption'!N1221</f>
        <v>0</v>
      </c>
      <c r="AF58" s="104">
        <f>'Energy Consumption'!N1222</f>
        <v>0</v>
      </c>
      <c r="AG58" s="163">
        <f>'Energy Consumption'!N1303</f>
        <v>0</v>
      </c>
      <c r="AH58" s="104">
        <f>'Energy Consumption'!N1304</f>
        <v>0</v>
      </c>
      <c r="AI58" s="163">
        <f>'Energy Consumption'!N1385</f>
        <v>0</v>
      </c>
      <c r="AJ58" s="104">
        <f>'Energy Consumption'!N1386</f>
        <v>0</v>
      </c>
      <c r="AK58" s="163">
        <f>'Energy Consumption'!N1467</f>
        <v>0</v>
      </c>
      <c r="AL58" s="104">
        <f>'Energy Consumption'!N1468</f>
        <v>0</v>
      </c>
      <c r="AM58" s="163">
        <f>'Energy Consumption'!N1549</f>
        <v>0</v>
      </c>
      <c r="AN58" s="104">
        <f>'Energy Consumption'!N1550</f>
        <v>0</v>
      </c>
      <c r="AO58" s="163">
        <f>'Energy Consumption'!N1631</f>
        <v>0</v>
      </c>
      <c r="AP58" s="104">
        <f>'Energy Consumption'!N1632</f>
        <v>0</v>
      </c>
      <c r="AR58" s="104">
        <f>'Relevant Variables'!N52</f>
        <v>0</v>
      </c>
      <c r="AS58" s="104">
        <f>'Relevant Variables'!N82</f>
        <v>0</v>
      </c>
      <c r="AT58" s="104">
        <f>'Relevant Variables'!N112</f>
        <v>0</v>
      </c>
      <c r="AU58" s="104">
        <f>'Relevant Variables'!N142</f>
        <v>0</v>
      </c>
      <c r="AV58" s="104">
        <f>'Relevant Variables'!N172</f>
        <v>0</v>
      </c>
      <c r="AW58" s="104">
        <f>'Relevant Variables'!N202</f>
        <v>0</v>
      </c>
      <c r="AX58" s="104">
        <f>'Relevant Variables'!N232</f>
        <v>0</v>
      </c>
      <c r="AY58" s="104">
        <f>'Relevant Variables'!N262</f>
        <v>0</v>
      </c>
      <c r="AZ58" s="104">
        <f>'Relevant Variables'!N292</f>
        <v>0</v>
      </c>
      <c r="BA58" s="104">
        <f>'Relevant Variables'!N322</f>
        <v>0</v>
      </c>
      <c r="BB58" s="104">
        <f>'Relevant Variables'!N352</f>
        <v>0</v>
      </c>
      <c r="BC58" s="104">
        <f>'Relevant Variables'!N382</f>
        <v>0</v>
      </c>
      <c r="BD58" s="104">
        <f>'Relevant Variables'!N412</f>
        <v>0</v>
      </c>
      <c r="BE58" s="104">
        <f>'Relevant Variables'!N442</f>
        <v>0</v>
      </c>
      <c r="BF58" s="104">
        <f>'Relevant Variables'!N472</f>
        <v>0</v>
      </c>
      <c r="BG58" s="104">
        <f>'Relevant Variables'!N502</f>
        <v>0</v>
      </c>
      <c r="BH58" s="104">
        <f>'Relevant Variables'!N532</f>
        <v>0</v>
      </c>
      <c r="BI58" s="104">
        <f>'Relevant Variables'!N562</f>
        <v>0</v>
      </c>
      <c r="BJ58" s="104">
        <f>'Relevant Variables'!N592</f>
        <v>0</v>
      </c>
      <c r="BK58" s="104">
        <f>'Relevant Variables'!N622</f>
        <v>0</v>
      </c>
    </row>
    <row r="59" spans="1:63" s="104" customFormat="1">
      <c r="A59" s="164">
        <f t="shared" si="1"/>
        <v>39783</v>
      </c>
      <c r="C59" s="163">
        <f>'Energy Consumption'!O73</f>
        <v>0</v>
      </c>
      <c r="D59" s="104">
        <f>'Energy Consumption'!O74</f>
        <v>0</v>
      </c>
      <c r="E59" s="163">
        <f>'Energy Consumption'!O155</f>
        <v>0</v>
      </c>
      <c r="F59" s="104">
        <f>'Energy Consumption'!O156</f>
        <v>0</v>
      </c>
      <c r="G59" s="163">
        <f>'Energy Consumption'!O237</f>
        <v>0</v>
      </c>
      <c r="H59" s="104">
        <f>'Energy Consumption'!O238</f>
        <v>0</v>
      </c>
      <c r="I59" s="163">
        <f>'Energy Consumption'!O319</f>
        <v>0</v>
      </c>
      <c r="J59" s="104">
        <f>'Energy Consumption'!O320</f>
        <v>0</v>
      </c>
      <c r="K59" s="163">
        <f>'Energy Consumption'!O401</f>
        <v>0</v>
      </c>
      <c r="L59" s="104">
        <f>'Energy Consumption'!O402</f>
        <v>0</v>
      </c>
      <c r="M59" s="163">
        <f>'Energy Consumption'!O483</f>
        <v>0</v>
      </c>
      <c r="N59" s="104">
        <f>'Energy Consumption'!O484</f>
        <v>0</v>
      </c>
      <c r="O59" s="163">
        <f>'Energy Consumption'!O565</f>
        <v>0</v>
      </c>
      <c r="P59" s="104">
        <f>'Energy Consumption'!O566</f>
        <v>0</v>
      </c>
      <c r="Q59" s="163">
        <f>'Energy Consumption'!O647</f>
        <v>0</v>
      </c>
      <c r="R59" s="104">
        <f>'Energy Consumption'!O648</f>
        <v>0</v>
      </c>
      <c r="S59" s="163">
        <f>'Energy Consumption'!O729</f>
        <v>0</v>
      </c>
      <c r="T59" s="104">
        <f>'Energy Consumption'!O730</f>
        <v>0</v>
      </c>
      <c r="U59" s="163">
        <f>'Energy Consumption'!O811</f>
        <v>0</v>
      </c>
      <c r="V59" s="104">
        <f>'Energy Consumption'!O812</f>
        <v>0</v>
      </c>
      <c r="W59" s="163">
        <f>'Energy Consumption'!O893</f>
        <v>0</v>
      </c>
      <c r="X59" s="104">
        <f>'Energy Consumption'!O894</f>
        <v>0</v>
      </c>
      <c r="Y59" s="163">
        <f>'Energy Consumption'!O975</f>
        <v>0</v>
      </c>
      <c r="Z59" s="104">
        <f>'Energy Consumption'!O976</f>
        <v>0</v>
      </c>
      <c r="AA59" s="163">
        <f>'Energy Consumption'!O1057</f>
        <v>0</v>
      </c>
      <c r="AB59" s="104">
        <f>'Energy Consumption'!O1058</f>
        <v>0</v>
      </c>
      <c r="AC59" s="163">
        <f>'Energy Consumption'!O1139</f>
        <v>0</v>
      </c>
      <c r="AD59" s="104">
        <f>'Energy Consumption'!O1140</f>
        <v>0</v>
      </c>
      <c r="AE59" s="163">
        <f>'Energy Consumption'!O1221</f>
        <v>0</v>
      </c>
      <c r="AF59" s="104">
        <f>'Energy Consumption'!O1222</f>
        <v>0</v>
      </c>
      <c r="AG59" s="163">
        <f>'Energy Consumption'!O1303</f>
        <v>0</v>
      </c>
      <c r="AH59" s="104">
        <f>'Energy Consumption'!O1304</f>
        <v>0</v>
      </c>
      <c r="AI59" s="163">
        <f>'Energy Consumption'!O1385</f>
        <v>0</v>
      </c>
      <c r="AJ59" s="104">
        <f>'Energy Consumption'!O1386</f>
        <v>0</v>
      </c>
      <c r="AK59" s="163">
        <f>'Energy Consumption'!O1467</f>
        <v>0</v>
      </c>
      <c r="AL59" s="104">
        <f>'Energy Consumption'!O1468</f>
        <v>0</v>
      </c>
      <c r="AM59" s="163">
        <f>'Energy Consumption'!O1549</f>
        <v>0</v>
      </c>
      <c r="AN59" s="104">
        <f>'Energy Consumption'!O1550</f>
        <v>0</v>
      </c>
      <c r="AO59" s="163">
        <f>'Energy Consumption'!O1631</f>
        <v>0</v>
      </c>
      <c r="AP59" s="104">
        <f>'Energy Consumption'!O1632</f>
        <v>0</v>
      </c>
      <c r="AR59" s="104">
        <f>'Relevant Variables'!O52</f>
        <v>0</v>
      </c>
      <c r="AS59" s="104">
        <f>'Relevant Variables'!O82</f>
        <v>0</v>
      </c>
      <c r="AT59" s="104">
        <f>'Relevant Variables'!O112</f>
        <v>0</v>
      </c>
      <c r="AU59" s="104">
        <f>'Relevant Variables'!O142</f>
        <v>0</v>
      </c>
      <c r="AV59" s="104">
        <f>'Relevant Variables'!O172</f>
        <v>0</v>
      </c>
      <c r="AW59" s="104">
        <f>'Relevant Variables'!O202</f>
        <v>0</v>
      </c>
      <c r="AX59" s="104">
        <f>'Relevant Variables'!O232</f>
        <v>0</v>
      </c>
      <c r="AY59" s="104">
        <f>'Relevant Variables'!O262</f>
        <v>0</v>
      </c>
      <c r="AZ59" s="104">
        <f>'Relevant Variables'!O292</f>
        <v>0</v>
      </c>
      <c r="BA59" s="104">
        <f>'Relevant Variables'!O322</f>
        <v>0</v>
      </c>
      <c r="BB59" s="104">
        <f>'Relevant Variables'!O352</f>
        <v>0</v>
      </c>
      <c r="BC59" s="104">
        <f>'Relevant Variables'!O382</f>
        <v>0</v>
      </c>
      <c r="BD59" s="104">
        <f>'Relevant Variables'!O412</f>
        <v>0</v>
      </c>
      <c r="BE59" s="104">
        <f>'Relevant Variables'!O442</f>
        <v>0</v>
      </c>
      <c r="BF59" s="104">
        <f>'Relevant Variables'!O472</f>
        <v>0</v>
      </c>
      <c r="BG59" s="104">
        <f>'Relevant Variables'!O502</f>
        <v>0</v>
      </c>
      <c r="BH59" s="104">
        <f>'Relevant Variables'!O532</f>
        <v>0</v>
      </c>
      <c r="BI59" s="104">
        <f>'Relevant Variables'!O562</f>
        <v>0</v>
      </c>
      <c r="BJ59" s="104">
        <f>'Relevant Variables'!O592</f>
        <v>0</v>
      </c>
      <c r="BK59" s="104">
        <f>'Relevant Variables'!O622</f>
        <v>0</v>
      </c>
    </row>
    <row r="60" spans="1:63" s="104" customFormat="1">
      <c r="A60" s="164">
        <f t="shared" si="1"/>
        <v>39814</v>
      </c>
      <c r="C60" s="163">
        <f>'Energy Consumption'!D71</f>
        <v>0</v>
      </c>
      <c r="D60" s="104">
        <f>'Energy Consumption'!D72</f>
        <v>0</v>
      </c>
      <c r="E60" s="163">
        <f>'Energy Consumption'!D153</f>
        <v>0</v>
      </c>
      <c r="F60" s="104">
        <f>'Energy Consumption'!D154</f>
        <v>0</v>
      </c>
      <c r="G60" s="163">
        <f>'Energy Consumption'!D235</f>
        <v>0</v>
      </c>
      <c r="H60" s="104">
        <f>'Energy Consumption'!D236</f>
        <v>0</v>
      </c>
      <c r="I60" s="163">
        <f>'Energy Consumption'!D317</f>
        <v>0</v>
      </c>
      <c r="J60" s="104">
        <f>'Energy Consumption'!D318</f>
        <v>0</v>
      </c>
      <c r="K60" s="163">
        <f>'Energy Consumption'!D399</f>
        <v>0</v>
      </c>
      <c r="L60" s="104">
        <f>'Energy Consumption'!D400</f>
        <v>0</v>
      </c>
      <c r="M60" s="163">
        <f>'Energy Consumption'!D481</f>
        <v>0</v>
      </c>
      <c r="N60" s="104">
        <f>'Energy Consumption'!D482</f>
        <v>0</v>
      </c>
      <c r="O60" s="163">
        <f>'Energy Consumption'!D563</f>
        <v>0</v>
      </c>
      <c r="P60" s="104">
        <f>'Energy Consumption'!D564</f>
        <v>0</v>
      </c>
      <c r="Q60" s="163">
        <f>'Energy Consumption'!D645</f>
        <v>0</v>
      </c>
      <c r="R60" s="104">
        <f>'Energy Consumption'!D646</f>
        <v>0</v>
      </c>
      <c r="S60" s="163">
        <f>'Energy Consumption'!D727</f>
        <v>0</v>
      </c>
      <c r="T60" s="104">
        <f>'Energy Consumption'!D728</f>
        <v>0</v>
      </c>
      <c r="U60" s="163">
        <f>'Energy Consumption'!D809</f>
        <v>0</v>
      </c>
      <c r="V60" s="104">
        <f>'Energy Consumption'!D810</f>
        <v>0</v>
      </c>
      <c r="W60" s="163">
        <f>'Energy Consumption'!D891</f>
        <v>0</v>
      </c>
      <c r="X60" s="104">
        <f>'Energy Consumption'!D892</f>
        <v>0</v>
      </c>
      <c r="Y60" s="163">
        <f>'Energy Consumption'!D973</f>
        <v>0</v>
      </c>
      <c r="Z60" s="104">
        <f>'Energy Consumption'!D974</f>
        <v>0</v>
      </c>
      <c r="AA60" s="163">
        <f>'Energy Consumption'!D1055</f>
        <v>0</v>
      </c>
      <c r="AB60" s="104">
        <f>'Energy Consumption'!D1056</f>
        <v>0</v>
      </c>
      <c r="AC60" s="163">
        <f>'Energy Consumption'!D1137</f>
        <v>0</v>
      </c>
      <c r="AD60" s="104">
        <f>'Energy Consumption'!D1138</f>
        <v>0</v>
      </c>
      <c r="AE60" s="163">
        <f>'Energy Consumption'!D1219</f>
        <v>0</v>
      </c>
      <c r="AF60" s="104">
        <f>'Energy Consumption'!D1220</f>
        <v>0</v>
      </c>
      <c r="AG60" s="163">
        <f>'Energy Consumption'!D1301</f>
        <v>0</v>
      </c>
      <c r="AH60" s="104">
        <f>'Energy Consumption'!D1302</f>
        <v>0</v>
      </c>
      <c r="AI60" s="163">
        <f>'Energy Consumption'!D1383</f>
        <v>0</v>
      </c>
      <c r="AJ60" s="104">
        <f>'Energy Consumption'!D1384</f>
        <v>0</v>
      </c>
      <c r="AK60" s="163">
        <f>'Energy Consumption'!D1465</f>
        <v>0</v>
      </c>
      <c r="AL60" s="104">
        <f>'Energy Consumption'!D1466</f>
        <v>0</v>
      </c>
      <c r="AM60" s="163">
        <f>'Energy Consumption'!D1547</f>
        <v>0</v>
      </c>
      <c r="AN60" s="104">
        <f>'Energy Consumption'!D1548</f>
        <v>0</v>
      </c>
      <c r="AO60" s="163">
        <f>'Energy Consumption'!D1629</f>
        <v>0</v>
      </c>
      <c r="AP60" s="104">
        <f>'Energy Consumption'!D1630</f>
        <v>0</v>
      </c>
      <c r="AR60" s="104">
        <f>'Relevant Variables'!D51</f>
        <v>0</v>
      </c>
      <c r="AS60" s="104">
        <f>'Relevant Variables'!D81</f>
        <v>0</v>
      </c>
      <c r="AT60" s="104">
        <f>'Relevant Variables'!D111</f>
        <v>0</v>
      </c>
      <c r="AU60" s="104">
        <f>'Relevant Variables'!D141</f>
        <v>0</v>
      </c>
      <c r="AV60" s="104">
        <f>'Relevant Variables'!D171</f>
        <v>0</v>
      </c>
      <c r="AW60" s="104">
        <f>'Relevant Variables'!D201</f>
        <v>0</v>
      </c>
      <c r="AX60" s="104">
        <f>'Relevant Variables'!D231</f>
        <v>0</v>
      </c>
      <c r="AY60" s="104">
        <f>'Relevant Variables'!D261</f>
        <v>0</v>
      </c>
      <c r="AZ60" s="104">
        <f>'Relevant Variables'!D291</f>
        <v>0</v>
      </c>
      <c r="BA60" s="104">
        <f>'Relevant Variables'!D321</f>
        <v>0</v>
      </c>
      <c r="BB60" s="104">
        <f>'Relevant Variables'!D351</f>
        <v>0</v>
      </c>
      <c r="BC60" s="104">
        <f>'Relevant Variables'!D381</f>
        <v>0</v>
      </c>
      <c r="BD60" s="104">
        <f>'Relevant Variables'!D411</f>
        <v>0</v>
      </c>
      <c r="BE60" s="104">
        <f>'Relevant Variables'!D441</f>
        <v>0</v>
      </c>
      <c r="BF60" s="104">
        <f>'Relevant Variables'!D471</f>
        <v>0</v>
      </c>
      <c r="BG60" s="104">
        <f>'Relevant Variables'!D501</f>
        <v>0</v>
      </c>
      <c r="BH60" s="104">
        <f>'Relevant Variables'!D531</f>
        <v>0</v>
      </c>
      <c r="BI60" s="104">
        <f>'Relevant Variables'!D561</f>
        <v>0</v>
      </c>
      <c r="BJ60" s="104">
        <f>'Relevant Variables'!D591</f>
        <v>0</v>
      </c>
      <c r="BK60" s="104">
        <f>'Relevant Variables'!D621</f>
        <v>0</v>
      </c>
    </row>
    <row r="61" spans="1:63" s="104" customFormat="1">
      <c r="A61" s="164">
        <f t="shared" si="1"/>
        <v>39845</v>
      </c>
      <c r="C61" s="163">
        <f>'Energy Consumption'!E71</f>
        <v>0</v>
      </c>
      <c r="D61" s="104">
        <f>'Energy Consumption'!E72</f>
        <v>0</v>
      </c>
      <c r="E61" s="163">
        <f>'Energy Consumption'!E153</f>
        <v>0</v>
      </c>
      <c r="F61" s="104">
        <f>'Energy Consumption'!E154</f>
        <v>0</v>
      </c>
      <c r="G61" s="163">
        <f>'Energy Consumption'!E235</f>
        <v>0</v>
      </c>
      <c r="H61" s="104">
        <f>'Energy Consumption'!E236</f>
        <v>0</v>
      </c>
      <c r="I61" s="163">
        <f>'Energy Consumption'!E317</f>
        <v>0</v>
      </c>
      <c r="J61" s="104">
        <f>'Energy Consumption'!E318</f>
        <v>0</v>
      </c>
      <c r="K61" s="163">
        <f>'Energy Consumption'!E399</f>
        <v>0</v>
      </c>
      <c r="L61" s="104">
        <f>'Energy Consumption'!E400</f>
        <v>0</v>
      </c>
      <c r="M61" s="163">
        <f>'Energy Consumption'!E481</f>
        <v>0</v>
      </c>
      <c r="N61" s="104">
        <f>'Energy Consumption'!E482</f>
        <v>0</v>
      </c>
      <c r="O61" s="163">
        <f>'Energy Consumption'!E563</f>
        <v>0</v>
      </c>
      <c r="P61" s="104">
        <f>'Energy Consumption'!E564</f>
        <v>0</v>
      </c>
      <c r="Q61" s="163">
        <f>'Energy Consumption'!E645</f>
        <v>0</v>
      </c>
      <c r="R61" s="104">
        <f>'Energy Consumption'!E646</f>
        <v>0</v>
      </c>
      <c r="S61" s="163">
        <f>'Energy Consumption'!E727</f>
        <v>0</v>
      </c>
      <c r="T61" s="104">
        <f>'Energy Consumption'!E728</f>
        <v>0</v>
      </c>
      <c r="U61" s="163">
        <f>'Energy Consumption'!E809</f>
        <v>0</v>
      </c>
      <c r="V61" s="104">
        <f>'Energy Consumption'!E810</f>
        <v>0</v>
      </c>
      <c r="W61" s="163">
        <f>'Energy Consumption'!E891</f>
        <v>0</v>
      </c>
      <c r="X61" s="104">
        <f>'Energy Consumption'!E892</f>
        <v>0</v>
      </c>
      <c r="Y61" s="163">
        <f>'Energy Consumption'!E973</f>
        <v>0</v>
      </c>
      <c r="Z61" s="104">
        <f>'Energy Consumption'!E974</f>
        <v>0</v>
      </c>
      <c r="AA61" s="163">
        <f>'Energy Consumption'!E1055</f>
        <v>0</v>
      </c>
      <c r="AB61" s="104">
        <f>'Energy Consumption'!E1056</f>
        <v>0</v>
      </c>
      <c r="AC61" s="163">
        <f>'Energy Consumption'!E1137</f>
        <v>0</v>
      </c>
      <c r="AD61" s="104">
        <f>'Energy Consumption'!E1138</f>
        <v>0</v>
      </c>
      <c r="AE61" s="163">
        <f>'Energy Consumption'!E1219</f>
        <v>0</v>
      </c>
      <c r="AF61" s="104">
        <f>'Energy Consumption'!E1220</f>
        <v>0</v>
      </c>
      <c r="AG61" s="163">
        <f>'Energy Consumption'!E1301</f>
        <v>0</v>
      </c>
      <c r="AH61" s="104">
        <f>'Energy Consumption'!E1302</f>
        <v>0</v>
      </c>
      <c r="AI61" s="163">
        <f>'Energy Consumption'!E1383</f>
        <v>0</v>
      </c>
      <c r="AJ61" s="104">
        <f>'Energy Consumption'!E1384</f>
        <v>0</v>
      </c>
      <c r="AK61" s="163">
        <f>'Energy Consumption'!E1465</f>
        <v>0</v>
      </c>
      <c r="AL61" s="104">
        <f>'Energy Consumption'!E1466</f>
        <v>0</v>
      </c>
      <c r="AM61" s="163">
        <f>'Energy Consumption'!E1547</f>
        <v>0</v>
      </c>
      <c r="AN61" s="104">
        <f>'Energy Consumption'!E1548</f>
        <v>0</v>
      </c>
      <c r="AO61" s="163">
        <f>'Energy Consumption'!E1629</f>
        <v>0</v>
      </c>
      <c r="AP61" s="104">
        <f>'Energy Consumption'!E1630</f>
        <v>0</v>
      </c>
      <c r="AR61" s="104">
        <f>'Relevant Variables'!E51</f>
        <v>0</v>
      </c>
      <c r="AS61" s="104">
        <f>'Relevant Variables'!E81</f>
        <v>0</v>
      </c>
      <c r="AT61" s="104">
        <f>'Relevant Variables'!E111</f>
        <v>0</v>
      </c>
      <c r="AU61" s="104">
        <f>'Relevant Variables'!E141</f>
        <v>0</v>
      </c>
      <c r="AV61" s="104">
        <f>'Relevant Variables'!E171</f>
        <v>0</v>
      </c>
      <c r="AW61" s="104">
        <f>'Relevant Variables'!E201</f>
        <v>0</v>
      </c>
      <c r="AX61" s="104">
        <f>'Relevant Variables'!E231</f>
        <v>0</v>
      </c>
      <c r="AY61" s="104">
        <f>'Relevant Variables'!E261</f>
        <v>0</v>
      </c>
      <c r="AZ61" s="104">
        <f>'Relevant Variables'!E291</f>
        <v>0</v>
      </c>
      <c r="BA61" s="104">
        <f>'Relevant Variables'!E321</f>
        <v>0</v>
      </c>
      <c r="BB61" s="104">
        <f>'Relevant Variables'!E351</f>
        <v>0</v>
      </c>
      <c r="BC61" s="104">
        <f>'Relevant Variables'!E381</f>
        <v>0</v>
      </c>
      <c r="BD61" s="104">
        <f>'Relevant Variables'!E411</f>
        <v>0</v>
      </c>
      <c r="BE61" s="104">
        <f>'Relevant Variables'!E441</f>
        <v>0</v>
      </c>
      <c r="BF61" s="104">
        <f>'Relevant Variables'!E471</f>
        <v>0</v>
      </c>
      <c r="BG61" s="104">
        <f>'Relevant Variables'!E501</f>
        <v>0</v>
      </c>
      <c r="BH61" s="104">
        <f>'Relevant Variables'!E531</f>
        <v>0</v>
      </c>
      <c r="BI61" s="104">
        <f>'Relevant Variables'!E561</f>
        <v>0</v>
      </c>
      <c r="BJ61" s="104">
        <f>'Relevant Variables'!E591</f>
        <v>0</v>
      </c>
      <c r="BK61" s="104">
        <f>'Relevant Variables'!E621</f>
        <v>0</v>
      </c>
    </row>
    <row r="62" spans="1:63" s="104" customFormat="1">
      <c r="A62" s="164">
        <f t="shared" si="1"/>
        <v>39873</v>
      </c>
      <c r="C62" s="163">
        <f>'Energy Consumption'!F71</f>
        <v>0</v>
      </c>
      <c r="D62" s="104">
        <f>'Energy Consumption'!F72</f>
        <v>0</v>
      </c>
      <c r="E62" s="163">
        <f>'Energy Consumption'!F153</f>
        <v>0</v>
      </c>
      <c r="F62" s="104">
        <f>'Energy Consumption'!F154</f>
        <v>0</v>
      </c>
      <c r="G62" s="163">
        <f>'Energy Consumption'!F235</f>
        <v>0</v>
      </c>
      <c r="H62" s="104">
        <f>'Energy Consumption'!F236</f>
        <v>0</v>
      </c>
      <c r="I62" s="163">
        <f>'Energy Consumption'!F317</f>
        <v>0</v>
      </c>
      <c r="J62" s="104">
        <f>'Energy Consumption'!F318</f>
        <v>0</v>
      </c>
      <c r="K62" s="163">
        <f>'Energy Consumption'!F399</f>
        <v>0</v>
      </c>
      <c r="L62" s="104">
        <f>'Energy Consumption'!F400</f>
        <v>0</v>
      </c>
      <c r="M62" s="163">
        <f>'Energy Consumption'!F481</f>
        <v>0</v>
      </c>
      <c r="N62" s="104">
        <f>'Energy Consumption'!F482</f>
        <v>0</v>
      </c>
      <c r="O62" s="163">
        <f>'Energy Consumption'!F563</f>
        <v>0</v>
      </c>
      <c r="P62" s="104">
        <f>'Energy Consumption'!F564</f>
        <v>0</v>
      </c>
      <c r="Q62" s="163">
        <f>'Energy Consumption'!F645</f>
        <v>0</v>
      </c>
      <c r="R62" s="104">
        <f>'Energy Consumption'!F646</f>
        <v>0</v>
      </c>
      <c r="S62" s="163">
        <f>'Energy Consumption'!F727</f>
        <v>0</v>
      </c>
      <c r="T62" s="104">
        <f>'Energy Consumption'!F728</f>
        <v>0</v>
      </c>
      <c r="U62" s="163">
        <f>'Energy Consumption'!F809</f>
        <v>0</v>
      </c>
      <c r="V62" s="104">
        <f>'Energy Consumption'!F810</f>
        <v>0</v>
      </c>
      <c r="W62" s="163">
        <f>'Energy Consumption'!F891</f>
        <v>0</v>
      </c>
      <c r="X62" s="104">
        <f>'Energy Consumption'!F892</f>
        <v>0</v>
      </c>
      <c r="Y62" s="163">
        <f>'Energy Consumption'!F973</f>
        <v>0</v>
      </c>
      <c r="Z62" s="104">
        <f>'Energy Consumption'!F974</f>
        <v>0</v>
      </c>
      <c r="AA62" s="163">
        <f>'Energy Consumption'!F1055</f>
        <v>0</v>
      </c>
      <c r="AB62" s="104">
        <f>'Energy Consumption'!F1056</f>
        <v>0</v>
      </c>
      <c r="AC62" s="163">
        <f>'Energy Consumption'!F1137</f>
        <v>0</v>
      </c>
      <c r="AD62" s="104">
        <f>'Energy Consumption'!F1138</f>
        <v>0</v>
      </c>
      <c r="AE62" s="163">
        <f>'Energy Consumption'!F1219</f>
        <v>0</v>
      </c>
      <c r="AF62" s="104">
        <f>'Energy Consumption'!F1220</f>
        <v>0</v>
      </c>
      <c r="AG62" s="163">
        <f>'Energy Consumption'!F1301</f>
        <v>0</v>
      </c>
      <c r="AH62" s="104">
        <f>'Energy Consumption'!F1302</f>
        <v>0</v>
      </c>
      <c r="AI62" s="163">
        <f>'Energy Consumption'!F1383</f>
        <v>0</v>
      </c>
      <c r="AJ62" s="104">
        <f>'Energy Consumption'!F1384</f>
        <v>0</v>
      </c>
      <c r="AK62" s="163">
        <f>'Energy Consumption'!F1465</f>
        <v>0</v>
      </c>
      <c r="AL62" s="104">
        <f>'Energy Consumption'!F1466</f>
        <v>0</v>
      </c>
      <c r="AM62" s="163">
        <f>'Energy Consumption'!F1547</f>
        <v>0</v>
      </c>
      <c r="AN62" s="104">
        <f>'Energy Consumption'!F1548</f>
        <v>0</v>
      </c>
      <c r="AO62" s="163">
        <f>'Energy Consumption'!F1629</f>
        <v>0</v>
      </c>
      <c r="AP62" s="104">
        <f>'Energy Consumption'!F1630</f>
        <v>0</v>
      </c>
      <c r="AR62" s="104">
        <f>'Relevant Variables'!F51</f>
        <v>0</v>
      </c>
      <c r="AS62" s="104">
        <f>'Relevant Variables'!F81</f>
        <v>0</v>
      </c>
      <c r="AT62" s="104">
        <f>'Relevant Variables'!F111</f>
        <v>0</v>
      </c>
      <c r="AU62" s="104">
        <f>'Relevant Variables'!F141</f>
        <v>0</v>
      </c>
      <c r="AV62" s="104">
        <f>'Relevant Variables'!F171</f>
        <v>0</v>
      </c>
      <c r="AW62" s="104">
        <f>'Relevant Variables'!F201</f>
        <v>0</v>
      </c>
      <c r="AX62" s="104">
        <f>'Relevant Variables'!F231</f>
        <v>0</v>
      </c>
      <c r="AY62" s="104">
        <f>'Relevant Variables'!F261</f>
        <v>0</v>
      </c>
      <c r="AZ62" s="104">
        <f>'Relevant Variables'!F291</f>
        <v>0</v>
      </c>
      <c r="BA62" s="104">
        <f>'Relevant Variables'!F321</f>
        <v>0</v>
      </c>
      <c r="BB62" s="104">
        <f>'Relevant Variables'!F351</f>
        <v>0</v>
      </c>
      <c r="BC62" s="104">
        <f>'Relevant Variables'!F381</f>
        <v>0</v>
      </c>
      <c r="BD62" s="104">
        <f>'Relevant Variables'!F411</f>
        <v>0</v>
      </c>
      <c r="BE62" s="104">
        <f>'Relevant Variables'!F441</f>
        <v>0</v>
      </c>
      <c r="BF62" s="104">
        <f>'Relevant Variables'!F471</f>
        <v>0</v>
      </c>
      <c r="BG62" s="104">
        <f>'Relevant Variables'!F501</f>
        <v>0</v>
      </c>
      <c r="BH62" s="104">
        <f>'Relevant Variables'!F531</f>
        <v>0</v>
      </c>
      <c r="BI62" s="104">
        <f>'Relevant Variables'!F561</f>
        <v>0</v>
      </c>
      <c r="BJ62" s="104">
        <f>'Relevant Variables'!F591</f>
        <v>0</v>
      </c>
      <c r="BK62" s="104">
        <f>'Relevant Variables'!F621</f>
        <v>0</v>
      </c>
    </row>
    <row r="63" spans="1:63" s="104" customFormat="1">
      <c r="A63" s="164">
        <f t="shared" si="1"/>
        <v>39904</v>
      </c>
      <c r="C63" s="163">
        <f>'Energy Consumption'!G71</f>
        <v>0</v>
      </c>
      <c r="D63" s="104">
        <f>'Energy Consumption'!G72</f>
        <v>0</v>
      </c>
      <c r="E63" s="163">
        <f>'Energy Consumption'!G153</f>
        <v>0</v>
      </c>
      <c r="F63" s="104">
        <f>'Energy Consumption'!G154</f>
        <v>0</v>
      </c>
      <c r="G63" s="163">
        <f>'Energy Consumption'!G235</f>
        <v>0</v>
      </c>
      <c r="H63" s="104">
        <f>'Energy Consumption'!G236</f>
        <v>0</v>
      </c>
      <c r="I63" s="163">
        <f>'Energy Consumption'!G317</f>
        <v>0</v>
      </c>
      <c r="J63" s="104">
        <f>'Energy Consumption'!G318</f>
        <v>0</v>
      </c>
      <c r="K63" s="163">
        <f>'Energy Consumption'!G399</f>
        <v>0</v>
      </c>
      <c r="L63" s="104">
        <f>'Energy Consumption'!G400</f>
        <v>0</v>
      </c>
      <c r="M63" s="163">
        <f>'Energy Consumption'!G481</f>
        <v>0</v>
      </c>
      <c r="N63" s="104">
        <f>'Energy Consumption'!G482</f>
        <v>0</v>
      </c>
      <c r="O63" s="163">
        <f>'Energy Consumption'!G563</f>
        <v>0</v>
      </c>
      <c r="P63" s="104">
        <f>'Energy Consumption'!G564</f>
        <v>0</v>
      </c>
      <c r="Q63" s="163">
        <f>'Energy Consumption'!G645</f>
        <v>0</v>
      </c>
      <c r="R63" s="104">
        <f>'Energy Consumption'!G646</f>
        <v>0</v>
      </c>
      <c r="S63" s="163">
        <f>'Energy Consumption'!G727</f>
        <v>0</v>
      </c>
      <c r="T63" s="104">
        <f>'Energy Consumption'!G728</f>
        <v>0</v>
      </c>
      <c r="U63" s="163">
        <f>'Energy Consumption'!G809</f>
        <v>0</v>
      </c>
      <c r="V63" s="104">
        <f>'Energy Consumption'!G810</f>
        <v>0</v>
      </c>
      <c r="W63" s="163">
        <f>'Energy Consumption'!G891</f>
        <v>0</v>
      </c>
      <c r="X63" s="104">
        <f>'Energy Consumption'!G892</f>
        <v>0</v>
      </c>
      <c r="Y63" s="163">
        <f>'Energy Consumption'!G973</f>
        <v>0</v>
      </c>
      <c r="Z63" s="104">
        <f>'Energy Consumption'!G974</f>
        <v>0</v>
      </c>
      <c r="AA63" s="163">
        <f>'Energy Consumption'!G1055</f>
        <v>0</v>
      </c>
      <c r="AB63" s="104">
        <f>'Energy Consumption'!G1056</f>
        <v>0</v>
      </c>
      <c r="AC63" s="163">
        <f>'Energy Consumption'!G1137</f>
        <v>0</v>
      </c>
      <c r="AD63" s="104">
        <f>'Energy Consumption'!G1138</f>
        <v>0</v>
      </c>
      <c r="AE63" s="163">
        <f>'Energy Consumption'!G1219</f>
        <v>0</v>
      </c>
      <c r="AF63" s="104">
        <f>'Energy Consumption'!G1220</f>
        <v>0</v>
      </c>
      <c r="AG63" s="163">
        <f>'Energy Consumption'!G1301</f>
        <v>0</v>
      </c>
      <c r="AH63" s="104">
        <f>'Energy Consumption'!G1302</f>
        <v>0</v>
      </c>
      <c r="AI63" s="163">
        <f>'Energy Consumption'!G1383</f>
        <v>0</v>
      </c>
      <c r="AJ63" s="104">
        <f>'Energy Consumption'!G1384</f>
        <v>0</v>
      </c>
      <c r="AK63" s="163">
        <f>'Energy Consumption'!G1465</f>
        <v>0</v>
      </c>
      <c r="AL63" s="104">
        <f>'Energy Consumption'!G1466</f>
        <v>0</v>
      </c>
      <c r="AM63" s="163">
        <f>'Energy Consumption'!G1547</f>
        <v>0</v>
      </c>
      <c r="AN63" s="104">
        <f>'Energy Consumption'!G1548</f>
        <v>0</v>
      </c>
      <c r="AO63" s="163">
        <f>'Energy Consumption'!G1629</f>
        <v>0</v>
      </c>
      <c r="AP63" s="104">
        <f>'Energy Consumption'!G1630</f>
        <v>0</v>
      </c>
      <c r="AR63" s="104">
        <f>'Relevant Variables'!G51</f>
        <v>0</v>
      </c>
      <c r="AS63" s="104">
        <f>'Relevant Variables'!G81</f>
        <v>0</v>
      </c>
      <c r="AT63" s="104">
        <f>'Relevant Variables'!G111</f>
        <v>0</v>
      </c>
      <c r="AU63" s="104">
        <f>'Relevant Variables'!G141</f>
        <v>0</v>
      </c>
      <c r="AV63" s="104">
        <f>'Relevant Variables'!G171</f>
        <v>0</v>
      </c>
      <c r="AW63" s="104">
        <f>'Relevant Variables'!G201</f>
        <v>0</v>
      </c>
      <c r="AX63" s="104">
        <f>'Relevant Variables'!G231</f>
        <v>0</v>
      </c>
      <c r="AY63" s="104">
        <f>'Relevant Variables'!G261</f>
        <v>0</v>
      </c>
      <c r="AZ63" s="104">
        <f>'Relevant Variables'!G291</f>
        <v>0</v>
      </c>
      <c r="BA63" s="104">
        <f>'Relevant Variables'!G321</f>
        <v>0</v>
      </c>
      <c r="BB63" s="104">
        <f>'Relevant Variables'!G351</f>
        <v>0</v>
      </c>
      <c r="BC63" s="104">
        <f>'Relevant Variables'!G381</f>
        <v>0</v>
      </c>
      <c r="BD63" s="104">
        <f>'Relevant Variables'!G411</f>
        <v>0</v>
      </c>
      <c r="BE63" s="104">
        <f>'Relevant Variables'!G441</f>
        <v>0</v>
      </c>
      <c r="BF63" s="104">
        <f>'Relevant Variables'!G471</f>
        <v>0</v>
      </c>
      <c r="BG63" s="104">
        <f>'Relevant Variables'!G501</f>
        <v>0</v>
      </c>
      <c r="BH63" s="104">
        <f>'Relevant Variables'!G531</f>
        <v>0</v>
      </c>
      <c r="BI63" s="104">
        <f>'Relevant Variables'!G561</f>
        <v>0</v>
      </c>
      <c r="BJ63" s="104">
        <f>'Relevant Variables'!G591</f>
        <v>0</v>
      </c>
      <c r="BK63" s="104">
        <f>'Relevant Variables'!G621</f>
        <v>0</v>
      </c>
    </row>
    <row r="64" spans="1:63" s="104" customFormat="1">
      <c r="A64" s="164">
        <f t="shared" si="1"/>
        <v>39934</v>
      </c>
      <c r="C64" s="163">
        <f>'Energy Consumption'!H71</f>
        <v>0</v>
      </c>
      <c r="D64" s="104">
        <f>'Energy Consumption'!H72</f>
        <v>0</v>
      </c>
      <c r="E64" s="163">
        <f>'Energy Consumption'!H153</f>
        <v>0</v>
      </c>
      <c r="F64" s="104">
        <f>'Energy Consumption'!H154</f>
        <v>0</v>
      </c>
      <c r="G64" s="163">
        <f>'Energy Consumption'!H235</f>
        <v>0</v>
      </c>
      <c r="H64" s="104">
        <f>'Energy Consumption'!H236</f>
        <v>0</v>
      </c>
      <c r="I64" s="163">
        <f>'Energy Consumption'!H317</f>
        <v>0</v>
      </c>
      <c r="J64" s="104">
        <f>'Energy Consumption'!H318</f>
        <v>0</v>
      </c>
      <c r="K64" s="163">
        <f>'Energy Consumption'!H399</f>
        <v>0</v>
      </c>
      <c r="L64" s="104">
        <f>'Energy Consumption'!H400</f>
        <v>0</v>
      </c>
      <c r="M64" s="163">
        <f>'Energy Consumption'!H481</f>
        <v>0</v>
      </c>
      <c r="N64" s="104">
        <f>'Energy Consumption'!H482</f>
        <v>0</v>
      </c>
      <c r="O64" s="163">
        <f>'Energy Consumption'!H563</f>
        <v>0</v>
      </c>
      <c r="P64" s="104">
        <f>'Energy Consumption'!H564</f>
        <v>0</v>
      </c>
      <c r="Q64" s="163">
        <f>'Energy Consumption'!H645</f>
        <v>0</v>
      </c>
      <c r="R64" s="104">
        <f>'Energy Consumption'!H646</f>
        <v>0</v>
      </c>
      <c r="S64" s="163">
        <f>'Energy Consumption'!H727</f>
        <v>0</v>
      </c>
      <c r="T64" s="104">
        <f>'Energy Consumption'!H728</f>
        <v>0</v>
      </c>
      <c r="U64" s="163">
        <f>'Energy Consumption'!H809</f>
        <v>0</v>
      </c>
      <c r="V64" s="104">
        <f>'Energy Consumption'!H810</f>
        <v>0</v>
      </c>
      <c r="W64" s="163">
        <f>'Energy Consumption'!H891</f>
        <v>0</v>
      </c>
      <c r="X64" s="104">
        <f>'Energy Consumption'!H892</f>
        <v>0</v>
      </c>
      <c r="Y64" s="163">
        <f>'Energy Consumption'!H973</f>
        <v>0</v>
      </c>
      <c r="Z64" s="104">
        <f>'Energy Consumption'!H974</f>
        <v>0</v>
      </c>
      <c r="AA64" s="163">
        <f>'Energy Consumption'!H1055</f>
        <v>0</v>
      </c>
      <c r="AB64" s="104">
        <f>'Energy Consumption'!H1056</f>
        <v>0</v>
      </c>
      <c r="AC64" s="163">
        <f>'Energy Consumption'!H1137</f>
        <v>0</v>
      </c>
      <c r="AD64" s="104">
        <f>'Energy Consumption'!H1138</f>
        <v>0</v>
      </c>
      <c r="AE64" s="163">
        <f>'Energy Consumption'!H1219</f>
        <v>0</v>
      </c>
      <c r="AF64" s="104">
        <f>'Energy Consumption'!H1220</f>
        <v>0</v>
      </c>
      <c r="AG64" s="163">
        <f>'Energy Consumption'!H1301</f>
        <v>0</v>
      </c>
      <c r="AH64" s="104">
        <f>'Energy Consumption'!H1302</f>
        <v>0</v>
      </c>
      <c r="AI64" s="163">
        <f>'Energy Consumption'!H1383</f>
        <v>0</v>
      </c>
      <c r="AJ64" s="104">
        <f>'Energy Consumption'!H1384</f>
        <v>0</v>
      </c>
      <c r="AK64" s="163">
        <f>'Energy Consumption'!H1465</f>
        <v>0</v>
      </c>
      <c r="AL64" s="104">
        <f>'Energy Consumption'!H1466</f>
        <v>0</v>
      </c>
      <c r="AM64" s="163">
        <f>'Energy Consumption'!H1547</f>
        <v>0</v>
      </c>
      <c r="AN64" s="104">
        <f>'Energy Consumption'!H1548</f>
        <v>0</v>
      </c>
      <c r="AO64" s="163">
        <f>'Energy Consumption'!H1629</f>
        <v>0</v>
      </c>
      <c r="AP64" s="104">
        <f>'Energy Consumption'!H1630</f>
        <v>0</v>
      </c>
      <c r="AR64" s="104">
        <f>'Relevant Variables'!H51</f>
        <v>0</v>
      </c>
      <c r="AS64" s="104">
        <f>'Relevant Variables'!H81</f>
        <v>0</v>
      </c>
      <c r="AT64" s="104">
        <f>'Relevant Variables'!H111</f>
        <v>0</v>
      </c>
      <c r="AU64" s="104">
        <f>'Relevant Variables'!H141</f>
        <v>0</v>
      </c>
      <c r="AV64" s="104">
        <f>'Relevant Variables'!H171</f>
        <v>0</v>
      </c>
      <c r="AW64" s="104">
        <f>'Relevant Variables'!H201</f>
        <v>0</v>
      </c>
      <c r="AX64" s="104">
        <f>'Relevant Variables'!H231</f>
        <v>0</v>
      </c>
      <c r="AY64" s="104">
        <f>'Relevant Variables'!H261</f>
        <v>0</v>
      </c>
      <c r="AZ64" s="104">
        <f>'Relevant Variables'!H291</f>
        <v>0</v>
      </c>
      <c r="BA64" s="104">
        <f>'Relevant Variables'!H321</f>
        <v>0</v>
      </c>
      <c r="BB64" s="104">
        <f>'Relevant Variables'!H351</f>
        <v>0</v>
      </c>
      <c r="BC64" s="104">
        <f>'Relevant Variables'!H381</f>
        <v>0</v>
      </c>
      <c r="BD64" s="104">
        <f>'Relevant Variables'!H411</f>
        <v>0</v>
      </c>
      <c r="BE64" s="104">
        <f>'Relevant Variables'!H441</f>
        <v>0</v>
      </c>
      <c r="BF64" s="104">
        <f>'Relevant Variables'!H471</f>
        <v>0</v>
      </c>
      <c r="BG64" s="104">
        <f>'Relevant Variables'!H501</f>
        <v>0</v>
      </c>
      <c r="BH64" s="104">
        <f>'Relevant Variables'!H531</f>
        <v>0</v>
      </c>
      <c r="BI64" s="104">
        <f>'Relevant Variables'!H561</f>
        <v>0</v>
      </c>
      <c r="BJ64" s="104">
        <f>'Relevant Variables'!H591</f>
        <v>0</v>
      </c>
      <c r="BK64" s="104">
        <f>'Relevant Variables'!H621</f>
        <v>0</v>
      </c>
    </row>
    <row r="65" spans="1:63" s="104" customFormat="1">
      <c r="A65" s="164">
        <f t="shared" si="1"/>
        <v>39965</v>
      </c>
      <c r="C65" s="163">
        <f>'Energy Consumption'!I71</f>
        <v>0</v>
      </c>
      <c r="D65" s="104">
        <f>'Energy Consumption'!I72</f>
        <v>0</v>
      </c>
      <c r="E65" s="163">
        <f>'Energy Consumption'!I153</f>
        <v>0</v>
      </c>
      <c r="F65" s="104">
        <f>'Energy Consumption'!I154</f>
        <v>0</v>
      </c>
      <c r="G65" s="163">
        <f>'Energy Consumption'!I235</f>
        <v>0</v>
      </c>
      <c r="H65" s="104">
        <f>'Energy Consumption'!I236</f>
        <v>0</v>
      </c>
      <c r="I65" s="163">
        <f>'Energy Consumption'!I317</f>
        <v>0</v>
      </c>
      <c r="J65" s="104">
        <f>'Energy Consumption'!I318</f>
        <v>0</v>
      </c>
      <c r="K65" s="163">
        <f>'Energy Consumption'!I399</f>
        <v>0</v>
      </c>
      <c r="L65" s="104">
        <f>'Energy Consumption'!I400</f>
        <v>0</v>
      </c>
      <c r="M65" s="163">
        <f>'Energy Consumption'!I481</f>
        <v>0</v>
      </c>
      <c r="N65" s="104">
        <f>'Energy Consumption'!I482</f>
        <v>0</v>
      </c>
      <c r="O65" s="163">
        <f>'Energy Consumption'!I563</f>
        <v>0</v>
      </c>
      <c r="P65" s="104">
        <f>'Energy Consumption'!I564</f>
        <v>0</v>
      </c>
      <c r="Q65" s="163">
        <f>'Energy Consumption'!I645</f>
        <v>0</v>
      </c>
      <c r="R65" s="104">
        <f>'Energy Consumption'!I646</f>
        <v>0</v>
      </c>
      <c r="S65" s="163">
        <f>'Energy Consumption'!I727</f>
        <v>0</v>
      </c>
      <c r="T65" s="104">
        <f>'Energy Consumption'!I728</f>
        <v>0</v>
      </c>
      <c r="U65" s="163">
        <f>'Energy Consumption'!I809</f>
        <v>0</v>
      </c>
      <c r="V65" s="104">
        <f>'Energy Consumption'!I810</f>
        <v>0</v>
      </c>
      <c r="W65" s="163">
        <f>'Energy Consumption'!I891</f>
        <v>0</v>
      </c>
      <c r="X65" s="104">
        <f>'Energy Consumption'!I892</f>
        <v>0</v>
      </c>
      <c r="Y65" s="163">
        <f>'Energy Consumption'!I973</f>
        <v>0</v>
      </c>
      <c r="Z65" s="104">
        <f>'Energy Consumption'!I974</f>
        <v>0</v>
      </c>
      <c r="AA65" s="163">
        <f>'Energy Consumption'!I1055</f>
        <v>0</v>
      </c>
      <c r="AB65" s="104">
        <f>'Energy Consumption'!I1056</f>
        <v>0</v>
      </c>
      <c r="AC65" s="163">
        <f>'Energy Consumption'!I1137</f>
        <v>0</v>
      </c>
      <c r="AD65" s="104">
        <f>'Energy Consumption'!I1138</f>
        <v>0</v>
      </c>
      <c r="AE65" s="163">
        <f>'Energy Consumption'!I1219</f>
        <v>0</v>
      </c>
      <c r="AF65" s="104">
        <f>'Energy Consumption'!I1220</f>
        <v>0</v>
      </c>
      <c r="AG65" s="163">
        <f>'Energy Consumption'!I1301</f>
        <v>0</v>
      </c>
      <c r="AH65" s="104">
        <f>'Energy Consumption'!I1302</f>
        <v>0</v>
      </c>
      <c r="AI65" s="163">
        <f>'Energy Consumption'!I1383</f>
        <v>0</v>
      </c>
      <c r="AJ65" s="104">
        <f>'Energy Consumption'!I1384</f>
        <v>0</v>
      </c>
      <c r="AK65" s="163">
        <f>'Energy Consumption'!I1465</f>
        <v>0</v>
      </c>
      <c r="AL65" s="104">
        <f>'Energy Consumption'!I1466</f>
        <v>0</v>
      </c>
      <c r="AM65" s="163">
        <f>'Energy Consumption'!I1547</f>
        <v>0</v>
      </c>
      <c r="AN65" s="104">
        <f>'Energy Consumption'!I1548</f>
        <v>0</v>
      </c>
      <c r="AO65" s="163">
        <f>'Energy Consumption'!I1629</f>
        <v>0</v>
      </c>
      <c r="AP65" s="104">
        <f>'Energy Consumption'!I1630</f>
        <v>0</v>
      </c>
      <c r="AR65" s="104">
        <f>'Relevant Variables'!I51</f>
        <v>0</v>
      </c>
      <c r="AS65" s="104">
        <f>'Relevant Variables'!I81</f>
        <v>0</v>
      </c>
      <c r="AT65" s="104">
        <f>'Relevant Variables'!I111</f>
        <v>0</v>
      </c>
      <c r="AU65" s="104">
        <f>'Relevant Variables'!I141</f>
        <v>0</v>
      </c>
      <c r="AV65" s="104">
        <f>'Relevant Variables'!I171</f>
        <v>0</v>
      </c>
      <c r="AW65" s="104">
        <f>'Relevant Variables'!I201</f>
        <v>0</v>
      </c>
      <c r="AX65" s="104">
        <f>'Relevant Variables'!I231</f>
        <v>0</v>
      </c>
      <c r="AY65" s="104">
        <f>'Relevant Variables'!I261</f>
        <v>0</v>
      </c>
      <c r="AZ65" s="104">
        <f>'Relevant Variables'!I291</f>
        <v>0</v>
      </c>
      <c r="BA65" s="104">
        <f>'Relevant Variables'!I321</f>
        <v>0</v>
      </c>
      <c r="BB65" s="104">
        <f>'Relevant Variables'!I351</f>
        <v>0</v>
      </c>
      <c r="BC65" s="104">
        <f>'Relevant Variables'!I381</f>
        <v>0</v>
      </c>
      <c r="BD65" s="104">
        <f>'Relevant Variables'!I411</f>
        <v>0</v>
      </c>
      <c r="BE65" s="104">
        <f>'Relevant Variables'!I441</f>
        <v>0</v>
      </c>
      <c r="BF65" s="104">
        <f>'Relevant Variables'!I471</f>
        <v>0</v>
      </c>
      <c r="BG65" s="104">
        <f>'Relevant Variables'!I501</f>
        <v>0</v>
      </c>
      <c r="BH65" s="104">
        <f>'Relevant Variables'!I531</f>
        <v>0</v>
      </c>
      <c r="BI65" s="104">
        <f>'Relevant Variables'!I561</f>
        <v>0</v>
      </c>
      <c r="BJ65" s="104">
        <f>'Relevant Variables'!I591</f>
        <v>0</v>
      </c>
      <c r="BK65" s="104">
        <f>'Relevant Variables'!I621</f>
        <v>0</v>
      </c>
    </row>
    <row r="66" spans="1:63" s="104" customFormat="1">
      <c r="A66" s="164">
        <f t="shared" si="1"/>
        <v>39995</v>
      </c>
      <c r="C66" s="163">
        <f>'Energy Consumption'!J71</f>
        <v>0</v>
      </c>
      <c r="D66" s="104">
        <f>'Energy Consumption'!J72</f>
        <v>0</v>
      </c>
      <c r="E66" s="163">
        <f>'Energy Consumption'!J153</f>
        <v>0</v>
      </c>
      <c r="F66" s="104">
        <f>'Energy Consumption'!J154</f>
        <v>0</v>
      </c>
      <c r="G66" s="163">
        <f>'Energy Consumption'!J235</f>
        <v>0</v>
      </c>
      <c r="H66" s="104">
        <f>'Energy Consumption'!J236</f>
        <v>0</v>
      </c>
      <c r="I66" s="163">
        <f>'Energy Consumption'!J317</f>
        <v>0</v>
      </c>
      <c r="J66" s="104">
        <f>'Energy Consumption'!J318</f>
        <v>0</v>
      </c>
      <c r="K66" s="163">
        <f>'Energy Consumption'!J399</f>
        <v>0</v>
      </c>
      <c r="L66" s="104">
        <f>'Energy Consumption'!J400</f>
        <v>0</v>
      </c>
      <c r="M66" s="163">
        <f>'Energy Consumption'!J481</f>
        <v>0</v>
      </c>
      <c r="N66" s="104">
        <f>'Energy Consumption'!J482</f>
        <v>0</v>
      </c>
      <c r="O66" s="163">
        <f>'Energy Consumption'!J563</f>
        <v>0</v>
      </c>
      <c r="P66" s="104">
        <f>'Energy Consumption'!J564</f>
        <v>0</v>
      </c>
      <c r="Q66" s="163">
        <f>'Energy Consumption'!J645</f>
        <v>0</v>
      </c>
      <c r="R66" s="104">
        <f>'Energy Consumption'!J646</f>
        <v>0</v>
      </c>
      <c r="S66" s="163">
        <f>'Energy Consumption'!J727</f>
        <v>0</v>
      </c>
      <c r="T66" s="104">
        <f>'Energy Consumption'!J728</f>
        <v>0</v>
      </c>
      <c r="U66" s="163">
        <f>'Energy Consumption'!J809</f>
        <v>0</v>
      </c>
      <c r="V66" s="104">
        <f>'Energy Consumption'!J810</f>
        <v>0</v>
      </c>
      <c r="W66" s="163">
        <f>'Energy Consumption'!J891</f>
        <v>0</v>
      </c>
      <c r="X66" s="104">
        <f>'Energy Consumption'!J892</f>
        <v>0</v>
      </c>
      <c r="Y66" s="163">
        <f>'Energy Consumption'!J973</f>
        <v>0</v>
      </c>
      <c r="Z66" s="104">
        <f>'Energy Consumption'!J974</f>
        <v>0</v>
      </c>
      <c r="AA66" s="163">
        <f>'Energy Consumption'!J1055</f>
        <v>0</v>
      </c>
      <c r="AB66" s="104">
        <f>'Energy Consumption'!J1056</f>
        <v>0</v>
      </c>
      <c r="AC66" s="163">
        <f>'Energy Consumption'!J1137</f>
        <v>0</v>
      </c>
      <c r="AD66" s="104">
        <f>'Energy Consumption'!J1138</f>
        <v>0</v>
      </c>
      <c r="AE66" s="163">
        <f>'Energy Consumption'!J1219</f>
        <v>0</v>
      </c>
      <c r="AF66" s="104">
        <f>'Energy Consumption'!J1220</f>
        <v>0</v>
      </c>
      <c r="AG66" s="163">
        <f>'Energy Consumption'!J1301</f>
        <v>0</v>
      </c>
      <c r="AH66" s="104">
        <f>'Energy Consumption'!J1302</f>
        <v>0</v>
      </c>
      <c r="AI66" s="163">
        <f>'Energy Consumption'!J1383</f>
        <v>0</v>
      </c>
      <c r="AJ66" s="104">
        <f>'Energy Consumption'!J1384</f>
        <v>0</v>
      </c>
      <c r="AK66" s="163">
        <f>'Energy Consumption'!J1465</f>
        <v>0</v>
      </c>
      <c r="AL66" s="104">
        <f>'Energy Consumption'!J1466</f>
        <v>0</v>
      </c>
      <c r="AM66" s="163">
        <f>'Energy Consumption'!J1547</f>
        <v>0</v>
      </c>
      <c r="AN66" s="104">
        <f>'Energy Consumption'!J1548</f>
        <v>0</v>
      </c>
      <c r="AO66" s="163">
        <f>'Energy Consumption'!J1629</f>
        <v>0</v>
      </c>
      <c r="AP66" s="104">
        <f>'Energy Consumption'!J1630</f>
        <v>0</v>
      </c>
      <c r="AR66" s="104">
        <f>'Relevant Variables'!J51</f>
        <v>0</v>
      </c>
      <c r="AS66" s="104">
        <f>'Relevant Variables'!J81</f>
        <v>0</v>
      </c>
      <c r="AT66" s="104">
        <f>'Relevant Variables'!J111</f>
        <v>0</v>
      </c>
      <c r="AU66" s="104">
        <f>'Relevant Variables'!J141</f>
        <v>0</v>
      </c>
      <c r="AV66" s="104">
        <f>'Relevant Variables'!J171</f>
        <v>0</v>
      </c>
      <c r="AW66" s="104">
        <f>'Relevant Variables'!J201</f>
        <v>0</v>
      </c>
      <c r="AX66" s="104">
        <f>'Relevant Variables'!J231</f>
        <v>0</v>
      </c>
      <c r="AY66" s="104">
        <f>'Relevant Variables'!J261</f>
        <v>0</v>
      </c>
      <c r="AZ66" s="104">
        <f>'Relevant Variables'!J291</f>
        <v>0</v>
      </c>
      <c r="BA66" s="104">
        <f>'Relevant Variables'!J321</f>
        <v>0</v>
      </c>
      <c r="BB66" s="104">
        <f>'Relevant Variables'!J351</f>
        <v>0</v>
      </c>
      <c r="BC66" s="104">
        <f>'Relevant Variables'!J381</f>
        <v>0</v>
      </c>
      <c r="BD66" s="104">
        <f>'Relevant Variables'!J411</f>
        <v>0</v>
      </c>
      <c r="BE66" s="104">
        <f>'Relevant Variables'!J441</f>
        <v>0</v>
      </c>
      <c r="BF66" s="104">
        <f>'Relevant Variables'!J471</f>
        <v>0</v>
      </c>
      <c r="BG66" s="104">
        <f>'Relevant Variables'!J501</f>
        <v>0</v>
      </c>
      <c r="BH66" s="104">
        <f>'Relevant Variables'!J531</f>
        <v>0</v>
      </c>
      <c r="BI66" s="104">
        <f>'Relevant Variables'!J561</f>
        <v>0</v>
      </c>
      <c r="BJ66" s="104">
        <f>'Relevant Variables'!J591</f>
        <v>0</v>
      </c>
      <c r="BK66" s="104">
        <f>'Relevant Variables'!J621</f>
        <v>0</v>
      </c>
    </row>
    <row r="67" spans="1:63" s="104" customFormat="1">
      <c r="A67" s="164">
        <f t="shared" si="1"/>
        <v>40026</v>
      </c>
      <c r="C67" s="163">
        <f>'Energy Consumption'!K71</f>
        <v>0</v>
      </c>
      <c r="D67" s="104">
        <f>'Energy Consumption'!K72</f>
        <v>0</v>
      </c>
      <c r="E67" s="163">
        <f>'Energy Consumption'!K153</f>
        <v>0</v>
      </c>
      <c r="F67" s="104">
        <f>'Energy Consumption'!K154</f>
        <v>0</v>
      </c>
      <c r="G67" s="163">
        <f>'Energy Consumption'!K235</f>
        <v>0</v>
      </c>
      <c r="H67" s="104">
        <f>'Energy Consumption'!K236</f>
        <v>0</v>
      </c>
      <c r="I67" s="163">
        <f>'Energy Consumption'!K317</f>
        <v>0</v>
      </c>
      <c r="J67" s="104">
        <f>'Energy Consumption'!K318</f>
        <v>0</v>
      </c>
      <c r="K67" s="163">
        <f>'Energy Consumption'!K399</f>
        <v>0</v>
      </c>
      <c r="L67" s="104">
        <f>'Energy Consumption'!K400</f>
        <v>0</v>
      </c>
      <c r="M67" s="163">
        <f>'Energy Consumption'!K481</f>
        <v>0</v>
      </c>
      <c r="N67" s="104">
        <f>'Energy Consumption'!K482</f>
        <v>0</v>
      </c>
      <c r="O67" s="163">
        <f>'Energy Consumption'!K563</f>
        <v>0</v>
      </c>
      <c r="P67" s="104">
        <f>'Energy Consumption'!K564</f>
        <v>0</v>
      </c>
      <c r="Q67" s="163">
        <f>'Energy Consumption'!K645</f>
        <v>0</v>
      </c>
      <c r="R67" s="104">
        <f>'Energy Consumption'!K646</f>
        <v>0</v>
      </c>
      <c r="S67" s="163">
        <f>'Energy Consumption'!K727</f>
        <v>0</v>
      </c>
      <c r="T67" s="104">
        <f>'Energy Consumption'!K728</f>
        <v>0</v>
      </c>
      <c r="U67" s="163">
        <f>'Energy Consumption'!K809</f>
        <v>0</v>
      </c>
      <c r="V67" s="104">
        <f>'Energy Consumption'!K810</f>
        <v>0</v>
      </c>
      <c r="W67" s="163">
        <f>'Energy Consumption'!K891</f>
        <v>0</v>
      </c>
      <c r="X67" s="104">
        <f>'Energy Consumption'!K892</f>
        <v>0</v>
      </c>
      <c r="Y67" s="163">
        <f>'Energy Consumption'!K973</f>
        <v>0</v>
      </c>
      <c r="Z67" s="104">
        <f>'Energy Consumption'!K974</f>
        <v>0</v>
      </c>
      <c r="AA67" s="163">
        <f>'Energy Consumption'!K1055</f>
        <v>0</v>
      </c>
      <c r="AB67" s="104">
        <f>'Energy Consumption'!K1056</f>
        <v>0</v>
      </c>
      <c r="AC67" s="163">
        <f>'Energy Consumption'!K1137</f>
        <v>0</v>
      </c>
      <c r="AD67" s="104">
        <f>'Energy Consumption'!K1138</f>
        <v>0</v>
      </c>
      <c r="AE67" s="163">
        <f>'Energy Consumption'!K1219</f>
        <v>0</v>
      </c>
      <c r="AF67" s="104">
        <f>'Energy Consumption'!K1220</f>
        <v>0</v>
      </c>
      <c r="AG67" s="163">
        <f>'Energy Consumption'!K1301</f>
        <v>0</v>
      </c>
      <c r="AH67" s="104">
        <f>'Energy Consumption'!K1302</f>
        <v>0</v>
      </c>
      <c r="AI67" s="163">
        <f>'Energy Consumption'!K1383</f>
        <v>0</v>
      </c>
      <c r="AJ67" s="104">
        <f>'Energy Consumption'!K1384</f>
        <v>0</v>
      </c>
      <c r="AK67" s="163">
        <f>'Energy Consumption'!K1465</f>
        <v>0</v>
      </c>
      <c r="AL67" s="104">
        <f>'Energy Consumption'!K1466</f>
        <v>0</v>
      </c>
      <c r="AM67" s="163">
        <f>'Energy Consumption'!K1547</f>
        <v>0</v>
      </c>
      <c r="AN67" s="104">
        <f>'Energy Consumption'!K1548</f>
        <v>0</v>
      </c>
      <c r="AO67" s="163">
        <f>'Energy Consumption'!K1629</f>
        <v>0</v>
      </c>
      <c r="AP67" s="104">
        <f>'Energy Consumption'!K1630</f>
        <v>0</v>
      </c>
      <c r="AR67" s="104">
        <f>'Relevant Variables'!K51</f>
        <v>0</v>
      </c>
      <c r="AS67" s="104">
        <f>'Relevant Variables'!K81</f>
        <v>0</v>
      </c>
      <c r="AT67" s="104">
        <f>'Relevant Variables'!K111</f>
        <v>0</v>
      </c>
      <c r="AU67" s="104">
        <f>'Relevant Variables'!K141</f>
        <v>0</v>
      </c>
      <c r="AV67" s="104">
        <f>'Relevant Variables'!K171</f>
        <v>0</v>
      </c>
      <c r="AW67" s="104">
        <f>'Relevant Variables'!K201</f>
        <v>0</v>
      </c>
      <c r="AX67" s="104">
        <f>'Relevant Variables'!K231</f>
        <v>0</v>
      </c>
      <c r="AY67" s="104">
        <f>'Relevant Variables'!K261</f>
        <v>0</v>
      </c>
      <c r="AZ67" s="104">
        <f>'Relevant Variables'!K291</f>
        <v>0</v>
      </c>
      <c r="BA67" s="104">
        <f>'Relevant Variables'!K321</f>
        <v>0</v>
      </c>
      <c r="BB67" s="104">
        <f>'Relevant Variables'!K351</f>
        <v>0</v>
      </c>
      <c r="BC67" s="104">
        <f>'Relevant Variables'!K381</f>
        <v>0</v>
      </c>
      <c r="BD67" s="104">
        <f>'Relevant Variables'!K411</f>
        <v>0</v>
      </c>
      <c r="BE67" s="104">
        <f>'Relevant Variables'!K441</f>
        <v>0</v>
      </c>
      <c r="BF67" s="104">
        <f>'Relevant Variables'!K471</f>
        <v>0</v>
      </c>
      <c r="BG67" s="104">
        <f>'Relevant Variables'!K501</f>
        <v>0</v>
      </c>
      <c r="BH67" s="104">
        <f>'Relevant Variables'!K531</f>
        <v>0</v>
      </c>
      <c r="BI67" s="104">
        <f>'Relevant Variables'!K561</f>
        <v>0</v>
      </c>
      <c r="BJ67" s="104">
        <f>'Relevant Variables'!K591</f>
        <v>0</v>
      </c>
      <c r="BK67" s="104">
        <f>'Relevant Variables'!K621</f>
        <v>0</v>
      </c>
    </row>
    <row r="68" spans="1:63" s="104" customFormat="1">
      <c r="A68" s="164">
        <f t="shared" si="1"/>
        <v>40057</v>
      </c>
      <c r="C68" s="163">
        <f>'Energy Consumption'!L71</f>
        <v>0</v>
      </c>
      <c r="D68" s="104">
        <f>'Energy Consumption'!L72</f>
        <v>0</v>
      </c>
      <c r="E68" s="163">
        <f>'Energy Consumption'!L153</f>
        <v>0</v>
      </c>
      <c r="F68" s="104">
        <f>'Energy Consumption'!L154</f>
        <v>0</v>
      </c>
      <c r="G68" s="163">
        <f>'Energy Consumption'!L235</f>
        <v>0</v>
      </c>
      <c r="H68" s="104">
        <f>'Energy Consumption'!L236</f>
        <v>0</v>
      </c>
      <c r="I68" s="163">
        <f>'Energy Consumption'!L317</f>
        <v>0</v>
      </c>
      <c r="J68" s="104">
        <f>'Energy Consumption'!L318</f>
        <v>0</v>
      </c>
      <c r="K68" s="163">
        <f>'Energy Consumption'!L399</f>
        <v>0</v>
      </c>
      <c r="L68" s="104">
        <f>'Energy Consumption'!L400</f>
        <v>0</v>
      </c>
      <c r="M68" s="163">
        <f>'Energy Consumption'!L481</f>
        <v>0</v>
      </c>
      <c r="N68" s="104">
        <f>'Energy Consumption'!L482</f>
        <v>0</v>
      </c>
      <c r="O68" s="163">
        <f>'Energy Consumption'!L563</f>
        <v>0</v>
      </c>
      <c r="P68" s="104">
        <f>'Energy Consumption'!L564</f>
        <v>0</v>
      </c>
      <c r="Q68" s="163">
        <f>'Energy Consumption'!L645</f>
        <v>0</v>
      </c>
      <c r="R68" s="104">
        <f>'Energy Consumption'!L646</f>
        <v>0</v>
      </c>
      <c r="S68" s="163">
        <f>'Energy Consumption'!L727</f>
        <v>0</v>
      </c>
      <c r="T68" s="104">
        <f>'Energy Consumption'!L728</f>
        <v>0</v>
      </c>
      <c r="U68" s="163">
        <f>'Energy Consumption'!L809</f>
        <v>0</v>
      </c>
      <c r="V68" s="104">
        <f>'Energy Consumption'!L810</f>
        <v>0</v>
      </c>
      <c r="W68" s="163">
        <f>'Energy Consumption'!L891</f>
        <v>0</v>
      </c>
      <c r="X68" s="104">
        <f>'Energy Consumption'!L892</f>
        <v>0</v>
      </c>
      <c r="Y68" s="163">
        <f>'Energy Consumption'!L973</f>
        <v>0</v>
      </c>
      <c r="Z68" s="104">
        <f>'Energy Consumption'!L974</f>
        <v>0</v>
      </c>
      <c r="AA68" s="163">
        <f>'Energy Consumption'!L1055</f>
        <v>0</v>
      </c>
      <c r="AB68" s="104">
        <f>'Energy Consumption'!L1056</f>
        <v>0</v>
      </c>
      <c r="AC68" s="163">
        <f>'Energy Consumption'!L1137</f>
        <v>0</v>
      </c>
      <c r="AD68" s="104">
        <f>'Energy Consumption'!L1138</f>
        <v>0</v>
      </c>
      <c r="AE68" s="163">
        <f>'Energy Consumption'!L1219</f>
        <v>0</v>
      </c>
      <c r="AF68" s="104">
        <f>'Energy Consumption'!L1220</f>
        <v>0</v>
      </c>
      <c r="AG68" s="163">
        <f>'Energy Consumption'!L1301</f>
        <v>0</v>
      </c>
      <c r="AH68" s="104">
        <f>'Energy Consumption'!L1302</f>
        <v>0</v>
      </c>
      <c r="AI68" s="163">
        <f>'Energy Consumption'!L1383</f>
        <v>0</v>
      </c>
      <c r="AJ68" s="104">
        <f>'Energy Consumption'!L1384</f>
        <v>0</v>
      </c>
      <c r="AK68" s="163">
        <f>'Energy Consumption'!L1465</f>
        <v>0</v>
      </c>
      <c r="AL68" s="104">
        <f>'Energy Consumption'!L1466</f>
        <v>0</v>
      </c>
      <c r="AM68" s="163">
        <f>'Energy Consumption'!L1547</f>
        <v>0</v>
      </c>
      <c r="AN68" s="104">
        <f>'Energy Consumption'!L1548</f>
        <v>0</v>
      </c>
      <c r="AO68" s="163">
        <f>'Energy Consumption'!L1629</f>
        <v>0</v>
      </c>
      <c r="AP68" s="104">
        <f>'Energy Consumption'!L1630</f>
        <v>0</v>
      </c>
      <c r="AR68" s="104">
        <f>'Relevant Variables'!L51</f>
        <v>0</v>
      </c>
      <c r="AS68" s="104">
        <f>'Relevant Variables'!L81</f>
        <v>0</v>
      </c>
      <c r="AT68" s="104">
        <f>'Relevant Variables'!L111</f>
        <v>0</v>
      </c>
      <c r="AU68" s="104">
        <f>'Relevant Variables'!L141</f>
        <v>0</v>
      </c>
      <c r="AV68" s="104">
        <f>'Relevant Variables'!L171</f>
        <v>0</v>
      </c>
      <c r="AW68" s="104">
        <f>'Relevant Variables'!L201</f>
        <v>0</v>
      </c>
      <c r="AX68" s="104">
        <f>'Relevant Variables'!L231</f>
        <v>0</v>
      </c>
      <c r="AY68" s="104">
        <f>'Relevant Variables'!L261</f>
        <v>0</v>
      </c>
      <c r="AZ68" s="104">
        <f>'Relevant Variables'!L291</f>
        <v>0</v>
      </c>
      <c r="BA68" s="104">
        <f>'Relevant Variables'!L321</f>
        <v>0</v>
      </c>
      <c r="BB68" s="104">
        <f>'Relevant Variables'!L351</f>
        <v>0</v>
      </c>
      <c r="BC68" s="104">
        <f>'Relevant Variables'!L381</f>
        <v>0</v>
      </c>
      <c r="BD68" s="104">
        <f>'Relevant Variables'!L411</f>
        <v>0</v>
      </c>
      <c r="BE68" s="104">
        <f>'Relevant Variables'!L441</f>
        <v>0</v>
      </c>
      <c r="BF68" s="104">
        <f>'Relevant Variables'!L471</f>
        <v>0</v>
      </c>
      <c r="BG68" s="104">
        <f>'Relevant Variables'!L501</f>
        <v>0</v>
      </c>
      <c r="BH68" s="104">
        <f>'Relevant Variables'!L531</f>
        <v>0</v>
      </c>
      <c r="BI68" s="104">
        <f>'Relevant Variables'!L561</f>
        <v>0</v>
      </c>
      <c r="BJ68" s="104">
        <f>'Relevant Variables'!L591</f>
        <v>0</v>
      </c>
      <c r="BK68" s="104">
        <f>'Relevant Variables'!L621</f>
        <v>0</v>
      </c>
    </row>
    <row r="69" spans="1:63" s="104" customFormat="1">
      <c r="A69" s="164">
        <f t="shared" si="1"/>
        <v>40087</v>
      </c>
      <c r="C69" s="163">
        <f>'Energy Consumption'!M71</f>
        <v>0</v>
      </c>
      <c r="D69" s="104">
        <f>'Energy Consumption'!M72</f>
        <v>0</v>
      </c>
      <c r="E69" s="163">
        <f>'Energy Consumption'!M153</f>
        <v>0</v>
      </c>
      <c r="F69" s="104">
        <f>'Energy Consumption'!M154</f>
        <v>0</v>
      </c>
      <c r="G69" s="163">
        <f>'Energy Consumption'!M235</f>
        <v>0</v>
      </c>
      <c r="H69" s="104">
        <f>'Energy Consumption'!M236</f>
        <v>0</v>
      </c>
      <c r="I69" s="163">
        <f>'Energy Consumption'!M317</f>
        <v>0</v>
      </c>
      <c r="J69" s="104">
        <f>'Energy Consumption'!M318</f>
        <v>0</v>
      </c>
      <c r="K69" s="163">
        <f>'Energy Consumption'!M399</f>
        <v>0</v>
      </c>
      <c r="L69" s="104">
        <f>'Energy Consumption'!M400</f>
        <v>0</v>
      </c>
      <c r="M69" s="163">
        <f>'Energy Consumption'!M481</f>
        <v>0</v>
      </c>
      <c r="N69" s="104">
        <f>'Energy Consumption'!M482</f>
        <v>0</v>
      </c>
      <c r="O69" s="163">
        <f>'Energy Consumption'!M563</f>
        <v>0</v>
      </c>
      <c r="P69" s="104">
        <f>'Energy Consumption'!M564</f>
        <v>0</v>
      </c>
      <c r="Q69" s="163">
        <f>'Energy Consumption'!M645</f>
        <v>0</v>
      </c>
      <c r="R69" s="104">
        <f>'Energy Consumption'!M646</f>
        <v>0</v>
      </c>
      <c r="S69" s="163">
        <f>'Energy Consumption'!M727</f>
        <v>0</v>
      </c>
      <c r="T69" s="104">
        <f>'Energy Consumption'!M728</f>
        <v>0</v>
      </c>
      <c r="U69" s="163">
        <f>'Energy Consumption'!M809</f>
        <v>0</v>
      </c>
      <c r="V69" s="104">
        <f>'Energy Consumption'!M810</f>
        <v>0</v>
      </c>
      <c r="W69" s="163">
        <f>'Energy Consumption'!M891</f>
        <v>0</v>
      </c>
      <c r="X69" s="104">
        <f>'Energy Consumption'!M892</f>
        <v>0</v>
      </c>
      <c r="Y69" s="163">
        <f>'Energy Consumption'!M973</f>
        <v>0</v>
      </c>
      <c r="Z69" s="104">
        <f>'Energy Consumption'!M974</f>
        <v>0</v>
      </c>
      <c r="AA69" s="163">
        <f>'Energy Consumption'!M1055</f>
        <v>0</v>
      </c>
      <c r="AB69" s="104">
        <f>'Energy Consumption'!M1056</f>
        <v>0</v>
      </c>
      <c r="AC69" s="163">
        <f>'Energy Consumption'!M1137</f>
        <v>0</v>
      </c>
      <c r="AD69" s="104">
        <f>'Energy Consumption'!M1138</f>
        <v>0</v>
      </c>
      <c r="AE69" s="163">
        <f>'Energy Consumption'!M1219</f>
        <v>0</v>
      </c>
      <c r="AF69" s="104">
        <f>'Energy Consumption'!M1220</f>
        <v>0</v>
      </c>
      <c r="AG69" s="163">
        <f>'Energy Consumption'!M1301</f>
        <v>0</v>
      </c>
      <c r="AH69" s="104">
        <f>'Energy Consumption'!M1302</f>
        <v>0</v>
      </c>
      <c r="AI69" s="163">
        <f>'Energy Consumption'!M1383</f>
        <v>0</v>
      </c>
      <c r="AJ69" s="104">
        <f>'Energy Consumption'!M1384</f>
        <v>0</v>
      </c>
      <c r="AK69" s="163">
        <f>'Energy Consumption'!M1465</f>
        <v>0</v>
      </c>
      <c r="AL69" s="104">
        <f>'Energy Consumption'!M1466</f>
        <v>0</v>
      </c>
      <c r="AM69" s="163">
        <f>'Energy Consumption'!M1547</f>
        <v>0</v>
      </c>
      <c r="AN69" s="104">
        <f>'Energy Consumption'!M1548</f>
        <v>0</v>
      </c>
      <c r="AO69" s="163">
        <f>'Energy Consumption'!M1629</f>
        <v>0</v>
      </c>
      <c r="AP69" s="104">
        <f>'Energy Consumption'!M1630</f>
        <v>0</v>
      </c>
      <c r="AR69" s="104">
        <f>'Relevant Variables'!M51</f>
        <v>0</v>
      </c>
      <c r="AS69" s="104">
        <f>'Relevant Variables'!M81</f>
        <v>0</v>
      </c>
      <c r="AT69" s="104">
        <f>'Relevant Variables'!M111</f>
        <v>0</v>
      </c>
      <c r="AU69" s="104">
        <f>'Relevant Variables'!M141</f>
        <v>0</v>
      </c>
      <c r="AV69" s="104">
        <f>'Relevant Variables'!M171</f>
        <v>0</v>
      </c>
      <c r="AW69" s="104">
        <f>'Relevant Variables'!M201</f>
        <v>0</v>
      </c>
      <c r="AX69" s="104">
        <f>'Relevant Variables'!M231</f>
        <v>0</v>
      </c>
      <c r="AY69" s="104">
        <f>'Relevant Variables'!M261</f>
        <v>0</v>
      </c>
      <c r="AZ69" s="104">
        <f>'Relevant Variables'!M291</f>
        <v>0</v>
      </c>
      <c r="BA69" s="104">
        <f>'Relevant Variables'!M321</f>
        <v>0</v>
      </c>
      <c r="BB69" s="104">
        <f>'Relevant Variables'!M351</f>
        <v>0</v>
      </c>
      <c r="BC69" s="104">
        <f>'Relevant Variables'!M381</f>
        <v>0</v>
      </c>
      <c r="BD69" s="104">
        <f>'Relevant Variables'!M411</f>
        <v>0</v>
      </c>
      <c r="BE69" s="104">
        <f>'Relevant Variables'!M441</f>
        <v>0</v>
      </c>
      <c r="BF69" s="104">
        <f>'Relevant Variables'!M471</f>
        <v>0</v>
      </c>
      <c r="BG69" s="104">
        <f>'Relevant Variables'!M501</f>
        <v>0</v>
      </c>
      <c r="BH69" s="104">
        <f>'Relevant Variables'!M531</f>
        <v>0</v>
      </c>
      <c r="BI69" s="104">
        <f>'Relevant Variables'!M561</f>
        <v>0</v>
      </c>
      <c r="BJ69" s="104">
        <f>'Relevant Variables'!M591</f>
        <v>0</v>
      </c>
      <c r="BK69" s="104">
        <f>'Relevant Variables'!M621</f>
        <v>0</v>
      </c>
    </row>
    <row r="70" spans="1:63" s="104" customFormat="1">
      <c r="A70" s="164">
        <f t="shared" si="1"/>
        <v>40118</v>
      </c>
      <c r="C70" s="163">
        <f>'Energy Consumption'!N71</f>
        <v>0</v>
      </c>
      <c r="D70" s="104">
        <f>'Energy Consumption'!N72</f>
        <v>0</v>
      </c>
      <c r="E70" s="163">
        <f>'Energy Consumption'!N153</f>
        <v>0</v>
      </c>
      <c r="F70" s="104">
        <f>'Energy Consumption'!N154</f>
        <v>0</v>
      </c>
      <c r="G70" s="163">
        <f>'Energy Consumption'!N235</f>
        <v>0</v>
      </c>
      <c r="H70" s="104">
        <f>'Energy Consumption'!N236</f>
        <v>0</v>
      </c>
      <c r="I70" s="163">
        <f>'Energy Consumption'!N317</f>
        <v>0</v>
      </c>
      <c r="J70" s="104">
        <f>'Energy Consumption'!N318</f>
        <v>0</v>
      </c>
      <c r="K70" s="163">
        <f>'Energy Consumption'!N399</f>
        <v>0</v>
      </c>
      <c r="L70" s="104">
        <f>'Energy Consumption'!N400</f>
        <v>0</v>
      </c>
      <c r="M70" s="163">
        <f>'Energy Consumption'!N481</f>
        <v>0</v>
      </c>
      <c r="N70" s="104">
        <f>'Energy Consumption'!N482</f>
        <v>0</v>
      </c>
      <c r="O70" s="163">
        <f>'Energy Consumption'!N563</f>
        <v>0</v>
      </c>
      <c r="P70" s="104">
        <f>'Energy Consumption'!N564</f>
        <v>0</v>
      </c>
      <c r="Q70" s="163">
        <f>'Energy Consumption'!N645</f>
        <v>0</v>
      </c>
      <c r="R70" s="104">
        <f>'Energy Consumption'!N646</f>
        <v>0</v>
      </c>
      <c r="S70" s="163">
        <f>'Energy Consumption'!N727</f>
        <v>0</v>
      </c>
      <c r="T70" s="104">
        <f>'Energy Consumption'!N728</f>
        <v>0</v>
      </c>
      <c r="U70" s="163">
        <f>'Energy Consumption'!N809</f>
        <v>0</v>
      </c>
      <c r="V70" s="104">
        <f>'Energy Consumption'!N810</f>
        <v>0</v>
      </c>
      <c r="W70" s="163">
        <f>'Energy Consumption'!N891</f>
        <v>0</v>
      </c>
      <c r="X70" s="104">
        <f>'Energy Consumption'!N892</f>
        <v>0</v>
      </c>
      <c r="Y70" s="163">
        <f>'Energy Consumption'!N973</f>
        <v>0</v>
      </c>
      <c r="Z70" s="104">
        <f>'Energy Consumption'!N974</f>
        <v>0</v>
      </c>
      <c r="AA70" s="163">
        <f>'Energy Consumption'!N1055</f>
        <v>0</v>
      </c>
      <c r="AB70" s="104">
        <f>'Energy Consumption'!N1056</f>
        <v>0</v>
      </c>
      <c r="AC70" s="163">
        <f>'Energy Consumption'!N1137</f>
        <v>0</v>
      </c>
      <c r="AD70" s="104">
        <f>'Energy Consumption'!N1138</f>
        <v>0</v>
      </c>
      <c r="AE70" s="163">
        <f>'Energy Consumption'!N1219</f>
        <v>0</v>
      </c>
      <c r="AF70" s="104">
        <f>'Energy Consumption'!N1220</f>
        <v>0</v>
      </c>
      <c r="AG70" s="163">
        <f>'Energy Consumption'!N1301</f>
        <v>0</v>
      </c>
      <c r="AH70" s="104">
        <f>'Energy Consumption'!N1302</f>
        <v>0</v>
      </c>
      <c r="AI70" s="163">
        <f>'Energy Consumption'!N1383</f>
        <v>0</v>
      </c>
      <c r="AJ70" s="104">
        <f>'Energy Consumption'!N1384</f>
        <v>0</v>
      </c>
      <c r="AK70" s="163">
        <f>'Energy Consumption'!N1465</f>
        <v>0</v>
      </c>
      <c r="AL70" s="104">
        <f>'Energy Consumption'!N1466</f>
        <v>0</v>
      </c>
      <c r="AM70" s="163">
        <f>'Energy Consumption'!N1547</f>
        <v>0</v>
      </c>
      <c r="AN70" s="104">
        <f>'Energy Consumption'!N1548</f>
        <v>0</v>
      </c>
      <c r="AO70" s="163">
        <f>'Energy Consumption'!N1629</f>
        <v>0</v>
      </c>
      <c r="AP70" s="104">
        <f>'Energy Consumption'!N1630</f>
        <v>0</v>
      </c>
      <c r="AR70" s="104">
        <f>'Relevant Variables'!N51</f>
        <v>0</v>
      </c>
      <c r="AS70" s="104">
        <f>'Relevant Variables'!N81</f>
        <v>0</v>
      </c>
      <c r="AT70" s="104">
        <f>'Relevant Variables'!N111</f>
        <v>0</v>
      </c>
      <c r="AU70" s="104">
        <f>'Relevant Variables'!N141</f>
        <v>0</v>
      </c>
      <c r="AV70" s="104">
        <f>'Relevant Variables'!N171</f>
        <v>0</v>
      </c>
      <c r="AW70" s="104">
        <f>'Relevant Variables'!N201</f>
        <v>0</v>
      </c>
      <c r="AX70" s="104">
        <f>'Relevant Variables'!N231</f>
        <v>0</v>
      </c>
      <c r="AY70" s="104">
        <f>'Relevant Variables'!N261</f>
        <v>0</v>
      </c>
      <c r="AZ70" s="104">
        <f>'Relevant Variables'!N291</f>
        <v>0</v>
      </c>
      <c r="BA70" s="104">
        <f>'Relevant Variables'!N321</f>
        <v>0</v>
      </c>
      <c r="BB70" s="104">
        <f>'Relevant Variables'!N351</f>
        <v>0</v>
      </c>
      <c r="BC70" s="104">
        <f>'Relevant Variables'!N381</f>
        <v>0</v>
      </c>
      <c r="BD70" s="104">
        <f>'Relevant Variables'!N411</f>
        <v>0</v>
      </c>
      <c r="BE70" s="104">
        <f>'Relevant Variables'!N441</f>
        <v>0</v>
      </c>
      <c r="BF70" s="104">
        <f>'Relevant Variables'!N471</f>
        <v>0</v>
      </c>
      <c r="BG70" s="104">
        <f>'Relevant Variables'!N501</f>
        <v>0</v>
      </c>
      <c r="BH70" s="104">
        <f>'Relevant Variables'!N531</f>
        <v>0</v>
      </c>
      <c r="BI70" s="104">
        <f>'Relevant Variables'!N561</f>
        <v>0</v>
      </c>
      <c r="BJ70" s="104">
        <f>'Relevant Variables'!N591</f>
        <v>0</v>
      </c>
      <c r="BK70" s="104">
        <f>'Relevant Variables'!N621</f>
        <v>0</v>
      </c>
    </row>
    <row r="71" spans="1:63" s="104" customFormat="1">
      <c r="A71" s="164">
        <f t="shared" si="1"/>
        <v>40148</v>
      </c>
      <c r="C71" s="163">
        <f>'Energy Consumption'!O71</f>
        <v>0</v>
      </c>
      <c r="D71" s="104">
        <f>'Energy Consumption'!O72</f>
        <v>0</v>
      </c>
      <c r="E71" s="163">
        <f>'Energy Consumption'!O153</f>
        <v>0</v>
      </c>
      <c r="F71" s="104">
        <f>'Energy Consumption'!O154</f>
        <v>0</v>
      </c>
      <c r="G71" s="163">
        <f>'Energy Consumption'!O235</f>
        <v>0</v>
      </c>
      <c r="H71" s="104">
        <f>'Energy Consumption'!O236</f>
        <v>0</v>
      </c>
      <c r="I71" s="163">
        <f>'Energy Consumption'!O317</f>
        <v>0</v>
      </c>
      <c r="J71" s="104">
        <f>'Energy Consumption'!O318</f>
        <v>0</v>
      </c>
      <c r="K71" s="163">
        <f>'Energy Consumption'!O399</f>
        <v>0</v>
      </c>
      <c r="L71" s="104">
        <f>'Energy Consumption'!O400</f>
        <v>0</v>
      </c>
      <c r="M71" s="163">
        <f>'Energy Consumption'!O481</f>
        <v>0</v>
      </c>
      <c r="N71" s="104">
        <f>'Energy Consumption'!O482</f>
        <v>0</v>
      </c>
      <c r="O71" s="163">
        <f>'Energy Consumption'!O563</f>
        <v>0</v>
      </c>
      <c r="P71" s="104">
        <f>'Energy Consumption'!O564</f>
        <v>0</v>
      </c>
      <c r="Q71" s="163">
        <f>'Energy Consumption'!O645</f>
        <v>0</v>
      </c>
      <c r="R71" s="104">
        <f>'Energy Consumption'!O646</f>
        <v>0</v>
      </c>
      <c r="S71" s="163">
        <f>'Energy Consumption'!O727</f>
        <v>0</v>
      </c>
      <c r="T71" s="104">
        <f>'Energy Consumption'!O728</f>
        <v>0</v>
      </c>
      <c r="U71" s="163">
        <f>'Energy Consumption'!O809</f>
        <v>0</v>
      </c>
      <c r="V71" s="104">
        <f>'Energy Consumption'!O810</f>
        <v>0</v>
      </c>
      <c r="W71" s="163">
        <f>'Energy Consumption'!O891</f>
        <v>0</v>
      </c>
      <c r="X71" s="104">
        <f>'Energy Consumption'!O892</f>
        <v>0</v>
      </c>
      <c r="Y71" s="163">
        <f>'Energy Consumption'!O973</f>
        <v>0</v>
      </c>
      <c r="Z71" s="104">
        <f>'Energy Consumption'!O974</f>
        <v>0</v>
      </c>
      <c r="AA71" s="163">
        <f>'Energy Consumption'!O1055</f>
        <v>0</v>
      </c>
      <c r="AB71" s="104">
        <f>'Energy Consumption'!O1056</f>
        <v>0</v>
      </c>
      <c r="AC71" s="163">
        <f>'Energy Consumption'!O1137</f>
        <v>0</v>
      </c>
      <c r="AD71" s="104">
        <f>'Energy Consumption'!O1138</f>
        <v>0</v>
      </c>
      <c r="AE71" s="163">
        <f>'Energy Consumption'!O1219</f>
        <v>0</v>
      </c>
      <c r="AF71" s="104">
        <f>'Energy Consumption'!O1220</f>
        <v>0</v>
      </c>
      <c r="AG71" s="163">
        <f>'Energy Consumption'!O1301</f>
        <v>0</v>
      </c>
      <c r="AH71" s="104">
        <f>'Energy Consumption'!O1302</f>
        <v>0</v>
      </c>
      <c r="AI71" s="163">
        <f>'Energy Consumption'!O1383</f>
        <v>0</v>
      </c>
      <c r="AJ71" s="104">
        <f>'Energy Consumption'!O1384</f>
        <v>0</v>
      </c>
      <c r="AK71" s="163">
        <f>'Energy Consumption'!O1465</f>
        <v>0</v>
      </c>
      <c r="AL71" s="104">
        <f>'Energy Consumption'!O1466</f>
        <v>0</v>
      </c>
      <c r="AM71" s="163">
        <f>'Energy Consumption'!O1547</f>
        <v>0</v>
      </c>
      <c r="AN71" s="104">
        <f>'Energy Consumption'!O1548</f>
        <v>0</v>
      </c>
      <c r="AO71" s="163">
        <f>'Energy Consumption'!O1629</f>
        <v>0</v>
      </c>
      <c r="AP71" s="104">
        <f>'Energy Consumption'!O1630</f>
        <v>0</v>
      </c>
      <c r="AR71" s="104">
        <f>'Relevant Variables'!O51</f>
        <v>0</v>
      </c>
      <c r="AS71" s="104">
        <f>'Relevant Variables'!O81</f>
        <v>0</v>
      </c>
      <c r="AT71" s="104">
        <f>'Relevant Variables'!O111</f>
        <v>0</v>
      </c>
      <c r="AU71" s="104">
        <f>'Relevant Variables'!O141</f>
        <v>0</v>
      </c>
      <c r="AV71" s="104">
        <f>'Relevant Variables'!O171</f>
        <v>0</v>
      </c>
      <c r="AW71" s="104">
        <f>'Relevant Variables'!O201</f>
        <v>0</v>
      </c>
      <c r="AX71" s="104">
        <f>'Relevant Variables'!O231</f>
        <v>0</v>
      </c>
      <c r="AY71" s="104">
        <f>'Relevant Variables'!O261</f>
        <v>0</v>
      </c>
      <c r="AZ71" s="104">
        <f>'Relevant Variables'!O291</f>
        <v>0</v>
      </c>
      <c r="BA71" s="104">
        <f>'Relevant Variables'!O321</f>
        <v>0</v>
      </c>
      <c r="BB71" s="104">
        <f>'Relevant Variables'!O351</f>
        <v>0</v>
      </c>
      <c r="BC71" s="104">
        <f>'Relevant Variables'!O381</f>
        <v>0</v>
      </c>
      <c r="BD71" s="104">
        <f>'Relevant Variables'!O411</f>
        <v>0</v>
      </c>
      <c r="BE71" s="104">
        <f>'Relevant Variables'!O441</f>
        <v>0</v>
      </c>
      <c r="BF71" s="104">
        <f>'Relevant Variables'!O471</f>
        <v>0</v>
      </c>
      <c r="BG71" s="104">
        <f>'Relevant Variables'!O501</f>
        <v>0</v>
      </c>
      <c r="BH71" s="104">
        <f>'Relevant Variables'!O531</f>
        <v>0</v>
      </c>
      <c r="BI71" s="104">
        <f>'Relevant Variables'!O561</f>
        <v>0</v>
      </c>
      <c r="BJ71" s="104">
        <f>'Relevant Variables'!O591</f>
        <v>0</v>
      </c>
      <c r="BK71" s="104">
        <f>'Relevant Variables'!O621</f>
        <v>0</v>
      </c>
    </row>
    <row r="72" spans="1:63" s="104" customFormat="1">
      <c r="A72" s="164">
        <f t="shared" si="1"/>
        <v>40179</v>
      </c>
      <c r="C72" s="163">
        <f>'Energy Consumption'!D69</f>
        <v>0</v>
      </c>
      <c r="D72" s="104">
        <f>'Energy Consumption'!D70</f>
        <v>0</v>
      </c>
      <c r="E72" s="163">
        <f>'Energy Consumption'!D151</f>
        <v>0</v>
      </c>
      <c r="F72" s="104">
        <f>'Energy Consumption'!D152</f>
        <v>0</v>
      </c>
      <c r="G72" s="163">
        <f>'Energy Consumption'!D233</f>
        <v>0</v>
      </c>
      <c r="H72" s="104">
        <f>'Energy Consumption'!D234</f>
        <v>0</v>
      </c>
      <c r="I72" s="163">
        <f>'Energy Consumption'!D315</f>
        <v>0</v>
      </c>
      <c r="J72" s="104">
        <f>'Energy Consumption'!D316</f>
        <v>0</v>
      </c>
      <c r="K72" s="163">
        <f>'Energy Consumption'!D397</f>
        <v>0</v>
      </c>
      <c r="L72" s="104">
        <f>'Energy Consumption'!D398</f>
        <v>0</v>
      </c>
      <c r="M72" s="163">
        <f>'Energy Consumption'!D479</f>
        <v>0</v>
      </c>
      <c r="N72" s="104">
        <f>'Energy Consumption'!D480</f>
        <v>0</v>
      </c>
      <c r="O72" s="163">
        <f>'Energy Consumption'!D561</f>
        <v>0</v>
      </c>
      <c r="P72" s="104">
        <f>'Energy Consumption'!D562</f>
        <v>0</v>
      </c>
      <c r="Q72" s="163">
        <f>'Energy Consumption'!D643</f>
        <v>0</v>
      </c>
      <c r="R72" s="104">
        <f>'Energy Consumption'!D644</f>
        <v>0</v>
      </c>
      <c r="S72" s="163">
        <f>'Energy Consumption'!D725</f>
        <v>0</v>
      </c>
      <c r="T72" s="104">
        <f>'Energy Consumption'!D726</f>
        <v>0</v>
      </c>
      <c r="U72" s="163">
        <f>'Energy Consumption'!D807</f>
        <v>0</v>
      </c>
      <c r="V72" s="104">
        <f>'Energy Consumption'!D808</f>
        <v>0</v>
      </c>
      <c r="W72" s="163">
        <f>'Energy Consumption'!D889</f>
        <v>0</v>
      </c>
      <c r="X72" s="104">
        <f>'Energy Consumption'!D890</f>
        <v>0</v>
      </c>
      <c r="Y72" s="163">
        <f>'Energy Consumption'!D971</f>
        <v>0</v>
      </c>
      <c r="Z72" s="104">
        <f>'Energy Consumption'!D972</f>
        <v>0</v>
      </c>
      <c r="AA72" s="163">
        <f>'Energy Consumption'!D1053</f>
        <v>0</v>
      </c>
      <c r="AB72" s="104">
        <f>'Energy Consumption'!D1054</f>
        <v>0</v>
      </c>
      <c r="AC72" s="163">
        <f>'Energy Consumption'!D1135</f>
        <v>0</v>
      </c>
      <c r="AD72" s="104">
        <f>'Energy Consumption'!D1136</f>
        <v>0</v>
      </c>
      <c r="AE72" s="163">
        <f>'Energy Consumption'!D1217</f>
        <v>0</v>
      </c>
      <c r="AF72" s="104">
        <f>'Energy Consumption'!D1218</f>
        <v>0</v>
      </c>
      <c r="AG72" s="163">
        <f>'Energy Consumption'!D1299</f>
        <v>0</v>
      </c>
      <c r="AH72" s="104">
        <f>'Energy Consumption'!D1300</f>
        <v>0</v>
      </c>
      <c r="AI72" s="163">
        <f>'Energy Consumption'!D1381</f>
        <v>0</v>
      </c>
      <c r="AJ72" s="104">
        <f>'Energy Consumption'!D1382</f>
        <v>0</v>
      </c>
      <c r="AK72" s="163">
        <f>'Energy Consumption'!D1463</f>
        <v>0</v>
      </c>
      <c r="AL72" s="104">
        <f>'Energy Consumption'!D1464</f>
        <v>0</v>
      </c>
      <c r="AM72" s="163">
        <f>'Energy Consumption'!D1545</f>
        <v>0</v>
      </c>
      <c r="AN72" s="104">
        <f>'Energy Consumption'!D1546</f>
        <v>0</v>
      </c>
      <c r="AO72" s="163">
        <f>'Energy Consumption'!D1627</f>
        <v>0</v>
      </c>
      <c r="AP72" s="104">
        <f>'Energy Consumption'!D1628</f>
        <v>0</v>
      </c>
      <c r="AR72" s="104">
        <f>'Relevant Variables'!D50</f>
        <v>0</v>
      </c>
      <c r="AS72" s="104">
        <f>'Relevant Variables'!D80</f>
        <v>0</v>
      </c>
      <c r="AT72" s="104">
        <f>'Relevant Variables'!D110</f>
        <v>0</v>
      </c>
      <c r="AU72" s="104">
        <f>'Relevant Variables'!D140</f>
        <v>0</v>
      </c>
      <c r="AV72" s="104">
        <f>'Relevant Variables'!D170</f>
        <v>0</v>
      </c>
      <c r="AW72" s="104">
        <f>'Relevant Variables'!D200</f>
        <v>0</v>
      </c>
      <c r="AX72" s="104">
        <f>'Relevant Variables'!D230</f>
        <v>0</v>
      </c>
      <c r="AY72" s="104">
        <f>'Relevant Variables'!D260</f>
        <v>0</v>
      </c>
      <c r="AZ72" s="104">
        <f>'Relevant Variables'!D290</f>
        <v>0</v>
      </c>
      <c r="BA72" s="104">
        <f>'Relevant Variables'!D320</f>
        <v>0</v>
      </c>
      <c r="BB72" s="104">
        <f>'Relevant Variables'!D350</f>
        <v>0</v>
      </c>
      <c r="BC72" s="104">
        <f>'Relevant Variables'!D380</f>
        <v>0</v>
      </c>
      <c r="BD72" s="104">
        <f>'Relevant Variables'!D410</f>
        <v>0</v>
      </c>
      <c r="BE72" s="104">
        <f>'Relevant Variables'!D440</f>
        <v>0</v>
      </c>
      <c r="BF72" s="104">
        <f>'Relevant Variables'!D470</f>
        <v>0</v>
      </c>
      <c r="BG72" s="104">
        <f>'Relevant Variables'!D500</f>
        <v>0</v>
      </c>
      <c r="BH72" s="104">
        <f>'Relevant Variables'!D530</f>
        <v>0</v>
      </c>
      <c r="BI72" s="104">
        <f>'Relevant Variables'!D560</f>
        <v>0</v>
      </c>
      <c r="BJ72" s="104">
        <f>'Relevant Variables'!D590</f>
        <v>0</v>
      </c>
      <c r="BK72" s="104">
        <f>'Relevant Variables'!D620</f>
        <v>0</v>
      </c>
    </row>
    <row r="73" spans="1:63" s="104" customFormat="1">
      <c r="A73" s="164">
        <f t="shared" si="1"/>
        <v>40210</v>
      </c>
      <c r="C73" s="163">
        <f>'Energy Consumption'!E69</f>
        <v>0</v>
      </c>
      <c r="D73" s="104">
        <f>'Energy Consumption'!E70</f>
        <v>0</v>
      </c>
      <c r="E73" s="163">
        <f>'Energy Consumption'!E151</f>
        <v>0</v>
      </c>
      <c r="F73" s="104">
        <f>'Energy Consumption'!E152</f>
        <v>0</v>
      </c>
      <c r="G73" s="163">
        <f>'Energy Consumption'!E233</f>
        <v>0</v>
      </c>
      <c r="H73" s="104">
        <f>'Energy Consumption'!E234</f>
        <v>0</v>
      </c>
      <c r="I73" s="163">
        <f>'Energy Consumption'!E315</f>
        <v>0</v>
      </c>
      <c r="J73" s="104">
        <f>'Energy Consumption'!E316</f>
        <v>0</v>
      </c>
      <c r="K73" s="163">
        <f>'Energy Consumption'!E397</f>
        <v>0</v>
      </c>
      <c r="L73" s="104">
        <f>'Energy Consumption'!E398</f>
        <v>0</v>
      </c>
      <c r="M73" s="163">
        <f>'Energy Consumption'!E479</f>
        <v>0</v>
      </c>
      <c r="N73" s="104">
        <f>'Energy Consumption'!E480</f>
        <v>0</v>
      </c>
      <c r="O73" s="163">
        <f>'Energy Consumption'!E561</f>
        <v>0</v>
      </c>
      <c r="P73" s="104">
        <f>'Energy Consumption'!E562</f>
        <v>0</v>
      </c>
      <c r="Q73" s="163">
        <f>'Energy Consumption'!E643</f>
        <v>0</v>
      </c>
      <c r="R73" s="104">
        <f>'Energy Consumption'!E644</f>
        <v>0</v>
      </c>
      <c r="S73" s="163">
        <f>'Energy Consumption'!E725</f>
        <v>0</v>
      </c>
      <c r="T73" s="104">
        <f>'Energy Consumption'!E726</f>
        <v>0</v>
      </c>
      <c r="U73" s="163">
        <f>'Energy Consumption'!E807</f>
        <v>0</v>
      </c>
      <c r="V73" s="104">
        <f>'Energy Consumption'!E808</f>
        <v>0</v>
      </c>
      <c r="W73" s="163">
        <f>'Energy Consumption'!E889</f>
        <v>0</v>
      </c>
      <c r="X73" s="104">
        <f>'Energy Consumption'!E890</f>
        <v>0</v>
      </c>
      <c r="Y73" s="163">
        <f>'Energy Consumption'!E971</f>
        <v>0</v>
      </c>
      <c r="Z73" s="104">
        <f>'Energy Consumption'!E972</f>
        <v>0</v>
      </c>
      <c r="AA73" s="163">
        <f>'Energy Consumption'!E1053</f>
        <v>0</v>
      </c>
      <c r="AB73" s="104">
        <f>'Energy Consumption'!E1054</f>
        <v>0</v>
      </c>
      <c r="AC73" s="163">
        <f>'Energy Consumption'!E1135</f>
        <v>0</v>
      </c>
      <c r="AD73" s="104">
        <f>'Energy Consumption'!E1136</f>
        <v>0</v>
      </c>
      <c r="AE73" s="163">
        <f>'Energy Consumption'!E1217</f>
        <v>0</v>
      </c>
      <c r="AF73" s="104">
        <f>'Energy Consumption'!E1218</f>
        <v>0</v>
      </c>
      <c r="AG73" s="163">
        <f>'Energy Consumption'!E1299</f>
        <v>0</v>
      </c>
      <c r="AH73" s="104">
        <f>'Energy Consumption'!E1300</f>
        <v>0</v>
      </c>
      <c r="AI73" s="163">
        <f>'Energy Consumption'!E1381</f>
        <v>0</v>
      </c>
      <c r="AJ73" s="104">
        <f>'Energy Consumption'!E1382</f>
        <v>0</v>
      </c>
      <c r="AK73" s="163">
        <f>'Energy Consumption'!E1463</f>
        <v>0</v>
      </c>
      <c r="AL73" s="104">
        <f>'Energy Consumption'!E1464</f>
        <v>0</v>
      </c>
      <c r="AM73" s="163">
        <f>'Energy Consumption'!E1545</f>
        <v>0</v>
      </c>
      <c r="AN73" s="104">
        <f>'Energy Consumption'!E1546</f>
        <v>0</v>
      </c>
      <c r="AO73" s="163">
        <f>'Energy Consumption'!E1627</f>
        <v>0</v>
      </c>
      <c r="AP73" s="104">
        <f>'Energy Consumption'!E1628</f>
        <v>0</v>
      </c>
      <c r="AR73" s="104">
        <f>'Relevant Variables'!E50</f>
        <v>0</v>
      </c>
      <c r="AS73" s="104">
        <f>'Relevant Variables'!E80</f>
        <v>0</v>
      </c>
      <c r="AT73" s="104">
        <f>'Relevant Variables'!E110</f>
        <v>0</v>
      </c>
      <c r="AU73" s="104">
        <f>'Relevant Variables'!E140</f>
        <v>0</v>
      </c>
      <c r="AV73" s="104">
        <f>'Relevant Variables'!E170</f>
        <v>0</v>
      </c>
      <c r="AW73" s="104">
        <f>'Relevant Variables'!E200</f>
        <v>0</v>
      </c>
      <c r="AX73" s="104">
        <f>'Relevant Variables'!E230</f>
        <v>0</v>
      </c>
      <c r="AY73" s="104">
        <f>'Relevant Variables'!E260</f>
        <v>0</v>
      </c>
      <c r="AZ73" s="104">
        <f>'Relevant Variables'!E290</f>
        <v>0</v>
      </c>
      <c r="BA73" s="104">
        <f>'Relevant Variables'!E320</f>
        <v>0</v>
      </c>
      <c r="BB73" s="104">
        <f>'Relevant Variables'!E350</f>
        <v>0</v>
      </c>
      <c r="BC73" s="104">
        <f>'Relevant Variables'!E380</f>
        <v>0</v>
      </c>
      <c r="BD73" s="104">
        <f>'Relevant Variables'!E410</f>
        <v>0</v>
      </c>
      <c r="BE73" s="104">
        <f>'Relevant Variables'!E440</f>
        <v>0</v>
      </c>
      <c r="BF73" s="104">
        <f>'Relevant Variables'!E470</f>
        <v>0</v>
      </c>
      <c r="BG73" s="104">
        <f>'Relevant Variables'!E500</f>
        <v>0</v>
      </c>
      <c r="BH73" s="104">
        <f>'Relevant Variables'!E530</f>
        <v>0</v>
      </c>
      <c r="BI73" s="104">
        <f>'Relevant Variables'!E560</f>
        <v>0</v>
      </c>
      <c r="BJ73" s="104">
        <f>'Relevant Variables'!E590</f>
        <v>0</v>
      </c>
      <c r="BK73" s="104">
        <f>'Relevant Variables'!E620</f>
        <v>0</v>
      </c>
    </row>
    <row r="74" spans="1:63" s="104" customFormat="1">
      <c r="A74" s="164">
        <f t="shared" si="1"/>
        <v>40238</v>
      </c>
      <c r="C74" s="163">
        <f>'Energy Consumption'!F69</f>
        <v>0</v>
      </c>
      <c r="D74" s="104">
        <f>'Energy Consumption'!F70</f>
        <v>0</v>
      </c>
      <c r="E74" s="163">
        <f>'Energy Consumption'!F151</f>
        <v>0</v>
      </c>
      <c r="F74" s="104">
        <f>'Energy Consumption'!F152</f>
        <v>0</v>
      </c>
      <c r="G74" s="163">
        <f>'Energy Consumption'!F233</f>
        <v>0</v>
      </c>
      <c r="H74" s="104">
        <f>'Energy Consumption'!F234</f>
        <v>0</v>
      </c>
      <c r="I74" s="163">
        <f>'Energy Consumption'!F315</f>
        <v>0</v>
      </c>
      <c r="J74" s="104">
        <f>'Energy Consumption'!F316</f>
        <v>0</v>
      </c>
      <c r="K74" s="163">
        <f>'Energy Consumption'!F397</f>
        <v>0</v>
      </c>
      <c r="L74" s="104">
        <f>'Energy Consumption'!F398</f>
        <v>0</v>
      </c>
      <c r="M74" s="163">
        <f>'Energy Consumption'!F479</f>
        <v>0</v>
      </c>
      <c r="N74" s="104">
        <f>'Energy Consumption'!F480</f>
        <v>0</v>
      </c>
      <c r="O74" s="163">
        <f>'Energy Consumption'!F561</f>
        <v>0</v>
      </c>
      <c r="P74" s="104">
        <f>'Energy Consumption'!F562</f>
        <v>0</v>
      </c>
      <c r="Q74" s="163">
        <f>'Energy Consumption'!F643</f>
        <v>0</v>
      </c>
      <c r="R74" s="104">
        <f>'Energy Consumption'!F644</f>
        <v>0</v>
      </c>
      <c r="S74" s="163">
        <f>'Energy Consumption'!F725</f>
        <v>0</v>
      </c>
      <c r="T74" s="104">
        <f>'Energy Consumption'!F726</f>
        <v>0</v>
      </c>
      <c r="U74" s="163">
        <f>'Energy Consumption'!F807</f>
        <v>0</v>
      </c>
      <c r="V74" s="104">
        <f>'Energy Consumption'!F808</f>
        <v>0</v>
      </c>
      <c r="W74" s="163">
        <f>'Energy Consumption'!F889</f>
        <v>0</v>
      </c>
      <c r="X74" s="104">
        <f>'Energy Consumption'!F890</f>
        <v>0</v>
      </c>
      <c r="Y74" s="163">
        <f>'Energy Consumption'!F971</f>
        <v>0</v>
      </c>
      <c r="Z74" s="104">
        <f>'Energy Consumption'!F972</f>
        <v>0</v>
      </c>
      <c r="AA74" s="163">
        <f>'Energy Consumption'!F1053</f>
        <v>0</v>
      </c>
      <c r="AB74" s="104">
        <f>'Energy Consumption'!F1054</f>
        <v>0</v>
      </c>
      <c r="AC74" s="163">
        <f>'Energy Consumption'!F1135</f>
        <v>0</v>
      </c>
      <c r="AD74" s="104">
        <f>'Energy Consumption'!F1136</f>
        <v>0</v>
      </c>
      <c r="AE74" s="163">
        <f>'Energy Consumption'!F1217</f>
        <v>0</v>
      </c>
      <c r="AF74" s="104">
        <f>'Energy Consumption'!F1218</f>
        <v>0</v>
      </c>
      <c r="AG74" s="163">
        <f>'Energy Consumption'!F1299</f>
        <v>0</v>
      </c>
      <c r="AH74" s="104">
        <f>'Energy Consumption'!F1300</f>
        <v>0</v>
      </c>
      <c r="AI74" s="163">
        <f>'Energy Consumption'!F1381</f>
        <v>0</v>
      </c>
      <c r="AJ74" s="104">
        <f>'Energy Consumption'!F1382</f>
        <v>0</v>
      </c>
      <c r="AK74" s="163">
        <f>'Energy Consumption'!F1463</f>
        <v>0</v>
      </c>
      <c r="AL74" s="104">
        <f>'Energy Consumption'!F1464</f>
        <v>0</v>
      </c>
      <c r="AM74" s="163">
        <f>'Energy Consumption'!F1545</f>
        <v>0</v>
      </c>
      <c r="AN74" s="104">
        <f>'Energy Consumption'!F1546</f>
        <v>0</v>
      </c>
      <c r="AO74" s="163">
        <f>'Energy Consumption'!F1627</f>
        <v>0</v>
      </c>
      <c r="AP74" s="104">
        <f>'Energy Consumption'!F1628</f>
        <v>0</v>
      </c>
      <c r="AR74" s="104">
        <f>'Relevant Variables'!F50</f>
        <v>0</v>
      </c>
      <c r="AS74" s="104">
        <f>'Relevant Variables'!F80</f>
        <v>0</v>
      </c>
      <c r="AT74" s="104">
        <f>'Relevant Variables'!F110</f>
        <v>0</v>
      </c>
      <c r="AU74" s="104">
        <f>'Relevant Variables'!F140</f>
        <v>0</v>
      </c>
      <c r="AV74" s="104">
        <f>'Relevant Variables'!F170</f>
        <v>0</v>
      </c>
      <c r="AW74" s="104">
        <f>'Relevant Variables'!F200</f>
        <v>0</v>
      </c>
      <c r="AX74" s="104">
        <f>'Relevant Variables'!F230</f>
        <v>0</v>
      </c>
      <c r="AY74" s="104">
        <f>'Relevant Variables'!F260</f>
        <v>0</v>
      </c>
      <c r="AZ74" s="104">
        <f>'Relevant Variables'!F290</f>
        <v>0</v>
      </c>
      <c r="BA74" s="104">
        <f>'Relevant Variables'!F320</f>
        <v>0</v>
      </c>
      <c r="BB74" s="104">
        <f>'Relevant Variables'!F350</f>
        <v>0</v>
      </c>
      <c r="BC74" s="104">
        <f>'Relevant Variables'!F380</f>
        <v>0</v>
      </c>
      <c r="BD74" s="104">
        <f>'Relevant Variables'!F410</f>
        <v>0</v>
      </c>
      <c r="BE74" s="104">
        <f>'Relevant Variables'!F440</f>
        <v>0</v>
      </c>
      <c r="BF74" s="104">
        <f>'Relevant Variables'!F470</f>
        <v>0</v>
      </c>
      <c r="BG74" s="104">
        <f>'Relevant Variables'!F500</f>
        <v>0</v>
      </c>
      <c r="BH74" s="104">
        <f>'Relevant Variables'!F530</f>
        <v>0</v>
      </c>
      <c r="BI74" s="104">
        <f>'Relevant Variables'!F560</f>
        <v>0</v>
      </c>
      <c r="BJ74" s="104">
        <f>'Relevant Variables'!F590</f>
        <v>0</v>
      </c>
      <c r="BK74" s="104">
        <f>'Relevant Variables'!F620</f>
        <v>0</v>
      </c>
    </row>
    <row r="75" spans="1:63" s="104" customFormat="1">
      <c r="A75" s="164">
        <f t="shared" si="1"/>
        <v>40269</v>
      </c>
      <c r="C75" s="163">
        <f>'Energy Consumption'!G69</f>
        <v>0</v>
      </c>
      <c r="D75" s="104">
        <f>'Energy Consumption'!G70</f>
        <v>0</v>
      </c>
      <c r="E75" s="163">
        <f>'Energy Consumption'!G151</f>
        <v>0</v>
      </c>
      <c r="F75" s="104">
        <f>'Energy Consumption'!G152</f>
        <v>0</v>
      </c>
      <c r="G75" s="163">
        <f>'Energy Consumption'!G233</f>
        <v>0</v>
      </c>
      <c r="H75" s="104">
        <f>'Energy Consumption'!G234</f>
        <v>0</v>
      </c>
      <c r="I75" s="163">
        <f>'Energy Consumption'!G315</f>
        <v>0</v>
      </c>
      <c r="J75" s="104">
        <f>'Energy Consumption'!G316</f>
        <v>0</v>
      </c>
      <c r="K75" s="163">
        <f>'Energy Consumption'!G397</f>
        <v>0</v>
      </c>
      <c r="L75" s="104">
        <f>'Energy Consumption'!G398</f>
        <v>0</v>
      </c>
      <c r="M75" s="163">
        <f>'Energy Consumption'!G479</f>
        <v>0</v>
      </c>
      <c r="N75" s="104">
        <f>'Energy Consumption'!G480</f>
        <v>0</v>
      </c>
      <c r="O75" s="163">
        <f>'Energy Consumption'!G561</f>
        <v>0</v>
      </c>
      <c r="P75" s="104">
        <f>'Energy Consumption'!G562</f>
        <v>0</v>
      </c>
      <c r="Q75" s="163">
        <f>'Energy Consumption'!G643</f>
        <v>0</v>
      </c>
      <c r="R75" s="104">
        <f>'Energy Consumption'!G644</f>
        <v>0</v>
      </c>
      <c r="S75" s="163">
        <f>'Energy Consumption'!G725</f>
        <v>0</v>
      </c>
      <c r="T75" s="104">
        <f>'Energy Consumption'!G726</f>
        <v>0</v>
      </c>
      <c r="U75" s="163">
        <f>'Energy Consumption'!G807</f>
        <v>0</v>
      </c>
      <c r="V75" s="104">
        <f>'Energy Consumption'!G808</f>
        <v>0</v>
      </c>
      <c r="W75" s="163">
        <f>'Energy Consumption'!G889</f>
        <v>0</v>
      </c>
      <c r="X75" s="104">
        <f>'Energy Consumption'!G890</f>
        <v>0</v>
      </c>
      <c r="Y75" s="163">
        <f>'Energy Consumption'!G971</f>
        <v>0</v>
      </c>
      <c r="Z75" s="104">
        <f>'Energy Consumption'!G972</f>
        <v>0</v>
      </c>
      <c r="AA75" s="163">
        <f>'Energy Consumption'!G1053</f>
        <v>0</v>
      </c>
      <c r="AB75" s="104">
        <f>'Energy Consumption'!G1054</f>
        <v>0</v>
      </c>
      <c r="AC75" s="163">
        <f>'Energy Consumption'!G1135</f>
        <v>0</v>
      </c>
      <c r="AD75" s="104">
        <f>'Energy Consumption'!G1136</f>
        <v>0</v>
      </c>
      <c r="AE75" s="163">
        <f>'Energy Consumption'!G1217</f>
        <v>0</v>
      </c>
      <c r="AF75" s="104">
        <f>'Energy Consumption'!G1218</f>
        <v>0</v>
      </c>
      <c r="AG75" s="163">
        <f>'Energy Consumption'!G1299</f>
        <v>0</v>
      </c>
      <c r="AH75" s="104">
        <f>'Energy Consumption'!G1300</f>
        <v>0</v>
      </c>
      <c r="AI75" s="163">
        <f>'Energy Consumption'!G1381</f>
        <v>0</v>
      </c>
      <c r="AJ75" s="104">
        <f>'Energy Consumption'!G1382</f>
        <v>0</v>
      </c>
      <c r="AK75" s="163">
        <f>'Energy Consumption'!G1463</f>
        <v>0</v>
      </c>
      <c r="AL75" s="104">
        <f>'Energy Consumption'!G1464</f>
        <v>0</v>
      </c>
      <c r="AM75" s="163">
        <f>'Energy Consumption'!G1545</f>
        <v>0</v>
      </c>
      <c r="AN75" s="104">
        <f>'Energy Consumption'!G1546</f>
        <v>0</v>
      </c>
      <c r="AO75" s="163">
        <f>'Energy Consumption'!G1627</f>
        <v>0</v>
      </c>
      <c r="AP75" s="104">
        <f>'Energy Consumption'!G1628</f>
        <v>0</v>
      </c>
      <c r="AR75" s="104">
        <f>'Relevant Variables'!G50</f>
        <v>0</v>
      </c>
      <c r="AS75" s="104">
        <f>'Relevant Variables'!G80</f>
        <v>0</v>
      </c>
      <c r="AT75" s="104">
        <f>'Relevant Variables'!G110</f>
        <v>0</v>
      </c>
      <c r="AU75" s="104">
        <f>'Relevant Variables'!G140</f>
        <v>0</v>
      </c>
      <c r="AV75" s="104">
        <f>'Relevant Variables'!G170</f>
        <v>0</v>
      </c>
      <c r="AW75" s="104">
        <f>'Relevant Variables'!G200</f>
        <v>0</v>
      </c>
      <c r="AX75" s="104">
        <f>'Relevant Variables'!G230</f>
        <v>0</v>
      </c>
      <c r="AY75" s="104">
        <f>'Relevant Variables'!G260</f>
        <v>0</v>
      </c>
      <c r="AZ75" s="104">
        <f>'Relevant Variables'!G290</f>
        <v>0</v>
      </c>
      <c r="BA75" s="104">
        <f>'Relevant Variables'!G320</f>
        <v>0</v>
      </c>
      <c r="BB75" s="104">
        <f>'Relevant Variables'!G350</f>
        <v>0</v>
      </c>
      <c r="BC75" s="104">
        <f>'Relevant Variables'!G380</f>
        <v>0</v>
      </c>
      <c r="BD75" s="104">
        <f>'Relevant Variables'!G410</f>
        <v>0</v>
      </c>
      <c r="BE75" s="104">
        <f>'Relevant Variables'!G440</f>
        <v>0</v>
      </c>
      <c r="BF75" s="104">
        <f>'Relevant Variables'!G470</f>
        <v>0</v>
      </c>
      <c r="BG75" s="104">
        <f>'Relevant Variables'!G500</f>
        <v>0</v>
      </c>
      <c r="BH75" s="104">
        <f>'Relevant Variables'!G530</f>
        <v>0</v>
      </c>
      <c r="BI75" s="104">
        <f>'Relevant Variables'!G560</f>
        <v>0</v>
      </c>
      <c r="BJ75" s="104">
        <f>'Relevant Variables'!G590</f>
        <v>0</v>
      </c>
      <c r="BK75" s="104">
        <f>'Relevant Variables'!G620</f>
        <v>0</v>
      </c>
    </row>
    <row r="76" spans="1:63" s="104" customFormat="1">
      <c r="A76" s="164">
        <f t="shared" si="1"/>
        <v>40299</v>
      </c>
      <c r="C76" s="163">
        <f>'Energy Consumption'!H69</f>
        <v>0</v>
      </c>
      <c r="D76" s="104">
        <f>'Energy Consumption'!H70</f>
        <v>0</v>
      </c>
      <c r="E76" s="163">
        <f>'Energy Consumption'!H151</f>
        <v>0</v>
      </c>
      <c r="F76" s="104">
        <f>'Energy Consumption'!H152</f>
        <v>0</v>
      </c>
      <c r="G76" s="163">
        <f>'Energy Consumption'!H233</f>
        <v>0</v>
      </c>
      <c r="H76" s="104">
        <f>'Energy Consumption'!H234</f>
        <v>0</v>
      </c>
      <c r="I76" s="163">
        <f>'Energy Consumption'!H315</f>
        <v>0</v>
      </c>
      <c r="J76" s="104">
        <f>'Energy Consumption'!H316</f>
        <v>0</v>
      </c>
      <c r="K76" s="163">
        <f>'Energy Consumption'!H397</f>
        <v>0</v>
      </c>
      <c r="L76" s="104">
        <f>'Energy Consumption'!H398</f>
        <v>0</v>
      </c>
      <c r="M76" s="163">
        <f>'Energy Consumption'!H479</f>
        <v>0</v>
      </c>
      <c r="N76" s="104">
        <f>'Energy Consumption'!H480</f>
        <v>0</v>
      </c>
      <c r="O76" s="163">
        <f>'Energy Consumption'!H561</f>
        <v>0</v>
      </c>
      <c r="P76" s="104">
        <f>'Energy Consumption'!H562</f>
        <v>0</v>
      </c>
      <c r="Q76" s="163">
        <f>'Energy Consumption'!H643</f>
        <v>0</v>
      </c>
      <c r="R76" s="104">
        <f>'Energy Consumption'!H644</f>
        <v>0</v>
      </c>
      <c r="S76" s="163">
        <f>'Energy Consumption'!H725</f>
        <v>0</v>
      </c>
      <c r="T76" s="104">
        <f>'Energy Consumption'!H726</f>
        <v>0</v>
      </c>
      <c r="U76" s="163">
        <f>'Energy Consumption'!H807</f>
        <v>0</v>
      </c>
      <c r="V76" s="104">
        <f>'Energy Consumption'!H808</f>
        <v>0</v>
      </c>
      <c r="W76" s="163">
        <f>'Energy Consumption'!H889</f>
        <v>0</v>
      </c>
      <c r="X76" s="104">
        <f>'Energy Consumption'!H890</f>
        <v>0</v>
      </c>
      <c r="Y76" s="163">
        <f>'Energy Consumption'!H971</f>
        <v>0</v>
      </c>
      <c r="Z76" s="104">
        <f>'Energy Consumption'!H972</f>
        <v>0</v>
      </c>
      <c r="AA76" s="163">
        <f>'Energy Consumption'!H1053</f>
        <v>0</v>
      </c>
      <c r="AB76" s="104">
        <f>'Energy Consumption'!H1054</f>
        <v>0</v>
      </c>
      <c r="AC76" s="163">
        <f>'Energy Consumption'!H1135</f>
        <v>0</v>
      </c>
      <c r="AD76" s="104">
        <f>'Energy Consumption'!H1136</f>
        <v>0</v>
      </c>
      <c r="AE76" s="163">
        <f>'Energy Consumption'!H1217</f>
        <v>0</v>
      </c>
      <c r="AF76" s="104">
        <f>'Energy Consumption'!H1218</f>
        <v>0</v>
      </c>
      <c r="AG76" s="163">
        <f>'Energy Consumption'!H1299</f>
        <v>0</v>
      </c>
      <c r="AH76" s="104">
        <f>'Energy Consumption'!H1300</f>
        <v>0</v>
      </c>
      <c r="AI76" s="163">
        <f>'Energy Consumption'!H1381</f>
        <v>0</v>
      </c>
      <c r="AJ76" s="104">
        <f>'Energy Consumption'!H1382</f>
        <v>0</v>
      </c>
      <c r="AK76" s="163">
        <f>'Energy Consumption'!H1463</f>
        <v>0</v>
      </c>
      <c r="AL76" s="104">
        <f>'Energy Consumption'!H1464</f>
        <v>0</v>
      </c>
      <c r="AM76" s="163">
        <f>'Energy Consumption'!H1545</f>
        <v>0</v>
      </c>
      <c r="AN76" s="104">
        <f>'Energy Consumption'!H1546</f>
        <v>0</v>
      </c>
      <c r="AO76" s="163">
        <f>'Energy Consumption'!H1627</f>
        <v>0</v>
      </c>
      <c r="AP76" s="104">
        <f>'Energy Consumption'!H1628</f>
        <v>0</v>
      </c>
      <c r="AR76" s="104">
        <f>'Relevant Variables'!H50</f>
        <v>0</v>
      </c>
      <c r="AS76" s="104">
        <f>'Relevant Variables'!H80</f>
        <v>0</v>
      </c>
      <c r="AT76" s="104">
        <f>'Relevant Variables'!H110</f>
        <v>0</v>
      </c>
      <c r="AU76" s="104">
        <f>'Relevant Variables'!H140</f>
        <v>0</v>
      </c>
      <c r="AV76" s="104">
        <f>'Relevant Variables'!H170</f>
        <v>0</v>
      </c>
      <c r="AW76" s="104">
        <f>'Relevant Variables'!H200</f>
        <v>0</v>
      </c>
      <c r="AX76" s="104">
        <f>'Relevant Variables'!H230</f>
        <v>0</v>
      </c>
      <c r="AY76" s="104">
        <f>'Relevant Variables'!H260</f>
        <v>0</v>
      </c>
      <c r="AZ76" s="104">
        <f>'Relevant Variables'!H290</f>
        <v>0</v>
      </c>
      <c r="BA76" s="104">
        <f>'Relevant Variables'!H320</f>
        <v>0</v>
      </c>
      <c r="BB76" s="104">
        <f>'Relevant Variables'!H350</f>
        <v>0</v>
      </c>
      <c r="BC76" s="104">
        <f>'Relevant Variables'!H380</f>
        <v>0</v>
      </c>
      <c r="BD76" s="104">
        <f>'Relevant Variables'!H410</f>
        <v>0</v>
      </c>
      <c r="BE76" s="104">
        <f>'Relevant Variables'!H440</f>
        <v>0</v>
      </c>
      <c r="BF76" s="104">
        <f>'Relevant Variables'!H470</f>
        <v>0</v>
      </c>
      <c r="BG76" s="104">
        <f>'Relevant Variables'!H500</f>
        <v>0</v>
      </c>
      <c r="BH76" s="104">
        <f>'Relevant Variables'!H530</f>
        <v>0</v>
      </c>
      <c r="BI76" s="104">
        <f>'Relevant Variables'!H560</f>
        <v>0</v>
      </c>
      <c r="BJ76" s="104">
        <f>'Relevant Variables'!H590</f>
        <v>0</v>
      </c>
      <c r="BK76" s="104">
        <f>'Relevant Variables'!H620</f>
        <v>0</v>
      </c>
    </row>
    <row r="77" spans="1:63" s="104" customFormat="1">
      <c r="A77" s="164">
        <f t="shared" si="1"/>
        <v>40330</v>
      </c>
      <c r="C77" s="163">
        <f>'Energy Consumption'!I69</f>
        <v>0</v>
      </c>
      <c r="D77" s="104">
        <f>'Energy Consumption'!I70</f>
        <v>0</v>
      </c>
      <c r="E77" s="163">
        <f>'Energy Consumption'!I151</f>
        <v>0</v>
      </c>
      <c r="F77" s="104">
        <f>'Energy Consumption'!I152</f>
        <v>0</v>
      </c>
      <c r="G77" s="163">
        <f>'Energy Consumption'!I233</f>
        <v>0</v>
      </c>
      <c r="H77" s="104">
        <f>'Energy Consumption'!I234</f>
        <v>0</v>
      </c>
      <c r="I77" s="163">
        <f>'Energy Consumption'!I315</f>
        <v>0</v>
      </c>
      <c r="J77" s="104">
        <f>'Energy Consumption'!I316</f>
        <v>0</v>
      </c>
      <c r="K77" s="163">
        <f>'Energy Consumption'!I397</f>
        <v>0</v>
      </c>
      <c r="L77" s="104">
        <f>'Energy Consumption'!I398</f>
        <v>0</v>
      </c>
      <c r="M77" s="163">
        <f>'Energy Consumption'!I479</f>
        <v>0</v>
      </c>
      <c r="N77" s="104">
        <f>'Energy Consumption'!I480</f>
        <v>0</v>
      </c>
      <c r="O77" s="163">
        <f>'Energy Consumption'!I561</f>
        <v>0</v>
      </c>
      <c r="P77" s="104">
        <f>'Energy Consumption'!I562</f>
        <v>0</v>
      </c>
      <c r="Q77" s="163">
        <f>'Energy Consumption'!I643</f>
        <v>0</v>
      </c>
      <c r="R77" s="104">
        <f>'Energy Consumption'!I644</f>
        <v>0</v>
      </c>
      <c r="S77" s="163">
        <f>'Energy Consumption'!I725</f>
        <v>0</v>
      </c>
      <c r="T77" s="104">
        <f>'Energy Consumption'!I726</f>
        <v>0</v>
      </c>
      <c r="U77" s="163">
        <f>'Energy Consumption'!I807</f>
        <v>0</v>
      </c>
      <c r="V77" s="104">
        <f>'Energy Consumption'!I808</f>
        <v>0</v>
      </c>
      <c r="W77" s="163">
        <f>'Energy Consumption'!I889</f>
        <v>0</v>
      </c>
      <c r="X77" s="104">
        <f>'Energy Consumption'!I890</f>
        <v>0</v>
      </c>
      <c r="Y77" s="163">
        <f>'Energy Consumption'!I971</f>
        <v>0</v>
      </c>
      <c r="Z77" s="104">
        <f>'Energy Consumption'!I972</f>
        <v>0</v>
      </c>
      <c r="AA77" s="163">
        <f>'Energy Consumption'!I1053</f>
        <v>0</v>
      </c>
      <c r="AB77" s="104">
        <f>'Energy Consumption'!I1054</f>
        <v>0</v>
      </c>
      <c r="AC77" s="163">
        <f>'Energy Consumption'!I1135</f>
        <v>0</v>
      </c>
      <c r="AD77" s="104">
        <f>'Energy Consumption'!I1136</f>
        <v>0</v>
      </c>
      <c r="AE77" s="163">
        <f>'Energy Consumption'!I1217</f>
        <v>0</v>
      </c>
      <c r="AF77" s="104">
        <f>'Energy Consumption'!I1218</f>
        <v>0</v>
      </c>
      <c r="AG77" s="163">
        <f>'Energy Consumption'!I1299</f>
        <v>0</v>
      </c>
      <c r="AH77" s="104">
        <f>'Energy Consumption'!I1300</f>
        <v>0</v>
      </c>
      <c r="AI77" s="163">
        <f>'Energy Consumption'!I1381</f>
        <v>0</v>
      </c>
      <c r="AJ77" s="104">
        <f>'Energy Consumption'!I1382</f>
        <v>0</v>
      </c>
      <c r="AK77" s="163">
        <f>'Energy Consumption'!I1463</f>
        <v>0</v>
      </c>
      <c r="AL77" s="104">
        <f>'Energy Consumption'!I1464</f>
        <v>0</v>
      </c>
      <c r="AM77" s="163">
        <f>'Energy Consumption'!I1545</f>
        <v>0</v>
      </c>
      <c r="AN77" s="104">
        <f>'Energy Consumption'!I1546</f>
        <v>0</v>
      </c>
      <c r="AO77" s="163">
        <f>'Energy Consumption'!I1627</f>
        <v>0</v>
      </c>
      <c r="AP77" s="104">
        <f>'Energy Consumption'!I1628</f>
        <v>0</v>
      </c>
      <c r="AR77" s="104">
        <f>'Relevant Variables'!I50</f>
        <v>0</v>
      </c>
      <c r="AS77" s="104">
        <f>'Relevant Variables'!I80</f>
        <v>0</v>
      </c>
      <c r="AT77" s="104">
        <f>'Relevant Variables'!I110</f>
        <v>0</v>
      </c>
      <c r="AU77" s="104">
        <f>'Relevant Variables'!I140</f>
        <v>0</v>
      </c>
      <c r="AV77" s="104">
        <f>'Relevant Variables'!I170</f>
        <v>0</v>
      </c>
      <c r="AW77" s="104">
        <f>'Relevant Variables'!I200</f>
        <v>0</v>
      </c>
      <c r="AX77" s="104">
        <f>'Relevant Variables'!I230</f>
        <v>0</v>
      </c>
      <c r="AY77" s="104">
        <f>'Relevant Variables'!I260</f>
        <v>0</v>
      </c>
      <c r="AZ77" s="104">
        <f>'Relevant Variables'!I290</f>
        <v>0</v>
      </c>
      <c r="BA77" s="104">
        <f>'Relevant Variables'!I320</f>
        <v>0</v>
      </c>
      <c r="BB77" s="104">
        <f>'Relevant Variables'!I350</f>
        <v>0</v>
      </c>
      <c r="BC77" s="104">
        <f>'Relevant Variables'!I380</f>
        <v>0</v>
      </c>
      <c r="BD77" s="104">
        <f>'Relevant Variables'!I410</f>
        <v>0</v>
      </c>
      <c r="BE77" s="104">
        <f>'Relevant Variables'!I440</f>
        <v>0</v>
      </c>
      <c r="BF77" s="104">
        <f>'Relevant Variables'!I470</f>
        <v>0</v>
      </c>
      <c r="BG77" s="104">
        <f>'Relevant Variables'!I500</f>
        <v>0</v>
      </c>
      <c r="BH77" s="104">
        <f>'Relevant Variables'!I530</f>
        <v>0</v>
      </c>
      <c r="BI77" s="104">
        <f>'Relevant Variables'!I560</f>
        <v>0</v>
      </c>
      <c r="BJ77" s="104">
        <f>'Relevant Variables'!I590</f>
        <v>0</v>
      </c>
      <c r="BK77" s="104">
        <f>'Relevant Variables'!I620</f>
        <v>0</v>
      </c>
    </row>
    <row r="78" spans="1:63" s="104" customFormat="1">
      <c r="A78" s="164">
        <f t="shared" ref="A78:A141" si="2">DATE(YEAR(A77),MONTH(A77)+1,1)</f>
        <v>40360</v>
      </c>
      <c r="C78" s="163">
        <f>'Energy Consumption'!J69</f>
        <v>0</v>
      </c>
      <c r="D78" s="104">
        <f>'Energy Consumption'!J70</f>
        <v>0</v>
      </c>
      <c r="E78" s="163">
        <f>'Energy Consumption'!J151</f>
        <v>0</v>
      </c>
      <c r="F78" s="104">
        <f>'Energy Consumption'!J152</f>
        <v>0</v>
      </c>
      <c r="G78" s="163">
        <f>'Energy Consumption'!J233</f>
        <v>0</v>
      </c>
      <c r="H78" s="104">
        <f>'Energy Consumption'!J234</f>
        <v>0</v>
      </c>
      <c r="I78" s="163">
        <f>'Energy Consumption'!J315</f>
        <v>0</v>
      </c>
      <c r="J78" s="104">
        <f>'Energy Consumption'!J316</f>
        <v>0</v>
      </c>
      <c r="K78" s="163">
        <f>'Energy Consumption'!J397</f>
        <v>0</v>
      </c>
      <c r="L78" s="104">
        <f>'Energy Consumption'!J398</f>
        <v>0</v>
      </c>
      <c r="M78" s="163">
        <f>'Energy Consumption'!J479</f>
        <v>0</v>
      </c>
      <c r="N78" s="104">
        <f>'Energy Consumption'!J480</f>
        <v>0</v>
      </c>
      <c r="O78" s="163">
        <f>'Energy Consumption'!J561</f>
        <v>0</v>
      </c>
      <c r="P78" s="104">
        <f>'Energy Consumption'!J562</f>
        <v>0</v>
      </c>
      <c r="Q78" s="163">
        <f>'Energy Consumption'!J643</f>
        <v>0</v>
      </c>
      <c r="R78" s="104">
        <f>'Energy Consumption'!J644</f>
        <v>0</v>
      </c>
      <c r="S78" s="163">
        <f>'Energy Consumption'!J725</f>
        <v>0</v>
      </c>
      <c r="T78" s="104">
        <f>'Energy Consumption'!J726</f>
        <v>0</v>
      </c>
      <c r="U78" s="163">
        <f>'Energy Consumption'!J807</f>
        <v>0</v>
      </c>
      <c r="V78" s="104">
        <f>'Energy Consumption'!J808</f>
        <v>0</v>
      </c>
      <c r="W78" s="163">
        <f>'Energy Consumption'!J889</f>
        <v>0</v>
      </c>
      <c r="X78" s="104">
        <f>'Energy Consumption'!J890</f>
        <v>0</v>
      </c>
      <c r="Y78" s="163">
        <f>'Energy Consumption'!J971</f>
        <v>0</v>
      </c>
      <c r="Z78" s="104">
        <f>'Energy Consumption'!J972</f>
        <v>0</v>
      </c>
      <c r="AA78" s="163">
        <f>'Energy Consumption'!J1053</f>
        <v>0</v>
      </c>
      <c r="AB78" s="104">
        <f>'Energy Consumption'!J1054</f>
        <v>0</v>
      </c>
      <c r="AC78" s="163">
        <f>'Energy Consumption'!J1135</f>
        <v>0</v>
      </c>
      <c r="AD78" s="104">
        <f>'Energy Consumption'!J1136</f>
        <v>0</v>
      </c>
      <c r="AE78" s="163">
        <f>'Energy Consumption'!J1217</f>
        <v>0</v>
      </c>
      <c r="AF78" s="104">
        <f>'Energy Consumption'!J1218</f>
        <v>0</v>
      </c>
      <c r="AG78" s="163">
        <f>'Energy Consumption'!J1299</f>
        <v>0</v>
      </c>
      <c r="AH78" s="104">
        <f>'Energy Consumption'!J1300</f>
        <v>0</v>
      </c>
      <c r="AI78" s="163">
        <f>'Energy Consumption'!J1381</f>
        <v>0</v>
      </c>
      <c r="AJ78" s="104">
        <f>'Energy Consumption'!J1382</f>
        <v>0</v>
      </c>
      <c r="AK78" s="163">
        <f>'Energy Consumption'!J1463</f>
        <v>0</v>
      </c>
      <c r="AL78" s="104">
        <f>'Energy Consumption'!J1464</f>
        <v>0</v>
      </c>
      <c r="AM78" s="163">
        <f>'Energy Consumption'!J1545</f>
        <v>0</v>
      </c>
      <c r="AN78" s="104">
        <f>'Energy Consumption'!J1546</f>
        <v>0</v>
      </c>
      <c r="AO78" s="163">
        <f>'Energy Consumption'!J1627</f>
        <v>0</v>
      </c>
      <c r="AP78" s="104">
        <f>'Energy Consumption'!J1628</f>
        <v>0</v>
      </c>
      <c r="AR78" s="104">
        <f>'Relevant Variables'!J50</f>
        <v>0</v>
      </c>
      <c r="AS78" s="104">
        <f>'Relevant Variables'!J80</f>
        <v>0</v>
      </c>
      <c r="AT78" s="104">
        <f>'Relevant Variables'!J110</f>
        <v>0</v>
      </c>
      <c r="AU78" s="104">
        <f>'Relevant Variables'!J140</f>
        <v>0</v>
      </c>
      <c r="AV78" s="104">
        <f>'Relevant Variables'!J170</f>
        <v>0</v>
      </c>
      <c r="AW78" s="104">
        <f>'Relevant Variables'!J200</f>
        <v>0</v>
      </c>
      <c r="AX78" s="104">
        <f>'Relevant Variables'!J230</f>
        <v>0</v>
      </c>
      <c r="AY78" s="104">
        <f>'Relevant Variables'!J260</f>
        <v>0</v>
      </c>
      <c r="AZ78" s="104">
        <f>'Relevant Variables'!J290</f>
        <v>0</v>
      </c>
      <c r="BA78" s="104">
        <f>'Relevant Variables'!J320</f>
        <v>0</v>
      </c>
      <c r="BB78" s="104">
        <f>'Relevant Variables'!J350</f>
        <v>0</v>
      </c>
      <c r="BC78" s="104">
        <f>'Relevant Variables'!J380</f>
        <v>0</v>
      </c>
      <c r="BD78" s="104">
        <f>'Relevant Variables'!J410</f>
        <v>0</v>
      </c>
      <c r="BE78" s="104">
        <f>'Relevant Variables'!J440</f>
        <v>0</v>
      </c>
      <c r="BF78" s="104">
        <f>'Relevant Variables'!J470</f>
        <v>0</v>
      </c>
      <c r="BG78" s="104">
        <f>'Relevant Variables'!J500</f>
        <v>0</v>
      </c>
      <c r="BH78" s="104">
        <f>'Relevant Variables'!J530</f>
        <v>0</v>
      </c>
      <c r="BI78" s="104">
        <f>'Relevant Variables'!J560</f>
        <v>0</v>
      </c>
      <c r="BJ78" s="104">
        <f>'Relevant Variables'!J590</f>
        <v>0</v>
      </c>
      <c r="BK78" s="104">
        <f>'Relevant Variables'!J620</f>
        <v>0</v>
      </c>
    </row>
    <row r="79" spans="1:63" s="104" customFormat="1">
      <c r="A79" s="164">
        <f t="shared" si="2"/>
        <v>40391</v>
      </c>
      <c r="C79" s="163">
        <f>'Energy Consumption'!K69</f>
        <v>0</v>
      </c>
      <c r="D79" s="104">
        <f>'Energy Consumption'!K70</f>
        <v>0</v>
      </c>
      <c r="E79" s="163">
        <f>'Energy Consumption'!K151</f>
        <v>0</v>
      </c>
      <c r="F79" s="104">
        <f>'Energy Consumption'!K152</f>
        <v>0</v>
      </c>
      <c r="G79" s="163">
        <f>'Energy Consumption'!K233</f>
        <v>0</v>
      </c>
      <c r="H79" s="104">
        <f>'Energy Consumption'!K234</f>
        <v>0</v>
      </c>
      <c r="I79" s="163">
        <f>'Energy Consumption'!K315</f>
        <v>0</v>
      </c>
      <c r="J79" s="104">
        <f>'Energy Consumption'!K316</f>
        <v>0</v>
      </c>
      <c r="K79" s="163">
        <f>'Energy Consumption'!K397</f>
        <v>0</v>
      </c>
      <c r="L79" s="104">
        <f>'Energy Consumption'!K398</f>
        <v>0</v>
      </c>
      <c r="M79" s="163">
        <f>'Energy Consumption'!K479</f>
        <v>0</v>
      </c>
      <c r="N79" s="104">
        <f>'Energy Consumption'!K480</f>
        <v>0</v>
      </c>
      <c r="O79" s="163">
        <f>'Energy Consumption'!K561</f>
        <v>0</v>
      </c>
      <c r="P79" s="104">
        <f>'Energy Consumption'!K562</f>
        <v>0</v>
      </c>
      <c r="Q79" s="163">
        <f>'Energy Consumption'!K643</f>
        <v>0</v>
      </c>
      <c r="R79" s="104">
        <f>'Energy Consumption'!K644</f>
        <v>0</v>
      </c>
      <c r="S79" s="163">
        <f>'Energy Consumption'!K725</f>
        <v>0</v>
      </c>
      <c r="T79" s="104">
        <f>'Energy Consumption'!K726</f>
        <v>0</v>
      </c>
      <c r="U79" s="163">
        <f>'Energy Consumption'!K807</f>
        <v>0</v>
      </c>
      <c r="V79" s="104">
        <f>'Energy Consumption'!K808</f>
        <v>0</v>
      </c>
      <c r="W79" s="163">
        <f>'Energy Consumption'!K889</f>
        <v>0</v>
      </c>
      <c r="X79" s="104">
        <f>'Energy Consumption'!K890</f>
        <v>0</v>
      </c>
      <c r="Y79" s="163">
        <f>'Energy Consumption'!K971</f>
        <v>0</v>
      </c>
      <c r="Z79" s="104">
        <f>'Energy Consumption'!K972</f>
        <v>0</v>
      </c>
      <c r="AA79" s="163">
        <f>'Energy Consumption'!K1053</f>
        <v>0</v>
      </c>
      <c r="AB79" s="104">
        <f>'Energy Consumption'!K1054</f>
        <v>0</v>
      </c>
      <c r="AC79" s="163">
        <f>'Energy Consumption'!K1135</f>
        <v>0</v>
      </c>
      <c r="AD79" s="104">
        <f>'Energy Consumption'!K1136</f>
        <v>0</v>
      </c>
      <c r="AE79" s="163">
        <f>'Energy Consumption'!K1217</f>
        <v>0</v>
      </c>
      <c r="AF79" s="104">
        <f>'Energy Consumption'!K1218</f>
        <v>0</v>
      </c>
      <c r="AG79" s="163">
        <f>'Energy Consumption'!K1299</f>
        <v>0</v>
      </c>
      <c r="AH79" s="104">
        <f>'Energy Consumption'!K1300</f>
        <v>0</v>
      </c>
      <c r="AI79" s="163">
        <f>'Energy Consumption'!K1381</f>
        <v>0</v>
      </c>
      <c r="AJ79" s="104">
        <f>'Energy Consumption'!K1382</f>
        <v>0</v>
      </c>
      <c r="AK79" s="163">
        <f>'Energy Consumption'!K1463</f>
        <v>0</v>
      </c>
      <c r="AL79" s="104">
        <f>'Energy Consumption'!K1464</f>
        <v>0</v>
      </c>
      <c r="AM79" s="163">
        <f>'Energy Consumption'!K1545</f>
        <v>0</v>
      </c>
      <c r="AN79" s="104">
        <f>'Energy Consumption'!K1546</f>
        <v>0</v>
      </c>
      <c r="AO79" s="163">
        <f>'Energy Consumption'!K1627</f>
        <v>0</v>
      </c>
      <c r="AP79" s="104">
        <f>'Energy Consumption'!K1628</f>
        <v>0</v>
      </c>
      <c r="AR79" s="104">
        <f>'Relevant Variables'!K50</f>
        <v>0</v>
      </c>
      <c r="AS79" s="104">
        <f>'Relevant Variables'!K80</f>
        <v>0</v>
      </c>
      <c r="AT79" s="104">
        <f>'Relevant Variables'!K110</f>
        <v>0</v>
      </c>
      <c r="AU79" s="104">
        <f>'Relevant Variables'!K140</f>
        <v>0</v>
      </c>
      <c r="AV79" s="104">
        <f>'Relevant Variables'!K170</f>
        <v>0</v>
      </c>
      <c r="AW79" s="104">
        <f>'Relevant Variables'!K200</f>
        <v>0</v>
      </c>
      <c r="AX79" s="104">
        <f>'Relevant Variables'!K230</f>
        <v>0</v>
      </c>
      <c r="AY79" s="104">
        <f>'Relevant Variables'!K260</f>
        <v>0</v>
      </c>
      <c r="AZ79" s="104">
        <f>'Relevant Variables'!K290</f>
        <v>0</v>
      </c>
      <c r="BA79" s="104">
        <f>'Relevant Variables'!K320</f>
        <v>0</v>
      </c>
      <c r="BB79" s="104">
        <f>'Relevant Variables'!K350</f>
        <v>0</v>
      </c>
      <c r="BC79" s="104">
        <f>'Relevant Variables'!K380</f>
        <v>0</v>
      </c>
      <c r="BD79" s="104">
        <f>'Relevant Variables'!K410</f>
        <v>0</v>
      </c>
      <c r="BE79" s="104">
        <f>'Relevant Variables'!K440</f>
        <v>0</v>
      </c>
      <c r="BF79" s="104">
        <f>'Relevant Variables'!K470</f>
        <v>0</v>
      </c>
      <c r="BG79" s="104">
        <f>'Relevant Variables'!K500</f>
        <v>0</v>
      </c>
      <c r="BH79" s="104">
        <f>'Relevant Variables'!K530</f>
        <v>0</v>
      </c>
      <c r="BI79" s="104">
        <f>'Relevant Variables'!K560</f>
        <v>0</v>
      </c>
      <c r="BJ79" s="104">
        <f>'Relevant Variables'!K590</f>
        <v>0</v>
      </c>
      <c r="BK79" s="104">
        <f>'Relevant Variables'!K620</f>
        <v>0</v>
      </c>
    </row>
    <row r="80" spans="1:63" s="104" customFormat="1">
      <c r="A80" s="164">
        <f t="shared" si="2"/>
        <v>40422</v>
      </c>
      <c r="C80" s="163">
        <f>'Energy Consumption'!L69</f>
        <v>0</v>
      </c>
      <c r="D80" s="104">
        <f>'Energy Consumption'!L70</f>
        <v>0</v>
      </c>
      <c r="E80" s="163">
        <f>'Energy Consumption'!L151</f>
        <v>0</v>
      </c>
      <c r="F80" s="104">
        <f>'Energy Consumption'!L152</f>
        <v>0</v>
      </c>
      <c r="G80" s="163">
        <f>'Energy Consumption'!L233</f>
        <v>0</v>
      </c>
      <c r="H80" s="104">
        <f>'Energy Consumption'!L234</f>
        <v>0</v>
      </c>
      <c r="I80" s="163">
        <f>'Energy Consumption'!L315</f>
        <v>0</v>
      </c>
      <c r="J80" s="104">
        <f>'Energy Consumption'!L316</f>
        <v>0</v>
      </c>
      <c r="K80" s="163">
        <f>'Energy Consumption'!L397</f>
        <v>0</v>
      </c>
      <c r="L80" s="104">
        <f>'Energy Consumption'!L398</f>
        <v>0</v>
      </c>
      <c r="M80" s="163">
        <f>'Energy Consumption'!L479</f>
        <v>0</v>
      </c>
      <c r="N80" s="104">
        <f>'Energy Consumption'!L480</f>
        <v>0</v>
      </c>
      <c r="O80" s="163">
        <f>'Energy Consumption'!L561</f>
        <v>0</v>
      </c>
      <c r="P80" s="104">
        <f>'Energy Consumption'!L562</f>
        <v>0</v>
      </c>
      <c r="Q80" s="163">
        <f>'Energy Consumption'!L643</f>
        <v>0</v>
      </c>
      <c r="R80" s="104">
        <f>'Energy Consumption'!L644</f>
        <v>0</v>
      </c>
      <c r="S80" s="163">
        <f>'Energy Consumption'!L725</f>
        <v>0</v>
      </c>
      <c r="T80" s="104">
        <f>'Energy Consumption'!L726</f>
        <v>0</v>
      </c>
      <c r="U80" s="163">
        <f>'Energy Consumption'!L807</f>
        <v>0</v>
      </c>
      <c r="V80" s="104">
        <f>'Energy Consumption'!L808</f>
        <v>0</v>
      </c>
      <c r="W80" s="163">
        <f>'Energy Consumption'!L889</f>
        <v>0</v>
      </c>
      <c r="X80" s="104">
        <f>'Energy Consumption'!L890</f>
        <v>0</v>
      </c>
      <c r="Y80" s="163">
        <f>'Energy Consumption'!L971</f>
        <v>0</v>
      </c>
      <c r="Z80" s="104">
        <f>'Energy Consumption'!L972</f>
        <v>0</v>
      </c>
      <c r="AA80" s="163">
        <f>'Energy Consumption'!L1053</f>
        <v>0</v>
      </c>
      <c r="AB80" s="104">
        <f>'Energy Consumption'!L1054</f>
        <v>0</v>
      </c>
      <c r="AC80" s="163">
        <f>'Energy Consumption'!L1135</f>
        <v>0</v>
      </c>
      <c r="AD80" s="104">
        <f>'Energy Consumption'!L1136</f>
        <v>0</v>
      </c>
      <c r="AE80" s="163">
        <f>'Energy Consumption'!L1217</f>
        <v>0</v>
      </c>
      <c r="AF80" s="104">
        <f>'Energy Consumption'!L1218</f>
        <v>0</v>
      </c>
      <c r="AG80" s="163">
        <f>'Energy Consumption'!L1299</f>
        <v>0</v>
      </c>
      <c r="AH80" s="104">
        <f>'Energy Consumption'!L1300</f>
        <v>0</v>
      </c>
      <c r="AI80" s="163">
        <f>'Energy Consumption'!L1381</f>
        <v>0</v>
      </c>
      <c r="AJ80" s="104">
        <f>'Energy Consumption'!L1382</f>
        <v>0</v>
      </c>
      <c r="AK80" s="163">
        <f>'Energy Consumption'!L1463</f>
        <v>0</v>
      </c>
      <c r="AL80" s="104">
        <f>'Energy Consumption'!L1464</f>
        <v>0</v>
      </c>
      <c r="AM80" s="163">
        <f>'Energy Consumption'!L1545</f>
        <v>0</v>
      </c>
      <c r="AN80" s="104">
        <f>'Energy Consumption'!L1546</f>
        <v>0</v>
      </c>
      <c r="AO80" s="163">
        <f>'Energy Consumption'!L1627</f>
        <v>0</v>
      </c>
      <c r="AP80" s="104">
        <f>'Energy Consumption'!L1628</f>
        <v>0</v>
      </c>
      <c r="AR80" s="104">
        <f>'Relevant Variables'!L50</f>
        <v>0</v>
      </c>
      <c r="AS80" s="104">
        <f>'Relevant Variables'!L80</f>
        <v>0</v>
      </c>
      <c r="AT80" s="104">
        <f>'Relevant Variables'!L110</f>
        <v>0</v>
      </c>
      <c r="AU80" s="104">
        <f>'Relevant Variables'!L140</f>
        <v>0</v>
      </c>
      <c r="AV80" s="104">
        <f>'Relevant Variables'!L170</f>
        <v>0</v>
      </c>
      <c r="AW80" s="104">
        <f>'Relevant Variables'!L200</f>
        <v>0</v>
      </c>
      <c r="AX80" s="104">
        <f>'Relevant Variables'!L230</f>
        <v>0</v>
      </c>
      <c r="AY80" s="104">
        <f>'Relevant Variables'!L260</f>
        <v>0</v>
      </c>
      <c r="AZ80" s="104">
        <f>'Relevant Variables'!L290</f>
        <v>0</v>
      </c>
      <c r="BA80" s="104">
        <f>'Relevant Variables'!L320</f>
        <v>0</v>
      </c>
      <c r="BB80" s="104">
        <f>'Relevant Variables'!L350</f>
        <v>0</v>
      </c>
      <c r="BC80" s="104">
        <f>'Relevant Variables'!L380</f>
        <v>0</v>
      </c>
      <c r="BD80" s="104">
        <f>'Relevant Variables'!L410</f>
        <v>0</v>
      </c>
      <c r="BE80" s="104">
        <f>'Relevant Variables'!L440</f>
        <v>0</v>
      </c>
      <c r="BF80" s="104">
        <f>'Relevant Variables'!L470</f>
        <v>0</v>
      </c>
      <c r="BG80" s="104">
        <f>'Relevant Variables'!L500</f>
        <v>0</v>
      </c>
      <c r="BH80" s="104">
        <f>'Relevant Variables'!L530</f>
        <v>0</v>
      </c>
      <c r="BI80" s="104">
        <f>'Relevant Variables'!L560</f>
        <v>0</v>
      </c>
      <c r="BJ80" s="104">
        <f>'Relevant Variables'!L590</f>
        <v>0</v>
      </c>
      <c r="BK80" s="104">
        <f>'Relevant Variables'!L620</f>
        <v>0</v>
      </c>
    </row>
    <row r="81" spans="1:63" s="104" customFormat="1">
      <c r="A81" s="164">
        <f t="shared" si="2"/>
        <v>40452</v>
      </c>
      <c r="C81" s="163">
        <f>'Energy Consumption'!M69</f>
        <v>0</v>
      </c>
      <c r="D81" s="104">
        <f>'Energy Consumption'!M70</f>
        <v>0</v>
      </c>
      <c r="E81" s="163">
        <f>'Energy Consumption'!M151</f>
        <v>0</v>
      </c>
      <c r="F81" s="104">
        <f>'Energy Consumption'!M152</f>
        <v>0</v>
      </c>
      <c r="G81" s="163">
        <f>'Energy Consumption'!M233</f>
        <v>0</v>
      </c>
      <c r="H81" s="104">
        <f>'Energy Consumption'!M234</f>
        <v>0</v>
      </c>
      <c r="I81" s="163">
        <f>'Energy Consumption'!M315</f>
        <v>0</v>
      </c>
      <c r="J81" s="104">
        <f>'Energy Consumption'!M316</f>
        <v>0</v>
      </c>
      <c r="K81" s="163">
        <f>'Energy Consumption'!M397</f>
        <v>0</v>
      </c>
      <c r="L81" s="104">
        <f>'Energy Consumption'!M398</f>
        <v>0</v>
      </c>
      <c r="M81" s="163">
        <f>'Energy Consumption'!M479</f>
        <v>0</v>
      </c>
      <c r="N81" s="104">
        <f>'Energy Consumption'!M480</f>
        <v>0</v>
      </c>
      <c r="O81" s="163">
        <f>'Energy Consumption'!M561</f>
        <v>0</v>
      </c>
      <c r="P81" s="104">
        <f>'Energy Consumption'!M562</f>
        <v>0</v>
      </c>
      <c r="Q81" s="163">
        <f>'Energy Consumption'!M643</f>
        <v>0</v>
      </c>
      <c r="R81" s="104">
        <f>'Energy Consumption'!M644</f>
        <v>0</v>
      </c>
      <c r="S81" s="163">
        <f>'Energy Consumption'!M725</f>
        <v>0</v>
      </c>
      <c r="T81" s="104">
        <f>'Energy Consumption'!M726</f>
        <v>0</v>
      </c>
      <c r="U81" s="163">
        <f>'Energy Consumption'!M807</f>
        <v>0</v>
      </c>
      <c r="V81" s="104">
        <f>'Energy Consumption'!M808</f>
        <v>0</v>
      </c>
      <c r="W81" s="163">
        <f>'Energy Consumption'!M889</f>
        <v>0</v>
      </c>
      <c r="X81" s="104">
        <f>'Energy Consumption'!M890</f>
        <v>0</v>
      </c>
      <c r="Y81" s="163">
        <f>'Energy Consumption'!M971</f>
        <v>0</v>
      </c>
      <c r="Z81" s="104">
        <f>'Energy Consumption'!M972</f>
        <v>0</v>
      </c>
      <c r="AA81" s="163">
        <f>'Energy Consumption'!M1053</f>
        <v>0</v>
      </c>
      <c r="AB81" s="104">
        <f>'Energy Consumption'!M1054</f>
        <v>0</v>
      </c>
      <c r="AC81" s="163">
        <f>'Energy Consumption'!M1135</f>
        <v>0</v>
      </c>
      <c r="AD81" s="104">
        <f>'Energy Consumption'!M1136</f>
        <v>0</v>
      </c>
      <c r="AE81" s="163">
        <f>'Energy Consumption'!M1217</f>
        <v>0</v>
      </c>
      <c r="AF81" s="104">
        <f>'Energy Consumption'!M1218</f>
        <v>0</v>
      </c>
      <c r="AG81" s="163">
        <f>'Energy Consumption'!M1299</f>
        <v>0</v>
      </c>
      <c r="AH81" s="104">
        <f>'Energy Consumption'!M1300</f>
        <v>0</v>
      </c>
      <c r="AI81" s="163">
        <f>'Energy Consumption'!M1381</f>
        <v>0</v>
      </c>
      <c r="AJ81" s="104">
        <f>'Energy Consumption'!M1382</f>
        <v>0</v>
      </c>
      <c r="AK81" s="163">
        <f>'Energy Consumption'!M1463</f>
        <v>0</v>
      </c>
      <c r="AL81" s="104">
        <f>'Energy Consumption'!M1464</f>
        <v>0</v>
      </c>
      <c r="AM81" s="163">
        <f>'Energy Consumption'!M1545</f>
        <v>0</v>
      </c>
      <c r="AN81" s="104">
        <f>'Energy Consumption'!M1546</f>
        <v>0</v>
      </c>
      <c r="AO81" s="163">
        <f>'Energy Consumption'!M1627</f>
        <v>0</v>
      </c>
      <c r="AP81" s="104">
        <f>'Energy Consumption'!M1628</f>
        <v>0</v>
      </c>
      <c r="AR81" s="104">
        <f>'Relevant Variables'!M50</f>
        <v>0</v>
      </c>
      <c r="AS81" s="104">
        <f>'Relevant Variables'!M80</f>
        <v>0</v>
      </c>
      <c r="AT81" s="104">
        <f>'Relevant Variables'!M110</f>
        <v>0</v>
      </c>
      <c r="AU81" s="104">
        <f>'Relevant Variables'!M140</f>
        <v>0</v>
      </c>
      <c r="AV81" s="104">
        <f>'Relevant Variables'!M170</f>
        <v>0</v>
      </c>
      <c r="AW81" s="104">
        <f>'Relevant Variables'!M200</f>
        <v>0</v>
      </c>
      <c r="AX81" s="104">
        <f>'Relevant Variables'!M230</f>
        <v>0</v>
      </c>
      <c r="AY81" s="104">
        <f>'Relevant Variables'!M260</f>
        <v>0</v>
      </c>
      <c r="AZ81" s="104">
        <f>'Relevant Variables'!M290</f>
        <v>0</v>
      </c>
      <c r="BA81" s="104">
        <f>'Relevant Variables'!M320</f>
        <v>0</v>
      </c>
      <c r="BB81" s="104">
        <f>'Relevant Variables'!M350</f>
        <v>0</v>
      </c>
      <c r="BC81" s="104">
        <f>'Relevant Variables'!M380</f>
        <v>0</v>
      </c>
      <c r="BD81" s="104">
        <f>'Relevant Variables'!M410</f>
        <v>0</v>
      </c>
      <c r="BE81" s="104">
        <f>'Relevant Variables'!M440</f>
        <v>0</v>
      </c>
      <c r="BF81" s="104">
        <f>'Relevant Variables'!M470</f>
        <v>0</v>
      </c>
      <c r="BG81" s="104">
        <f>'Relevant Variables'!M500</f>
        <v>0</v>
      </c>
      <c r="BH81" s="104">
        <f>'Relevant Variables'!M530</f>
        <v>0</v>
      </c>
      <c r="BI81" s="104">
        <f>'Relevant Variables'!M560</f>
        <v>0</v>
      </c>
      <c r="BJ81" s="104">
        <f>'Relevant Variables'!M590</f>
        <v>0</v>
      </c>
      <c r="BK81" s="104">
        <f>'Relevant Variables'!M620</f>
        <v>0</v>
      </c>
    </row>
    <row r="82" spans="1:63" s="104" customFormat="1">
      <c r="A82" s="164">
        <f t="shared" si="2"/>
        <v>40483</v>
      </c>
      <c r="C82" s="163">
        <f>'Energy Consumption'!N69</f>
        <v>0</v>
      </c>
      <c r="D82" s="104">
        <f>'Energy Consumption'!N70</f>
        <v>0</v>
      </c>
      <c r="E82" s="163">
        <f>'Energy Consumption'!N151</f>
        <v>0</v>
      </c>
      <c r="F82" s="104">
        <f>'Energy Consumption'!N152</f>
        <v>0</v>
      </c>
      <c r="G82" s="163">
        <f>'Energy Consumption'!N233</f>
        <v>0</v>
      </c>
      <c r="H82" s="104">
        <f>'Energy Consumption'!N234</f>
        <v>0</v>
      </c>
      <c r="I82" s="163">
        <f>'Energy Consumption'!N315</f>
        <v>0</v>
      </c>
      <c r="J82" s="104">
        <f>'Energy Consumption'!N316</f>
        <v>0</v>
      </c>
      <c r="K82" s="163">
        <f>'Energy Consumption'!N397</f>
        <v>0</v>
      </c>
      <c r="L82" s="104">
        <f>'Energy Consumption'!N398</f>
        <v>0</v>
      </c>
      <c r="M82" s="163">
        <f>'Energy Consumption'!N479</f>
        <v>0</v>
      </c>
      <c r="N82" s="104">
        <f>'Energy Consumption'!N480</f>
        <v>0</v>
      </c>
      <c r="O82" s="163">
        <f>'Energy Consumption'!N561</f>
        <v>0</v>
      </c>
      <c r="P82" s="104">
        <f>'Energy Consumption'!N562</f>
        <v>0</v>
      </c>
      <c r="Q82" s="163">
        <f>'Energy Consumption'!N643</f>
        <v>0</v>
      </c>
      <c r="R82" s="104">
        <f>'Energy Consumption'!N644</f>
        <v>0</v>
      </c>
      <c r="S82" s="163">
        <f>'Energy Consumption'!N725</f>
        <v>0</v>
      </c>
      <c r="T82" s="104">
        <f>'Energy Consumption'!N726</f>
        <v>0</v>
      </c>
      <c r="U82" s="163">
        <f>'Energy Consumption'!N807</f>
        <v>0</v>
      </c>
      <c r="V82" s="104">
        <f>'Energy Consumption'!N808</f>
        <v>0</v>
      </c>
      <c r="W82" s="163">
        <f>'Energy Consumption'!N889</f>
        <v>0</v>
      </c>
      <c r="X82" s="104">
        <f>'Energy Consumption'!N890</f>
        <v>0</v>
      </c>
      <c r="Y82" s="163">
        <f>'Energy Consumption'!N971</f>
        <v>0</v>
      </c>
      <c r="Z82" s="104">
        <f>'Energy Consumption'!N972</f>
        <v>0</v>
      </c>
      <c r="AA82" s="163">
        <f>'Energy Consumption'!N1053</f>
        <v>0</v>
      </c>
      <c r="AB82" s="104">
        <f>'Energy Consumption'!N1054</f>
        <v>0</v>
      </c>
      <c r="AC82" s="163">
        <f>'Energy Consumption'!N1135</f>
        <v>0</v>
      </c>
      <c r="AD82" s="104">
        <f>'Energy Consumption'!N1136</f>
        <v>0</v>
      </c>
      <c r="AE82" s="163">
        <f>'Energy Consumption'!N1217</f>
        <v>0</v>
      </c>
      <c r="AF82" s="104">
        <f>'Energy Consumption'!N1218</f>
        <v>0</v>
      </c>
      <c r="AG82" s="163">
        <f>'Energy Consumption'!N1299</f>
        <v>0</v>
      </c>
      <c r="AH82" s="104">
        <f>'Energy Consumption'!N1300</f>
        <v>0</v>
      </c>
      <c r="AI82" s="163">
        <f>'Energy Consumption'!N1381</f>
        <v>0</v>
      </c>
      <c r="AJ82" s="104">
        <f>'Energy Consumption'!N1382</f>
        <v>0</v>
      </c>
      <c r="AK82" s="163">
        <f>'Energy Consumption'!N1463</f>
        <v>0</v>
      </c>
      <c r="AL82" s="104">
        <f>'Energy Consumption'!N1464</f>
        <v>0</v>
      </c>
      <c r="AM82" s="163">
        <f>'Energy Consumption'!N1545</f>
        <v>0</v>
      </c>
      <c r="AN82" s="104">
        <f>'Energy Consumption'!N1546</f>
        <v>0</v>
      </c>
      <c r="AO82" s="163">
        <f>'Energy Consumption'!N1627</f>
        <v>0</v>
      </c>
      <c r="AP82" s="104">
        <f>'Energy Consumption'!N1628</f>
        <v>0</v>
      </c>
      <c r="AR82" s="104">
        <f>'Relevant Variables'!N50</f>
        <v>0</v>
      </c>
      <c r="AS82" s="104">
        <f>'Relevant Variables'!N80</f>
        <v>0</v>
      </c>
      <c r="AT82" s="104">
        <f>'Relevant Variables'!N110</f>
        <v>0</v>
      </c>
      <c r="AU82" s="104">
        <f>'Relevant Variables'!N140</f>
        <v>0</v>
      </c>
      <c r="AV82" s="104">
        <f>'Relevant Variables'!N170</f>
        <v>0</v>
      </c>
      <c r="AW82" s="104">
        <f>'Relevant Variables'!N200</f>
        <v>0</v>
      </c>
      <c r="AX82" s="104">
        <f>'Relevant Variables'!N230</f>
        <v>0</v>
      </c>
      <c r="AY82" s="104">
        <f>'Relevant Variables'!N260</f>
        <v>0</v>
      </c>
      <c r="AZ82" s="104">
        <f>'Relevant Variables'!N290</f>
        <v>0</v>
      </c>
      <c r="BA82" s="104">
        <f>'Relevant Variables'!N320</f>
        <v>0</v>
      </c>
      <c r="BB82" s="104">
        <f>'Relevant Variables'!N350</f>
        <v>0</v>
      </c>
      <c r="BC82" s="104">
        <f>'Relevant Variables'!N380</f>
        <v>0</v>
      </c>
      <c r="BD82" s="104">
        <f>'Relevant Variables'!N410</f>
        <v>0</v>
      </c>
      <c r="BE82" s="104">
        <f>'Relevant Variables'!N440</f>
        <v>0</v>
      </c>
      <c r="BF82" s="104">
        <f>'Relevant Variables'!N470</f>
        <v>0</v>
      </c>
      <c r="BG82" s="104">
        <f>'Relevant Variables'!N500</f>
        <v>0</v>
      </c>
      <c r="BH82" s="104">
        <f>'Relevant Variables'!N530</f>
        <v>0</v>
      </c>
      <c r="BI82" s="104">
        <f>'Relevant Variables'!N560</f>
        <v>0</v>
      </c>
      <c r="BJ82" s="104">
        <f>'Relevant Variables'!N590</f>
        <v>0</v>
      </c>
      <c r="BK82" s="104">
        <f>'Relevant Variables'!N620</f>
        <v>0</v>
      </c>
    </row>
    <row r="83" spans="1:63" s="104" customFormat="1">
      <c r="A83" s="164">
        <f t="shared" si="2"/>
        <v>40513</v>
      </c>
      <c r="C83" s="163">
        <f>'Energy Consumption'!O69</f>
        <v>0</v>
      </c>
      <c r="D83" s="104">
        <f>'Energy Consumption'!O70</f>
        <v>0</v>
      </c>
      <c r="E83" s="163">
        <f>'Energy Consumption'!O151</f>
        <v>0</v>
      </c>
      <c r="F83" s="104">
        <f>'Energy Consumption'!O152</f>
        <v>0</v>
      </c>
      <c r="G83" s="163">
        <f>'Energy Consumption'!O233</f>
        <v>0</v>
      </c>
      <c r="H83" s="104">
        <f>'Energy Consumption'!O234</f>
        <v>0</v>
      </c>
      <c r="I83" s="163">
        <f>'Energy Consumption'!O315</f>
        <v>0</v>
      </c>
      <c r="J83" s="104">
        <f>'Energy Consumption'!O316</f>
        <v>0</v>
      </c>
      <c r="K83" s="163">
        <f>'Energy Consumption'!O397</f>
        <v>0</v>
      </c>
      <c r="L83" s="104">
        <f>'Energy Consumption'!O398</f>
        <v>0</v>
      </c>
      <c r="M83" s="163">
        <f>'Energy Consumption'!O479</f>
        <v>0</v>
      </c>
      <c r="N83" s="104">
        <f>'Energy Consumption'!O480</f>
        <v>0</v>
      </c>
      <c r="O83" s="163">
        <f>'Energy Consumption'!O561</f>
        <v>0</v>
      </c>
      <c r="P83" s="104">
        <f>'Energy Consumption'!O562</f>
        <v>0</v>
      </c>
      <c r="Q83" s="163">
        <f>'Energy Consumption'!O643</f>
        <v>0</v>
      </c>
      <c r="R83" s="104">
        <f>'Energy Consumption'!O644</f>
        <v>0</v>
      </c>
      <c r="S83" s="163">
        <f>'Energy Consumption'!O725</f>
        <v>0</v>
      </c>
      <c r="T83" s="104">
        <f>'Energy Consumption'!O726</f>
        <v>0</v>
      </c>
      <c r="U83" s="163">
        <f>'Energy Consumption'!O807</f>
        <v>0</v>
      </c>
      <c r="V83" s="104">
        <f>'Energy Consumption'!O808</f>
        <v>0</v>
      </c>
      <c r="W83" s="163">
        <f>'Energy Consumption'!O889</f>
        <v>0</v>
      </c>
      <c r="X83" s="104">
        <f>'Energy Consumption'!O890</f>
        <v>0</v>
      </c>
      <c r="Y83" s="163">
        <f>'Energy Consumption'!O971</f>
        <v>0</v>
      </c>
      <c r="Z83" s="104">
        <f>'Energy Consumption'!O972</f>
        <v>0</v>
      </c>
      <c r="AA83" s="163">
        <f>'Energy Consumption'!O1053</f>
        <v>0</v>
      </c>
      <c r="AB83" s="104">
        <f>'Energy Consumption'!O1054</f>
        <v>0</v>
      </c>
      <c r="AC83" s="163">
        <f>'Energy Consumption'!O1135</f>
        <v>0</v>
      </c>
      <c r="AD83" s="104">
        <f>'Energy Consumption'!O1136</f>
        <v>0</v>
      </c>
      <c r="AE83" s="163">
        <f>'Energy Consumption'!O1217</f>
        <v>0</v>
      </c>
      <c r="AF83" s="104">
        <f>'Energy Consumption'!O1218</f>
        <v>0</v>
      </c>
      <c r="AG83" s="163">
        <f>'Energy Consumption'!O1299</f>
        <v>0</v>
      </c>
      <c r="AH83" s="104">
        <f>'Energy Consumption'!O1300</f>
        <v>0</v>
      </c>
      <c r="AI83" s="163">
        <f>'Energy Consumption'!O1381</f>
        <v>0</v>
      </c>
      <c r="AJ83" s="104">
        <f>'Energy Consumption'!O1382</f>
        <v>0</v>
      </c>
      <c r="AK83" s="163">
        <f>'Energy Consumption'!O1463</f>
        <v>0</v>
      </c>
      <c r="AL83" s="104">
        <f>'Energy Consumption'!O1464</f>
        <v>0</v>
      </c>
      <c r="AM83" s="163">
        <f>'Energy Consumption'!O1545</f>
        <v>0</v>
      </c>
      <c r="AN83" s="104">
        <f>'Energy Consumption'!O1546</f>
        <v>0</v>
      </c>
      <c r="AO83" s="163">
        <f>'Energy Consumption'!O1627</f>
        <v>0</v>
      </c>
      <c r="AP83" s="104">
        <f>'Energy Consumption'!O1628</f>
        <v>0</v>
      </c>
      <c r="AR83" s="104">
        <f>'Relevant Variables'!O50</f>
        <v>0</v>
      </c>
      <c r="AS83" s="104">
        <f>'Relevant Variables'!O80</f>
        <v>0</v>
      </c>
      <c r="AT83" s="104">
        <f>'Relevant Variables'!O110</f>
        <v>0</v>
      </c>
      <c r="AU83" s="104">
        <f>'Relevant Variables'!O140</f>
        <v>0</v>
      </c>
      <c r="AV83" s="104">
        <f>'Relevant Variables'!O170</f>
        <v>0</v>
      </c>
      <c r="AW83" s="104">
        <f>'Relevant Variables'!O200</f>
        <v>0</v>
      </c>
      <c r="AX83" s="104">
        <f>'Relevant Variables'!O230</f>
        <v>0</v>
      </c>
      <c r="AY83" s="104">
        <f>'Relevant Variables'!O260</f>
        <v>0</v>
      </c>
      <c r="AZ83" s="104">
        <f>'Relevant Variables'!O290</f>
        <v>0</v>
      </c>
      <c r="BA83" s="104">
        <f>'Relevant Variables'!O320</f>
        <v>0</v>
      </c>
      <c r="BB83" s="104">
        <f>'Relevant Variables'!O350</f>
        <v>0</v>
      </c>
      <c r="BC83" s="104">
        <f>'Relevant Variables'!O380</f>
        <v>0</v>
      </c>
      <c r="BD83" s="104">
        <f>'Relevant Variables'!O410</f>
        <v>0</v>
      </c>
      <c r="BE83" s="104">
        <f>'Relevant Variables'!O440</f>
        <v>0</v>
      </c>
      <c r="BF83" s="104">
        <f>'Relevant Variables'!O470</f>
        <v>0</v>
      </c>
      <c r="BG83" s="104">
        <f>'Relevant Variables'!O500</f>
        <v>0</v>
      </c>
      <c r="BH83" s="104">
        <f>'Relevant Variables'!O530</f>
        <v>0</v>
      </c>
      <c r="BI83" s="104">
        <f>'Relevant Variables'!O560</f>
        <v>0</v>
      </c>
      <c r="BJ83" s="104">
        <f>'Relevant Variables'!O590</f>
        <v>0</v>
      </c>
      <c r="BK83" s="104">
        <f>'Relevant Variables'!O620</f>
        <v>0</v>
      </c>
    </row>
    <row r="84" spans="1:63" s="104" customFormat="1">
      <c r="A84" s="164">
        <f t="shared" si="2"/>
        <v>40544</v>
      </c>
      <c r="C84" s="163">
        <f>'Energy Consumption'!D67</f>
        <v>0</v>
      </c>
      <c r="D84" s="104">
        <f>'Energy Consumption'!D68</f>
        <v>0</v>
      </c>
      <c r="E84" s="163">
        <f>'Energy Consumption'!D149</f>
        <v>0</v>
      </c>
      <c r="F84" s="104">
        <f>'Energy Consumption'!D150</f>
        <v>0</v>
      </c>
      <c r="G84" s="163">
        <f>'Energy Consumption'!D231</f>
        <v>0</v>
      </c>
      <c r="H84" s="104">
        <f>'Energy Consumption'!D232</f>
        <v>0</v>
      </c>
      <c r="I84" s="163">
        <f>'Energy Consumption'!D313</f>
        <v>0</v>
      </c>
      <c r="J84" s="104">
        <f>'Energy Consumption'!D314</f>
        <v>0</v>
      </c>
      <c r="K84" s="163">
        <f>'Energy Consumption'!D395</f>
        <v>0</v>
      </c>
      <c r="L84" s="104">
        <f>'Energy Consumption'!D396</f>
        <v>0</v>
      </c>
      <c r="M84" s="163">
        <f>'Energy Consumption'!D477</f>
        <v>0</v>
      </c>
      <c r="N84" s="104">
        <f>'Energy Consumption'!D478</f>
        <v>0</v>
      </c>
      <c r="O84" s="163">
        <f>'Energy Consumption'!D559</f>
        <v>0</v>
      </c>
      <c r="P84" s="104">
        <f>'Energy Consumption'!D560</f>
        <v>0</v>
      </c>
      <c r="Q84" s="163">
        <f>'Energy Consumption'!D641</f>
        <v>0</v>
      </c>
      <c r="R84" s="104">
        <f>'Energy Consumption'!D642</f>
        <v>0</v>
      </c>
      <c r="S84" s="163">
        <f>'Energy Consumption'!D723</f>
        <v>0</v>
      </c>
      <c r="T84" s="104">
        <f>'Energy Consumption'!D724</f>
        <v>0</v>
      </c>
      <c r="U84" s="163">
        <f>'Energy Consumption'!D805</f>
        <v>0</v>
      </c>
      <c r="V84" s="104">
        <f>'Energy Consumption'!D806</f>
        <v>0</v>
      </c>
      <c r="W84" s="163">
        <f>'Energy Consumption'!D887</f>
        <v>0</v>
      </c>
      <c r="X84" s="104">
        <f>'Energy Consumption'!D888</f>
        <v>0</v>
      </c>
      <c r="Y84" s="163">
        <f>'Energy Consumption'!D969</f>
        <v>0</v>
      </c>
      <c r="Z84" s="104">
        <f>'Energy Consumption'!D970</f>
        <v>0</v>
      </c>
      <c r="AA84" s="163">
        <f>'Energy Consumption'!D1051</f>
        <v>0</v>
      </c>
      <c r="AB84" s="104">
        <f>'Energy Consumption'!D1052</f>
        <v>0</v>
      </c>
      <c r="AC84" s="163">
        <f>'Energy Consumption'!D1133</f>
        <v>0</v>
      </c>
      <c r="AD84" s="104">
        <f>'Energy Consumption'!D1134</f>
        <v>0</v>
      </c>
      <c r="AE84" s="163">
        <f>'Energy Consumption'!D1215</f>
        <v>0</v>
      </c>
      <c r="AF84" s="104">
        <f>'Energy Consumption'!D1216</f>
        <v>0</v>
      </c>
      <c r="AG84" s="163">
        <f>'Energy Consumption'!D1297</f>
        <v>0</v>
      </c>
      <c r="AH84" s="104">
        <f>'Energy Consumption'!D1298</f>
        <v>0</v>
      </c>
      <c r="AI84" s="163">
        <f>'Energy Consumption'!D1379</f>
        <v>0</v>
      </c>
      <c r="AJ84" s="104">
        <f>'Energy Consumption'!D1380</f>
        <v>0</v>
      </c>
      <c r="AK84" s="163">
        <f>'Energy Consumption'!D1461</f>
        <v>0</v>
      </c>
      <c r="AL84" s="104">
        <f>'Energy Consumption'!D1462</f>
        <v>0</v>
      </c>
      <c r="AM84" s="163">
        <f>'Energy Consumption'!D1543</f>
        <v>0</v>
      </c>
      <c r="AN84" s="104">
        <f>'Energy Consumption'!D1544</f>
        <v>0</v>
      </c>
      <c r="AO84" s="163">
        <f>'Energy Consumption'!D1625</f>
        <v>0</v>
      </c>
      <c r="AP84" s="104">
        <f>'Energy Consumption'!D1626</f>
        <v>0</v>
      </c>
      <c r="AR84" s="104">
        <f>'Relevant Variables'!D49</f>
        <v>0</v>
      </c>
      <c r="AS84" s="104">
        <f>'Relevant Variables'!D79</f>
        <v>0</v>
      </c>
      <c r="AT84" s="104">
        <f>'Relevant Variables'!D109</f>
        <v>0</v>
      </c>
      <c r="AU84" s="104">
        <f>'Relevant Variables'!D139</f>
        <v>0</v>
      </c>
      <c r="AV84" s="104">
        <f>'Relevant Variables'!D169</f>
        <v>0</v>
      </c>
      <c r="AW84" s="104">
        <f>'Relevant Variables'!D199</f>
        <v>0</v>
      </c>
      <c r="AX84" s="104">
        <f>'Relevant Variables'!D229</f>
        <v>0</v>
      </c>
      <c r="AY84" s="104">
        <f>'Relevant Variables'!D259</f>
        <v>0</v>
      </c>
      <c r="AZ84" s="104">
        <f>'Relevant Variables'!D289</f>
        <v>0</v>
      </c>
      <c r="BA84" s="104">
        <f>'Relevant Variables'!D319</f>
        <v>0</v>
      </c>
      <c r="BB84" s="104">
        <f>'Relevant Variables'!D349</f>
        <v>0</v>
      </c>
      <c r="BC84" s="104">
        <f>'Relevant Variables'!D379</f>
        <v>0</v>
      </c>
      <c r="BD84" s="104">
        <f>'Relevant Variables'!D409</f>
        <v>0</v>
      </c>
      <c r="BE84" s="104">
        <f>'Relevant Variables'!D439</f>
        <v>0</v>
      </c>
      <c r="BF84" s="104">
        <f>'Relevant Variables'!D469</f>
        <v>0</v>
      </c>
      <c r="BG84" s="104">
        <f>'Relevant Variables'!D499</f>
        <v>0</v>
      </c>
      <c r="BH84" s="104">
        <f>'Relevant Variables'!D529</f>
        <v>0</v>
      </c>
      <c r="BI84" s="104">
        <f>'Relevant Variables'!D559</f>
        <v>0</v>
      </c>
      <c r="BJ84" s="104">
        <f>'Relevant Variables'!D589</f>
        <v>0</v>
      </c>
      <c r="BK84" s="104">
        <f>'Relevant Variables'!D619</f>
        <v>0</v>
      </c>
    </row>
    <row r="85" spans="1:63" s="104" customFormat="1">
      <c r="A85" s="164">
        <f t="shared" si="2"/>
        <v>40575</v>
      </c>
      <c r="C85" s="163">
        <f>'Energy Consumption'!E67</f>
        <v>0</v>
      </c>
      <c r="D85" s="104">
        <f>'Energy Consumption'!E68</f>
        <v>0</v>
      </c>
      <c r="E85" s="163">
        <f>'Energy Consumption'!E149</f>
        <v>0</v>
      </c>
      <c r="F85" s="104">
        <f>'Energy Consumption'!E150</f>
        <v>0</v>
      </c>
      <c r="G85" s="163">
        <f>'Energy Consumption'!E231</f>
        <v>0</v>
      </c>
      <c r="H85" s="104">
        <f>'Energy Consumption'!E232</f>
        <v>0</v>
      </c>
      <c r="I85" s="163">
        <f>'Energy Consumption'!E313</f>
        <v>0</v>
      </c>
      <c r="J85" s="104">
        <f>'Energy Consumption'!E314</f>
        <v>0</v>
      </c>
      <c r="K85" s="163">
        <f>'Energy Consumption'!E395</f>
        <v>0</v>
      </c>
      <c r="L85" s="104">
        <f>'Energy Consumption'!E396</f>
        <v>0</v>
      </c>
      <c r="M85" s="163">
        <f>'Energy Consumption'!E477</f>
        <v>0</v>
      </c>
      <c r="N85" s="104">
        <f>'Energy Consumption'!E478</f>
        <v>0</v>
      </c>
      <c r="O85" s="163">
        <f>'Energy Consumption'!E559</f>
        <v>0</v>
      </c>
      <c r="P85" s="104">
        <f>'Energy Consumption'!E560</f>
        <v>0</v>
      </c>
      <c r="Q85" s="163">
        <f>'Energy Consumption'!E641</f>
        <v>0</v>
      </c>
      <c r="R85" s="104">
        <f>'Energy Consumption'!E642</f>
        <v>0</v>
      </c>
      <c r="S85" s="163">
        <f>'Energy Consumption'!E723</f>
        <v>0</v>
      </c>
      <c r="T85" s="104">
        <f>'Energy Consumption'!E724</f>
        <v>0</v>
      </c>
      <c r="U85" s="163">
        <f>'Energy Consumption'!E805</f>
        <v>0</v>
      </c>
      <c r="V85" s="104">
        <f>'Energy Consumption'!E806</f>
        <v>0</v>
      </c>
      <c r="W85" s="163">
        <f>'Energy Consumption'!E887</f>
        <v>0</v>
      </c>
      <c r="X85" s="104">
        <f>'Energy Consumption'!E888</f>
        <v>0</v>
      </c>
      <c r="Y85" s="163">
        <f>'Energy Consumption'!E969</f>
        <v>0</v>
      </c>
      <c r="Z85" s="104">
        <f>'Energy Consumption'!E970</f>
        <v>0</v>
      </c>
      <c r="AA85" s="163">
        <f>'Energy Consumption'!E1051</f>
        <v>0</v>
      </c>
      <c r="AB85" s="104">
        <f>'Energy Consumption'!E1052</f>
        <v>0</v>
      </c>
      <c r="AC85" s="163">
        <f>'Energy Consumption'!E1133</f>
        <v>0</v>
      </c>
      <c r="AD85" s="104">
        <f>'Energy Consumption'!E1134</f>
        <v>0</v>
      </c>
      <c r="AE85" s="163">
        <f>'Energy Consumption'!E1215</f>
        <v>0</v>
      </c>
      <c r="AF85" s="104">
        <f>'Energy Consumption'!E1216</f>
        <v>0</v>
      </c>
      <c r="AG85" s="163">
        <f>'Energy Consumption'!E1297</f>
        <v>0</v>
      </c>
      <c r="AH85" s="104">
        <f>'Energy Consumption'!E1298</f>
        <v>0</v>
      </c>
      <c r="AI85" s="163">
        <f>'Energy Consumption'!E1379</f>
        <v>0</v>
      </c>
      <c r="AJ85" s="104">
        <f>'Energy Consumption'!E1380</f>
        <v>0</v>
      </c>
      <c r="AK85" s="163">
        <f>'Energy Consumption'!E1461</f>
        <v>0</v>
      </c>
      <c r="AL85" s="104">
        <f>'Energy Consumption'!E1462</f>
        <v>0</v>
      </c>
      <c r="AM85" s="163">
        <f>'Energy Consumption'!E1543</f>
        <v>0</v>
      </c>
      <c r="AN85" s="104">
        <f>'Energy Consumption'!E1544</f>
        <v>0</v>
      </c>
      <c r="AO85" s="163">
        <f>'Energy Consumption'!E1625</f>
        <v>0</v>
      </c>
      <c r="AP85" s="104">
        <f>'Energy Consumption'!E1626</f>
        <v>0</v>
      </c>
      <c r="AR85" s="104">
        <f>'Relevant Variables'!E49</f>
        <v>0</v>
      </c>
      <c r="AS85" s="104">
        <f>'Relevant Variables'!E79</f>
        <v>0</v>
      </c>
      <c r="AT85" s="104">
        <f>'Relevant Variables'!E109</f>
        <v>0</v>
      </c>
      <c r="AU85" s="104">
        <f>'Relevant Variables'!E139</f>
        <v>0</v>
      </c>
      <c r="AV85" s="104">
        <f>'Relevant Variables'!E169</f>
        <v>0</v>
      </c>
      <c r="AW85" s="104">
        <f>'Relevant Variables'!E199</f>
        <v>0</v>
      </c>
      <c r="AX85" s="104">
        <f>'Relevant Variables'!E229</f>
        <v>0</v>
      </c>
      <c r="AY85" s="104">
        <f>'Relevant Variables'!E259</f>
        <v>0</v>
      </c>
      <c r="AZ85" s="104">
        <f>'Relevant Variables'!E289</f>
        <v>0</v>
      </c>
      <c r="BA85" s="104">
        <f>'Relevant Variables'!E319</f>
        <v>0</v>
      </c>
      <c r="BB85" s="104">
        <f>'Relevant Variables'!E349</f>
        <v>0</v>
      </c>
      <c r="BC85" s="104">
        <f>'Relevant Variables'!E379</f>
        <v>0</v>
      </c>
      <c r="BD85" s="104">
        <f>'Relevant Variables'!E409</f>
        <v>0</v>
      </c>
      <c r="BE85" s="104">
        <f>'Relevant Variables'!E439</f>
        <v>0</v>
      </c>
      <c r="BF85" s="104">
        <f>'Relevant Variables'!E469</f>
        <v>0</v>
      </c>
      <c r="BG85" s="104">
        <f>'Relevant Variables'!E499</f>
        <v>0</v>
      </c>
      <c r="BH85" s="104">
        <f>'Relevant Variables'!E529</f>
        <v>0</v>
      </c>
      <c r="BI85" s="104">
        <f>'Relevant Variables'!E559</f>
        <v>0</v>
      </c>
      <c r="BJ85" s="104">
        <f>'Relevant Variables'!E589</f>
        <v>0</v>
      </c>
      <c r="BK85" s="104">
        <f>'Relevant Variables'!E619</f>
        <v>0</v>
      </c>
    </row>
    <row r="86" spans="1:63" s="104" customFormat="1">
      <c r="A86" s="164">
        <f t="shared" si="2"/>
        <v>40603</v>
      </c>
      <c r="C86" s="163">
        <f>'Energy Consumption'!F67</f>
        <v>0</v>
      </c>
      <c r="D86" s="104">
        <f>'Energy Consumption'!F68</f>
        <v>0</v>
      </c>
      <c r="E86" s="163">
        <f>'Energy Consumption'!F149</f>
        <v>0</v>
      </c>
      <c r="F86" s="104">
        <f>'Energy Consumption'!F150</f>
        <v>0</v>
      </c>
      <c r="G86" s="163">
        <f>'Energy Consumption'!F231</f>
        <v>0</v>
      </c>
      <c r="H86" s="104">
        <f>'Energy Consumption'!F232</f>
        <v>0</v>
      </c>
      <c r="I86" s="163">
        <f>'Energy Consumption'!F313</f>
        <v>0</v>
      </c>
      <c r="J86" s="104">
        <f>'Energy Consumption'!F314</f>
        <v>0</v>
      </c>
      <c r="K86" s="163">
        <f>'Energy Consumption'!F395</f>
        <v>0</v>
      </c>
      <c r="L86" s="104">
        <f>'Energy Consumption'!F396</f>
        <v>0</v>
      </c>
      <c r="M86" s="163">
        <f>'Energy Consumption'!F477</f>
        <v>0</v>
      </c>
      <c r="N86" s="104">
        <f>'Energy Consumption'!F478</f>
        <v>0</v>
      </c>
      <c r="O86" s="163">
        <f>'Energy Consumption'!F559</f>
        <v>0</v>
      </c>
      <c r="P86" s="104">
        <f>'Energy Consumption'!F560</f>
        <v>0</v>
      </c>
      <c r="Q86" s="163">
        <f>'Energy Consumption'!F641</f>
        <v>0</v>
      </c>
      <c r="R86" s="104">
        <f>'Energy Consumption'!F642</f>
        <v>0</v>
      </c>
      <c r="S86" s="163">
        <f>'Energy Consumption'!F723</f>
        <v>0</v>
      </c>
      <c r="T86" s="104">
        <f>'Energy Consumption'!F724</f>
        <v>0</v>
      </c>
      <c r="U86" s="163">
        <f>'Energy Consumption'!F805</f>
        <v>0</v>
      </c>
      <c r="V86" s="104">
        <f>'Energy Consumption'!F806</f>
        <v>0</v>
      </c>
      <c r="W86" s="163">
        <f>'Energy Consumption'!F887</f>
        <v>0</v>
      </c>
      <c r="X86" s="104">
        <f>'Energy Consumption'!F888</f>
        <v>0</v>
      </c>
      <c r="Y86" s="163">
        <f>'Energy Consumption'!F969</f>
        <v>0</v>
      </c>
      <c r="Z86" s="104">
        <f>'Energy Consumption'!F970</f>
        <v>0</v>
      </c>
      <c r="AA86" s="163">
        <f>'Energy Consumption'!F1051</f>
        <v>0</v>
      </c>
      <c r="AB86" s="104">
        <f>'Energy Consumption'!F1052</f>
        <v>0</v>
      </c>
      <c r="AC86" s="163">
        <f>'Energy Consumption'!F1133</f>
        <v>0</v>
      </c>
      <c r="AD86" s="104">
        <f>'Energy Consumption'!F1134</f>
        <v>0</v>
      </c>
      <c r="AE86" s="163">
        <f>'Energy Consumption'!F1215</f>
        <v>0</v>
      </c>
      <c r="AF86" s="104">
        <f>'Energy Consumption'!F1216</f>
        <v>0</v>
      </c>
      <c r="AG86" s="163">
        <f>'Energy Consumption'!F1297</f>
        <v>0</v>
      </c>
      <c r="AH86" s="104">
        <f>'Energy Consumption'!F1298</f>
        <v>0</v>
      </c>
      <c r="AI86" s="163">
        <f>'Energy Consumption'!F1379</f>
        <v>0</v>
      </c>
      <c r="AJ86" s="104">
        <f>'Energy Consumption'!F1380</f>
        <v>0</v>
      </c>
      <c r="AK86" s="163">
        <f>'Energy Consumption'!F1461</f>
        <v>0</v>
      </c>
      <c r="AL86" s="104">
        <f>'Energy Consumption'!F1462</f>
        <v>0</v>
      </c>
      <c r="AM86" s="163">
        <f>'Energy Consumption'!F1543</f>
        <v>0</v>
      </c>
      <c r="AN86" s="104">
        <f>'Energy Consumption'!F1544</f>
        <v>0</v>
      </c>
      <c r="AO86" s="163">
        <f>'Energy Consumption'!F1625</f>
        <v>0</v>
      </c>
      <c r="AP86" s="104">
        <f>'Energy Consumption'!F1626</f>
        <v>0</v>
      </c>
      <c r="AR86" s="104">
        <f>'Relevant Variables'!F49</f>
        <v>0</v>
      </c>
      <c r="AS86" s="104">
        <f>'Relevant Variables'!F79</f>
        <v>0</v>
      </c>
      <c r="AT86" s="104">
        <f>'Relevant Variables'!F109</f>
        <v>0</v>
      </c>
      <c r="AU86" s="104">
        <f>'Relevant Variables'!F139</f>
        <v>0</v>
      </c>
      <c r="AV86" s="104">
        <f>'Relevant Variables'!F169</f>
        <v>0</v>
      </c>
      <c r="AW86" s="104">
        <f>'Relevant Variables'!F199</f>
        <v>0</v>
      </c>
      <c r="AX86" s="104">
        <f>'Relevant Variables'!F229</f>
        <v>0</v>
      </c>
      <c r="AY86" s="104">
        <f>'Relevant Variables'!F259</f>
        <v>0</v>
      </c>
      <c r="AZ86" s="104">
        <f>'Relevant Variables'!F289</f>
        <v>0</v>
      </c>
      <c r="BA86" s="104">
        <f>'Relevant Variables'!F319</f>
        <v>0</v>
      </c>
      <c r="BB86" s="104">
        <f>'Relevant Variables'!F349</f>
        <v>0</v>
      </c>
      <c r="BC86" s="104">
        <f>'Relevant Variables'!F379</f>
        <v>0</v>
      </c>
      <c r="BD86" s="104">
        <f>'Relevant Variables'!F409</f>
        <v>0</v>
      </c>
      <c r="BE86" s="104">
        <f>'Relevant Variables'!F439</f>
        <v>0</v>
      </c>
      <c r="BF86" s="104">
        <f>'Relevant Variables'!F469</f>
        <v>0</v>
      </c>
      <c r="BG86" s="104">
        <f>'Relevant Variables'!F499</f>
        <v>0</v>
      </c>
      <c r="BH86" s="104">
        <f>'Relevant Variables'!F529</f>
        <v>0</v>
      </c>
      <c r="BI86" s="104">
        <f>'Relevant Variables'!F559</f>
        <v>0</v>
      </c>
      <c r="BJ86" s="104">
        <f>'Relevant Variables'!F589</f>
        <v>0</v>
      </c>
      <c r="BK86" s="104">
        <f>'Relevant Variables'!F619</f>
        <v>0</v>
      </c>
    </row>
    <row r="87" spans="1:63" s="104" customFormat="1">
      <c r="A87" s="164">
        <f t="shared" si="2"/>
        <v>40634</v>
      </c>
      <c r="C87" s="163">
        <f>'Energy Consumption'!G67</f>
        <v>0</v>
      </c>
      <c r="D87" s="104">
        <f>'Energy Consumption'!G68</f>
        <v>0</v>
      </c>
      <c r="E87" s="163">
        <f>'Energy Consumption'!G149</f>
        <v>0</v>
      </c>
      <c r="F87" s="104">
        <f>'Energy Consumption'!G150</f>
        <v>0</v>
      </c>
      <c r="G87" s="163">
        <f>'Energy Consumption'!G231</f>
        <v>0</v>
      </c>
      <c r="H87" s="104">
        <f>'Energy Consumption'!G232</f>
        <v>0</v>
      </c>
      <c r="I87" s="163">
        <f>'Energy Consumption'!G313</f>
        <v>0</v>
      </c>
      <c r="J87" s="104">
        <f>'Energy Consumption'!G314</f>
        <v>0</v>
      </c>
      <c r="K87" s="163">
        <f>'Energy Consumption'!G395</f>
        <v>0</v>
      </c>
      <c r="L87" s="104">
        <f>'Energy Consumption'!G396</f>
        <v>0</v>
      </c>
      <c r="M87" s="163">
        <f>'Energy Consumption'!G477</f>
        <v>0</v>
      </c>
      <c r="N87" s="104">
        <f>'Energy Consumption'!G478</f>
        <v>0</v>
      </c>
      <c r="O87" s="163">
        <f>'Energy Consumption'!G559</f>
        <v>0</v>
      </c>
      <c r="P87" s="104">
        <f>'Energy Consumption'!G560</f>
        <v>0</v>
      </c>
      <c r="Q87" s="163">
        <f>'Energy Consumption'!G641</f>
        <v>0</v>
      </c>
      <c r="R87" s="104">
        <f>'Energy Consumption'!G642</f>
        <v>0</v>
      </c>
      <c r="S87" s="163">
        <f>'Energy Consumption'!G723</f>
        <v>0</v>
      </c>
      <c r="T87" s="104">
        <f>'Energy Consumption'!G724</f>
        <v>0</v>
      </c>
      <c r="U87" s="163">
        <f>'Energy Consumption'!G805</f>
        <v>0</v>
      </c>
      <c r="V87" s="104">
        <f>'Energy Consumption'!G806</f>
        <v>0</v>
      </c>
      <c r="W87" s="163">
        <f>'Energy Consumption'!G887</f>
        <v>0</v>
      </c>
      <c r="X87" s="104">
        <f>'Energy Consumption'!G888</f>
        <v>0</v>
      </c>
      <c r="Y87" s="163">
        <f>'Energy Consumption'!G969</f>
        <v>0</v>
      </c>
      <c r="Z87" s="104">
        <f>'Energy Consumption'!G970</f>
        <v>0</v>
      </c>
      <c r="AA87" s="163">
        <f>'Energy Consumption'!G1051</f>
        <v>0</v>
      </c>
      <c r="AB87" s="104">
        <f>'Energy Consumption'!G1052</f>
        <v>0</v>
      </c>
      <c r="AC87" s="163">
        <f>'Energy Consumption'!G1133</f>
        <v>0</v>
      </c>
      <c r="AD87" s="104">
        <f>'Energy Consumption'!G1134</f>
        <v>0</v>
      </c>
      <c r="AE87" s="163">
        <f>'Energy Consumption'!G1215</f>
        <v>0</v>
      </c>
      <c r="AF87" s="104">
        <f>'Energy Consumption'!G1216</f>
        <v>0</v>
      </c>
      <c r="AG87" s="163">
        <f>'Energy Consumption'!G1297</f>
        <v>0</v>
      </c>
      <c r="AH87" s="104">
        <f>'Energy Consumption'!G1298</f>
        <v>0</v>
      </c>
      <c r="AI87" s="163">
        <f>'Energy Consumption'!G1379</f>
        <v>0</v>
      </c>
      <c r="AJ87" s="104">
        <f>'Energy Consumption'!G1380</f>
        <v>0</v>
      </c>
      <c r="AK87" s="163">
        <f>'Energy Consumption'!G1461</f>
        <v>0</v>
      </c>
      <c r="AL87" s="104">
        <f>'Energy Consumption'!G1462</f>
        <v>0</v>
      </c>
      <c r="AM87" s="163">
        <f>'Energy Consumption'!G1543</f>
        <v>0</v>
      </c>
      <c r="AN87" s="104">
        <f>'Energy Consumption'!G1544</f>
        <v>0</v>
      </c>
      <c r="AO87" s="163">
        <f>'Energy Consumption'!G1625</f>
        <v>0</v>
      </c>
      <c r="AP87" s="104">
        <f>'Energy Consumption'!G1626</f>
        <v>0</v>
      </c>
      <c r="AR87" s="104">
        <f>'Relevant Variables'!G49</f>
        <v>0</v>
      </c>
      <c r="AS87" s="104">
        <f>'Relevant Variables'!G79</f>
        <v>0</v>
      </c>
      <c r="AT87" s="104">
        <f>'Relevant Variables'!G109</f>
        <v>0</v>
      </c>
      <c r="AU87" s="104">
        <f>'Relevant Variables'!G139</f>
        <v>0</v>
      </c>
      <c r="AV87" s="104">
        <f>'Relevant Variables'!G169</f>
        <v>0</v>
      </c>
      <c r="AW87" s="104">
        <f>'Relevant Variables'!G199</f>
        <v>0</v>
      </c>
      <c r="AX87" s="104">
        <f>'Relevant Variables'!G229</f>
        <v>0</v>
      </c>
      <c r="AY87" s="104">
        <f>'Relevant Variables'!G259</f>
        <v>0</v>
      </c>
      <c r="AZ87" s="104">
        <f>'Relevant Variables'!G289</f>
        <v>0</v>
      </c>
      <c r="BA87" s="104">
        <f>'Relevant Variables'!G319</f>
        <v>0</v>
      </c>
      <c r="BB87" s="104">
        <f>'Relevant Variables'!G349</f>
        <v>0</v>
      </c>
      <c r="BC87" s="104">
        <f>'Relevant Variables'!G379</f>
        <v>0</v>
      </c>
      <c r="BD87" s="104">
        <f>'Relevant Variables'!G409</f>
        <v>0</v>
      </c>
      <c r="BE87" s="104">
        <f>'Relevant Variables'!G439</f>
        <v>0</v>
      </c>
      <c r="BF87" s="104">
        <f>'Relevant Variables'!G469</f>
        <v>0</v>
      </c>
      <c r="BG87" s="104">
        <f>'Relevant Variables'!G499</f>
        <v>0</v>
      </c>
      <c r="BH87" s="104">
        <f>'Relevant Variables'!G529</f>
        <v>0</v>
      </c>
      <c r="BI87" s="104">
        <f>'Relevant Variables'!G559</f>
        <v>0</v>
      </c>
      <c r="BJ87" s="104">
        <f>'Relevant Variables'!G589</f>
        <v>0</v>
      </c>
      <c r="BK87" s="104">
        <f>'Relevant Variables'!G619</f>
        <v>0</v>
      </c>
    </row>
    <row r="88" spans="1:63" s="104" customFormat="1">
      <c r="A88" s="164">
        <f t="shared" si="2"/>
        <v>40664</v>
      </c>
      <c r="C88" s="163">
        <f>'Energy Consumption'!H67</f>
        <v>0</v>
      </c>
      <c r="D88" s="104">
        <f>'Energy Consumption'!H68</f>
        <v>0</v>
      </c>
      <c r="E88" s="163">
        <f>'Energy Consumption'!H149</f>
        <v>0</v>
      </c>
      <c r="F88" s="104">
        <f>'Energy Consumption'!H150</f>
        <v>0</v>
      </c>
      <c r="G88" s="163">
        <f>'Energy Consumption'!H231</f>
        <v>0</v>
      </c>
      <c r="H88" s="104">
        <f>'Energy Consumption'!H232</f>
        <v>0</v>
      </c>
      <c r="I88" s="163">
        <f>'Energy Consumption'!H313</f>
        <v>0</v>
      </c>
      <c r="J88" s="104">
        <f>'Energy Consumption'!H314</f>
        <v>0</v>
      </c>
      <c r="K88" s="163">
        <f>'Energy Consumption'!H395</f>
        <v>0</v>
      </c>
      <c r="L88" s="104">
        <f>'Energy Consumption'!H396</f>
        <v>0</v>
      </c>
      <c r="M88" s="163">
        <f>'Energy Consumption'!H477</f>
        <v>0</v>
      </c>
      <c r="N88" s="104">
        <f>'Energy Consumption'!H478</f>
        <v>0</v>
      </c>
      <c r="O88" s="163">
        <f>'Energy Consumption'!H559</f>
        <v>0</v>
      </c>
      <c r="P88" s="104">
        <f>'Energy Consumption'!H560</f>
        <v>0</v>
      </c>
      <c r="Q88" s="163">
        <f>'Energy Consumption'!H641</f>
        <v>0</v>
      </c>
      <c r="R88" s="104">
        <f>'Energy Consumption'!H642</f>
        <v>0</v>
      </c>
      <c r="S88" s="163">
        <f>'Energy Consumption'!H723</f>
        <v>0</v>
      </c>
      <c r="T88" s="104">
        <f>'Energy Consumption'!H724</f>
        <v>0</v>
      </c>
      <c r="U88" s="163">
        <f>'Energy Consumption'!H805</f>
        <v>0</v>
      </c>
      <c r="V88" s="104">
        <f>'Energy Consumption'!H806</f>
        <v>0</v>
      </c>
      <c r="W88" s="163">
        <f>'Energy Consumption'!H887</f>
        <v>0</v>
      </c>
      <c r="X88" s="104">
        <f>'Energy Consumption'!H888</f>
        <v>0</v>
      </c>
      <c r="Y88" s="163">
        <f>'Energy Consumption'!H969</f>
        <v>0</v>
      </c>
      <c r="Z88" s="104">
        <f>'Energy Consumption'!H970</f>
        <v>0</v>
      </c>
      <c r="AA88" s="163">
        <f>'Energy Consumption'!H1051</f>
        <v>0</v>
      </c>
      <c r="AB88" s="104">
        <f>'Energy Consumption'!H1052</f>
        <v>0</v>
      </c>
      <c r="AC88" s="163">
        <f>'Energy Consumption'!H1133</f>
        <v>0</v>
      </c>
      <c r="AD88" s="104">
        <f>'Energy Consumption'!H1134</f>
        <v>0</v>
      </c>
      <c r="AE88" s="163">
        <f>'Energy Consumption'!H1215</f>
        <v>0</v>
      </c>
      <c r="AF88" s="104">
        <f>'Energy Consumption'!H1216</f>
        <v>0</v>
      </c>
      <c r="AG88" s="163">
        <f>'Energy Consumption'!H1297</f>
        <v>0</v>
      </c>
      <c r="AH88" s="104">
        <f>'Energy Consumption'!H1298</f>
        <v>0</v>
      </c>
      <c r="AI88" s="163">
        <f>'Energy Consumption'!H1379</f>
        <v>0</v>
      </c>
      <c r="AJ88" s="104">
        <f>'Energy Consumption'!H1380</f>
        <v>0</v>
      </c>
      <c r="AK88" s="163">
        <f>'Energy Consumption'!H1461</f>
        <v>0</v>
      </c>
      <c r="AL88" s="104">
        <f>'Energy Consumption'!H1462</f>
        <v>0</v>
      </c>
      <c r="AM88" s="163">
        <f>'Energy Consumption'!H1543</f>
        <v>0</v>
      </c>
      <c r="AN88" s="104">
        <f>'Energy Consumption'!H1544</f>
        <v>0</v>
      </c>
      <c r="AO88" s="163">
        <f>'Energy Consumption'!H1625</f>
        <v>0</v>
      </c>
      <c r="AP88" s="104">
        <f>'Energy Consumption'!H1626</f>
        <v>0</v>
      </c>
      <c r="AR88" s="104">
        <f>'Relevant Variables'!H49</f>
        <v>0</v>
      </c>
      <c r="AS88" s="104">
        <f>'Relevant Variables'!H79</f>
        <v>0</v>
      </c>
      <c r="AT88" s="104">
        <f>'Relevant Variables'!H109</f>
        <v>0</v>
      </c>
      <c r="AU88" s="104">
        <f>'Relevant Variables'!H139</f>
        <v>0</v>
      </c>
      <c r="AV88" s="104">
        <f>'Relevant Variables'!H169</f>
        <v>0</v>
      </c>
      <c r="AW88" s="104">
        <f>'Relevant Variables'!H199</f>
        <v>0</v>
      </c>
      <c r="AX88" s="104">
        <f>'Relevant Variables'!H229</f>
        <v>0</v>
      </c>
      <c r="AY88" s="104">
        <f>'Relevant Variables'!H259</f>
        <v>0</v>
      </c>
      <c r="AZ88" s="104">
        <f>'Relevant Variables'!H289</f>
        <v>0</v>
      </c>
      <c r="BA88" s="104">
        <f>'Relevant Variables'!H319</f>
        <v>0</v>
      </c>
      <c r="BB88" s="104">
        <f>'Relevant Variables'!H349</f>
        <v>0</v>
      </c>
      <c r="BC88" s="104">
        <f>'Relevant Variables'!H379</f>
        <v>0</v>
      </c>
      <c r="BD88" s="104">
        <f>'Relevant Variables'!H409</f>
        <v>0</v>
      </c>
      <c r="BE88" s="104">
        <f>'Relevant Variables'!H439</f>
        <v>0</v>
      </c>
      <c r="BF88" s="104">
        <f>'Relevant Variables'!H469</f>
        <v>0</v>
      </c>
      <c r="BG88" s="104">
        <f>'Relevant Variables'!H499</f>
        <v>0</v>
      </c>
      <c r="BH88" s="104">
        <f>'Relevant Variables'!H529</f>
        <v>0</v>
      </c>
      <c r="BI88" s="104">
        <f>'Relevant Variables'!H559</f>
        <v>0</v>
      </c>
      <c r="BJ88" s="104">
        <f>'Relevant Variables'!H589</f>
        <v>0</v>
      </c>
      <c r="BK88" s="104">
        <f>'Relevant Variables'!H619</f>
        <v>0</v>
      </c>
    </row>
    <row r="89" spans="1:63" s="104" customFormat="1">
      <c r="A89" s="164">
        <f t="shared" si="2"/>
        <v>40695</v>
      </c>
      <c r="C89" s="163">
        <f>'Energy Consumption'!I67</f>
        <v>0</v>
      </c>
      <c r="D89" s="104">
        <f>'Energy Consumption'!I68</f>
        <v>0</v>
      </c>
      <c r="E89" s="163">
        <f>'Energy Consumption'!I149</f>
        <v>0</v>
      </c>
      <c r="F89" s="104">
        <f>'Energy Consumption'!I150</f>
        <v>0</v>
      </c>
      <c r="G89" s="163">
        <f>'Energy Consumption'!I231</f>
        <v>0</v>
      </c>
      <c r="H89" s="104">
        <f>'Energy Consumption'!I232</f>
        <v>0</v>
      </c>
      <c r="I89" s="163">
        <f>'Energy Consumption'!I313</f>
        <v>0</v>
      </c>
      <c r="J89" s="104">
        <f>'Energy Consumption'!I314</f>
        <v>0</v>
      </c>
      <c r="K89" s="163">
        <f>'Energy Consumption'!I395</f>
        <v>0</v>
      </c>
      <c r="L89" s="104">
        <f>'Energy Consumption'!I396</f>
        <v>0</v>
      </c>
      <c r="M89" s="163">
        <f>'Energy Consumption'!I477</f>
        <v>0</v>
      </c>
      <c r="N89" s="104">
        <f>'Energy Consumption'!I478</f>
        <v>0</v>
      </c>
      <c r="O89" s="163">
        <f>'Energy Consumption'!I559</f>
        <v>0</v>
      </c>
      <c r="P89" s="104">
        <f>'Energy Consumption'!I560</f>
        <v>0</v>
      </c>
      <c r="Q89" s="163">
        <f>'Energy Consumption'!I641</f>
        <v>0</v>
      </c>
      <c r="R89" s="104">
        <f>'Energy Consumption'!I642</f>
        <v>0</v>
      </c>
      <c r="S89" s="163">
        <f>'Energy Consumption'!I723</f>
        <v>0</v>
      </c>
      <c r="T89" s="104">
        <f>'Energy Consumption'!I724</f>
        <v>0</v>
      </c>
      <c r="U89" s="163">
        <f>'Energy Consumption'!I805</f>
        <v>0</v>
      </c>
      <c r="V89" s="104">
        <f>'Energy Consumption'!I806</f>
        <v>0</v>
      </c>
      <c r="W89" s="163">
        <f>'Energy Consumption'!I887</f>
        <v>0</v>
      </c>
      <c r="X89" s="104">
        <f>'Energy Consumption'!I888</f>
        <v>0</v>
      </c>
      <c r="Y89" s="163">
        <f>'Energy Consumption'!I969</f>
        <v>0</v>
      </c>
      <c r="Z89" s="104">
        <f>'Energy Consumption'!I970</f>
        <v>0</v>
      </c>
      <c r="AA89" s="163">
        <f>'Energy Consumption'!I1051</f>
        <v>0</v>
      </c>
      <c r="AB89" s="104">
        <f>'Energy Consumption'!I1052</f>
        <v>0</v>
      </c>
      <c r="AC89" s="163">
        <f>'Energy Consumption'!I1133</f>
        <v>0</v>
      </c>
      <c r="AD89" s="104">
        <f>'Energy Consumption'!I1134</f>
        <v>0</v>
      </c>
      <c r="AE89" s="163">
        <f>'Energy Consumption'!I1215</f>
        <v>0</v>
      </c>
      <c r="AF89" s="104">
        <f>'Energy Consumption'!I1216</f>
        <v>0</v>
      </c>
      <c r="AG89" s="163">
        <f>'Energy Consumption'!I1297</f>
        <v>0</v>
      </c>
      <c r="AH89" s="104">
        <f>'Energy Consumption'!I1298</f>
        <v>0</v>
      </c>
      <c r="AI89" s="163">
        <f>'Energy Consumption'!I1379</f>
        <v>0</v>
      </c>
      <c r="AJ89" s="104">
        <f>'Energy Consumption'!I1380</f>
        <v>0</v>
      </c>
      <c r="AK89" s="163">
        <f>'Energy Consumption'!I1461</f>
        <v>0</v>
      </c>
      <c r="AL89" s="104">
        <f>'Energy Consumption'!I1462</f>
        <v>0</v>
      </c>
      <c r="AM89" s="163">
        <f>'Energy Consumption'!I1543</f>
        <v>0</v>
      </c>
      <c r="AN89" s="104">
        <f>'Energy Consumption'!I1544</f>
        <v>0</v>
      </c>
      <c r="AO89" s="163">
        <f>'Energy Consumption'!I1625</f>
        <v>0</v>
      </c>
      <c r="AP89" s="104">
        <f>'Energy Consumption'!I1626</f>
        <v>0</v>
      </c>
      <c r="AR89" s="104">
        <f>'Relevant Variables'!I49</f>
        <v>0</v>
      </c>
      <c r="AS89" s="104">
        <f>'Relevant Variables'!I79</f>
        <v>0</v>
      </c>
      <c r="AT89" s="104">
        <f>'Relevant Variables'!I109</f>
        <v>0</v>
      </c>
      <c r="AU89" s="104">
        <f>'Relevant Variables'!I139</f>
        <v>0</v>
      </c>
      <c r="AV89" s="104">
        <f>'Relevant Variables'!I169</f>
        <v>0</v>
      </c>
      <c r="AW89" s="104">
        <f>'Relevant Variables'!I199</f>
        <v>0</v>
      </c>
      <c r="AX89" s="104">
        <f>'Relevant Variables'!I229</f>
        <v>0</v>
      </c>
      <c r="AY89" s="104">
        <f>'Relevant Variables'!I259</f>
        <v>0</v>
      </c>
      <c r="AZ89" s="104">
        <f>'Relevant Variables'!I289</f>
        <v>0</v>
      </c>
      <c r="BA89" s="104">
        <f>'Relevant Variables'!I319</f>
        <v>0</v>
      </c>
      <c r="BB89" s="104">
        <f>'Relevant Variables'!I349</f>
        <v>0</v>
      </c>
      <c r="BC89" s="104">
        <f>'Relevant Variables'!I379</f>
        <v>0</v>
      </c>
      <c r="BD89" s="104">
        <f>'Relevant Variables'!I409</f>
        <v>0</v>
      </c>
      <c r="BE89" s="104">
        <f>'Relevant Variables'!I439</f>
        <v>0</v>
      </c>
      <c r="BF89" s="104">
        <f>'Relevant Variables'!I469</f>
        <v>0</v>
      </c>
      <c r="BG89" s="104">
        <f>'Relevant Variables'!I499</f>
        <v>0</v>
      </c>
      <c r="BH89" s="104">
        <f>'Relevant Variables'!I529</f>
        <v>0</v>
      </c>
      <c r="BI89" s="104">
        <f>'Relevant Variables'!I559</f>
        <v>0</v>
      </c>
      <c r="BJ89" s="104">
        <f>'Relevant Variables'!I589</f>
        <v>0</v>
      </c>
      <c r="BK89" s="104">
        <f>'Relevant Variables'!I619</f>
        <v>0</v>
      </c>
    </row>
    <row r="90" spans="1:63" s="104" customFormat="1">
      <c r="A90" s="164">
        <f t="shared" si="2"/>
        <v>40725</v>
      </c>
      <c r="C90" s="163">
        <f>'Energy Consumption'!J67</f>
        <v>0</v>
      </c>
      <c r="D90" s="104">
        <f>'Energy Consumption'!J68</f>
        <v>0</v>
      </c>
      <c r="E90" s="163">
        <f>'Energy Consumption'!J149</f>
        <v>0</v>
      </c>
      <c r="F90" s="104">
        <f>'Energy Consumption'!J150</f>
        <v>0</v>
      </c>
      <c r="G90" s="163">
        <f>'Energy Consumption'!J231</f>
        <v>0</v>
      </c>
      <c r="H90" s="104">
        <f>'Energy Consumption'!J232</f>
        <v>0</v>
      </c>
      <c r="I90" s="163">
        <f>'Energy Consumption'!J313</f>
        <v>0</v>
      </c>
      <c r="J90" s="104">
        <f>'Energy Consumption'!J314</f>
        <v>0</v>
      </c>
      <c r="K90" s="163">
        <f>'Energy Consumption'!J395</f>
        <v>0</v>
      </c>
      <c r="L90" s="104">
        <f>'Energy Consumption'!J396</f>
        <v>0</v>
      </c>
      <c r="M90" s="163">
        <f>'Energy Consumption'!J477</f>
        <v>0</v>
      </c>
      <c r="N90" s="104">
        <f>'Energy Consumption'!J478</f>
        <v>0</v>
      </c>
      <c r="O90" s="163">
        <f>'Energy Consumption'!J559</f>
        <v>0</v>
      </c>
      <c r="P90" s="104">
        <f>'Energy Consumption'!J560</f>
        <v>0</v>
      </c>
      <c r="Q90" s="163">
        <f>'Energy Consumption'!J641</f>
        <v>0</v>
      </c>
      <c r="R90" s="104">
        <f>'Energy Consumption'!J642</f>
        <v>0</v>
      </c>
      <c r="S90" s="163">
        <f>'Energy Consumption'!J723</f>
        <v>0</v>
      </c>
      <c r="T90" s="104">
        <f>'Energy Consumption'!J724</f>
        <v>0</v>
      </c>
      <c r="U90" s="163">
        <f>'Energy Consumption'!J805</f>
        <v>0</v>
      </c>
      <c r="V90" s="104">
        <f>'Energy Consumption'!J806</f>
        <v>0</v>
      </c>
      <c r="W90" s="163">
        <f>'Energy Consumption'!J887</f>
        <v>0</v>
      </c>
      <c r="X90" s="104">
        <f>'Energy Consumption'!J888</f>
        <v>0</v>
      </c>
      <c r="Y90" s="163">
        <f>'Energy Consumption'!J969</f>
        <v>0</v>
      </c>
      <c r="Z90" s="104">
        <f>'Energy Consumption'!J970</f>
        <v>0</v>
      </c>
      <c r="AA90" s="163">
        <f>'Energy Consumption'!J1051</f>
        <v>0</v>
      </c>
      <c r="AB90" s="104">
        <f>'Energy Consumption'!J1052</f>
        <v>0</v>
      </c>
      <c r="AC90" s="163">
        <f>'Energy Consumption'!J1133</f>
        <v>0</v>
      </c>
      <c r="AD90" s="104">
        <f>'Energy Consumption'!J1134</f>
        <v>0</v>
      </c>
      <c r="AE90" s="163">
        <f>'Energy Consumption'!J1215</f>
        <v>0</v>
      </c>
      <c r="AF90" s="104">
        <f>'Energy Consumption'!J1216</f>
        <v>0</v>
      </c>
      <c r="AG90" s="163">
        <f>'Energy Consumption'!J1297</f>
        <v>0</v>
      </c>
      <c r="AH90" s="104">
        <f>'Energy Consumption'!J1298</f>
        <v>0</v>
      </c>
      <c r="AI90" s="163">
        <f>'Energy Consumption'!J1379</f>
        <v>0</v>
      </c>
      <c r="AJ90" s="104">
        <f>'Energy Consumption'!J1380</f>
        <v>0</v>
      </c>
      <c r="AK90" s="163">
        <f>'Energy Consumption'!J1461</f>
        <v>0</v>
      </c>
      <c r="AL90" s="104">
        <f>'Energy Consumption'!J1462</f>
        <v>0</v>
      </c>
      <c r="AM90" s="163">
        <f>'Energy Consumption'!J1543</f>
        <v>0</v>
      </c>
      <c r="AN90" s="104">
        <f>'Energy Consumption'!J1544</f>
        <v>0</v>
      </c>
      <c r="AO90" s="163">
        <f>'Energy Consumption'!J1625</f>
        <v>0</v>
      </c>
      <c r="AP90" s="104">
        <f>'Energy Consumption'!J1626</f>
        <v>0</v>
      </c>
      <c r="AR90" s="104">
        <f>'Relevant Variables'!J49</f>
        <v>0</v>
      </c>
      <c r="AS90" s="104">
        <f>'Relevant Variables'!J79</f>
        <v>0</v>
      </c>
      <c r="AT90" s="104">
        <f>'Relevant Variables'!J109</f>
        <v>0</v>
      </c>
      <c r="AU90" s="104">
        <f>'Relevant Variables'!J139</f>
        <v>0</v>
      </c>
      <c r="AV90" s="104">
        <f>'Relevant Variables'!J169</f>
        <v>0</v>
      </c>
      <c r="AW90" s="104">
        <f>'Relevant Variables'!J199</f>
        <v>0</v>
      </c>
      <c r="AX90" s="104">
        <f>'Relevant Variables'!J229</f>
        <v>0</v>
      </c>
      <c r="AY90" s="104">
        <f>'Relevant Variables'!J259</f>
        <v>0</v>
      </c>
      <c r="AZ90" s="104">
        <f>'Relevant Variables'!J289</f>
        <v>0</v>
      </c>
      <c r="BA90" s="104">
        <f>'Relevant Variables'!J319</f>
        <v>0</v>
      </c>
      <c r="BB90" s="104">
        <f>'Relevant Variables'!J349</f>
        <v>0</v>
      </c>
      <c r="BC90" s="104">
        <f>'Relevant Variables'!J379</f>
        <v>0</v>
      </c>
      <c r="BD90" s="104">
        <f>'Relevant Variables'!J409</f>
        <v>0</v>
      </c>
      <c r="BE90" s="104">
        <f>'Relevant Variables'!J439</f>
        <v>0</v>
      </c>
      <c r="BF90" s="104">
        <f>'Relevant Variables'!J469</f>
        <v>0</v>
      </c>
      <c r="BG90" s="104">
        <f>'Relevant Variables'!J499</f>
        <v>0</v>
      </c>
      <c r="BH90" s="104">
        <f>'Relevant Variables'!J529</f>
        <v>0</v>
      </c>
      <c r="BI90" s="104">
        <f>'Relevant Variables'!J559</f>
        <v>0</v>
      </c>
      <c r="BJ90" s="104">
        <f>'Relevant Variables'!J589</f>
        <v>0</v>
      </c>
      <c r="BK90" s="104">
        <f>'Relevant Variables'!J619</f>
        <v>0</v>
      </c>
    </row>
    <row r="91" spans="1:63" s="104" customFormat="1">
      <c r="A91" s="164">
        <f t="shared" si="2"/>
        <v>40756</v>
      </c>
      <c r="C91" s="163">
        <f>'Energy Consumption'!K67</f>
        <v>0</v>
      </c>
      <c r="D91" s="104">
        <f>'Energy Consumption'!K68</f>
        <v>0</v>
      </c>
      <c r="E91" s="163">
        <f>'Energy Consumption'!K149</f>
        <v>0</v>
      </c>
      <c r="F91" s="104">
        <f>'Energy Consumption'!K150</f>
        <v>0</v>
      </c>
      <c r="G91" s="163">
        <f>'Energy Consumption'!K231</f>
        <v>0</v>
      </c>
      <c r="H91" s="104">
        <f>'Energy Consumption'!K232</f>
        <v>0</v>
      </c>
      <c r="I91" s="163">
        <f>'Energy Consumption'!K313</f>
        <v>0</v>
      </c>
      <c r="J91" s="104">
        <f>'Energy Consumption'!K314</f>
        <v>0</v>
      </c>
      <c r="K91" s="163">
        <f>'Energy Consumption'!K395</f>
        <v>0</v>
      </c>
      <c r="L91" s="104">
        <f>'Energy Consumption'!K396</f>
        <v>0</v>
      </c>
      <c r="M91" s="163">
        <f>'Energy Consumption'!K477</f>
        <v>0</v>
      </c>
      <c r="N91" s="104">
        <f>'Energy Consumption'!K478</f>
        <v>0</v>
      </c>
      <c r="O91" s="163">
        <f>'Energy Consumption'!K559</f>
        <v>0</v>
      </c>
      <c r="P91" s="104">
        <f>'Energy Consumption'!K560</f>
        <v>0</v>
      </c>
      <c r="Q91" s="163">
        <f>'Energy Consumption'!K641</f>
        <v>0</v>
      </c>
      <c r="R91" s="104">
        <f>'Energy Consumption'!K642</f>
        <v>0</v>
      </c>
      <c r="S91" s="163">
        <f>'Energy Consumption'!K723</f>
        <v>0</v>
      </c>
      <c r="T91" s="104">
        <f>'Energy Consumption'!K724</f>
        <v>0</v>
      </c>
      <c r="U91" s="163">
        <f>'Energy Consumption'!K805</f>
        <v>0</v>
      </c>
      <c r="V91" s="104">
        <f>'Energy Consumption'!K806</f>
        <v>0</v>
      </c>
      <c r="W91" s="163">
        <f>'Energy Consumption'!K887</f>
        <v>0</v>
      </c>
      <c r="X91" s="104">
        <f>'Energy Consumption'!K888</f>
        <v>0</v>
      </c>
      <c r="Y91" s="163">
        <f>'Energy Consumption'!K969</f>
        <v>0</v>
      </c>
      <c r="Z91" s="104">
        <f>'Energy Consumption'!K970</f>
        <v>0</v>
      </c>
      <c r="AA91" s="163">
        <f>'Energy Consumption'!K1051</f>
        <v>0</v>
      </c>
      <c r="AB91" s="104">
        <f>'Energy Consumption'!K1052</f>
        <v>0</v>
      </c>
      <c r="AC91" s="163">
        <f>'Energy Consumption'!K1133</f>
        <v>0</v>
      </c>
      <c r="AD91" s="104">
        <f>'Energy Consumption'!K1134</f>
        <v>0</v>
      </c>
      <c r="AE91" s="163">
        <f>'Energy Consumption'!K1215</f>
        <v>0</v>
      </c>
      <c r="AF91" s="104">
        <f>'Energy Consumption'!K1216</f>
        <v>0</v>
      </c>
      <c r="AG91" s="163">
        <f>'Energy Consumption'!K1297</f>
        <v>0</v>
      </c>
      <c r="AH91" s="104">
        <f>'Energy Consumption'!K1298</f>
        <v>0</v>
      </c>
      <c r="AI91" s="163">
        <f>'Energy Consumption'!K1379</f>
        <v>0</v>
      </c>
      <c r="AJ91" s="104">
        <f>'Energy Consumption'!K1380</f>
        <v>0</v>
      </c>
      <c r="AK91" s="163">
        <f>'Energy Consumption'!K1461</f>
        <v>0</v>
      </c>
      <c r="AL91" s="104">
        <f>'Energy Consumption'!K1462</f>
        <v>0</v>
      </c>
      <c r="AM91" s="163">
        <f>'Energy Consumption'!K1543</f>
        <v>0</v>
      </c>
      <c r="AN91" s="104">
        <f>'Energy Consumption'!K1544</f>
        <v>0</v>
      </c>
      <c r="AO91" s="163">
        <f>'Energy Consumption'!K1625</f>
        <v>0</v>
      </c>
      <c r="AP91" s="104">
        <f>'Energy Consumption'!K1626</f>
        <v>0</v>
      </c>
      <c r="AR91" s="104">
        <f>'Relevant Variables'!K49</f>
        <v>0</v>
      </c>
      <c r="AS91" s="104">
        <f>'Relevant Variables'!K79</f>
        <v>0</v>
      </c>
      <c r="AT91" s="104">
        <f>'Relevant Variables'!K109</f>
        <v>0</v>
      </c>
      <c r="AU91" s="104">
        <f>'Relevant Variables'!K139</f>
        <v>0</v>
      </c>
      <c r="AV91" s="104">
        <f>'Relevant Variables'!K169</f>
        <v>0</v>
      </c>
      <c r="AW91" s="104">
        <f>'Relevant Variables'!K199</f>
        <v>0</v>
      </c>
      <c r="AX91" s="104">
        <f>'Relevant Variables'!K229</f>
        <v>0</v>
      </c>
      <c r="AY91" s="104">
        <f>'Relevant Variables'!K259</f>
        <v>0</v>
      </c>
      <c r="AZ91" s="104">
        <f>'Relevant Variables'!K289</f>
        <v>0</v>
      </c>
      <c r="BA91" s="104">
        <f>'Relevant Variables'!K319</f>
        <v>0</v>
      </c>
      <c r="BB91" s="104">
        <f>'Relevant Variables'!K349</f>
        <v>0</v>
      </c>
      <c r="BC91" s="104">
        <f>'Relevant Variables'!K379</f>
        <v>0</v>
      </c>
      <c r="BD91" s="104">
        <f>'Relevant Variables'!K409</f>
        <v>0</v>
      </c>
      <c r="BE91" s="104">
        <f>'Relevant Variables'!K439</f>
        <v>0</v>
      </c>
      <c r="BF91" s="104">
        <f>'Relevant Variables'!K469</f>
        <v>0</v>
      </c>
      <c r="BG91" s="104">
        <f>'Relevant Variables'!K499</f>
        <v>0</v>
      </c>
      <c r="BH91" s="104">
        <f>'Relevant Variables'!K529</f>
        <v>0</v>
      </c>
      <c r="BI91" s="104">
        <f>'Relevant Variables'!K559</f>
        <v>0</v>
      </c>
      <c r="BJ91" s="104">
        <f>'Relevant Variables'!K589</f>
        <v>0</v>
      </c>
      <c r="BK91" s="104">
        <f>'Relevant Variables'!K619</f>
        <v>0</v>
      </c>
    </row>
    <row r="92" spans="1:63" s="104" customFormat="1">
      <c r="A92" s="164">
        <f t="shared" si="2"/>
        <v>40787</v>
      </c>
      <c r="C92" s="163">
        <f>'Energy Consumption'!L67</f>
        <v>0</v>
      </c>
      <c r="D92" s="104">
        <f>'Energy Consumption'!L68</f>
        <v>0</v>
      </c>
      <c r="E92" s="163">
        <f>'Energy Consumption'!L149</f>
        <v>0</v>
      </c>
      <c r="F92" s="104">
        <f>'Energy Consumption'!L150</f>
        <v>0</v>
      </c>
      <c r="G92" s="163">
        <f>'Energy Consumption'!L231</f>
        <v>0</v>
      </c>
      <c r="H92" s="104">
        <f>'Energy Consumption'!L232</f>
        <v>0</v>
      </c>
      <c r="I92" s="163">
        <f>'Energy Consumption'!L313</f>
        <v>0</v>
      </c>
      <c r="J92" s="104">
        <f>'Energy Consumption'!L314</f>
        <v>0</v>
      </c>
      <c r="K92" s="163">
        <f>'Energy Consumption'!L395</f>
        <v>0</v>
      </c>
      <c r="L92" s="104">
        <f>'Energy Consumption'!L396</f>
        <v>0</v>
      </c>
      <c r="M92" s="163">
        <f>'Energy Consumption'!L477</f>
        <v>0</v>
      </c>
      <c r="N92" s="104">
        <f>'Energy Consumption'!L478</f>
        <v>0</v>
      </c>
      <c r="O92" s="163">
        <f>'Energy Consumption'!L559</f>
        <v>0</v>
      </c>
      <c r="P92" s="104">
        <f>'Energy Consumption'!L560</f>
        <v>0</v>
      </c>
      <c r="Q92" s="163">
        <f>'Energy Consumption'!L641</f>
        <v>0</v>
      </c>
      <c r="R92" s="104">
        <f>'Energy Consumption'!L642</f>
        <v>0</v>
      </c>
      <c r="S92" s="163">
        <f>'Energy Consumption'!L723</f>
        <v>0</v>
      </c>
      <c r="T92" s="104">
        <f>'Energy Consumption'!L724</f>
        <v>0</v>
      </c>
      <c r="U92" s="163">
        <f>'Energy Consumption'!L805</f>
        <v>0</v>
      </c>
      <c r="V92" s="104">
        <f>'Energy Consumption'!L806</f>
        <v>0</v>
      </c>
      <c r="W92" s="163">
        <f>'Energy Consumption'!L887</f>
        <v>0</v>
      </c>
      <c r="X92" s="104">
        <f>'Energy Consumption'!L888</f>
        <v>0</v>
      </c>
      <c r="Y92" s="163">
        <f>'Energy Consumption'!L969</f>
        <v>0</v>
      </c>
      <c r="Z92" s="104">
        <f>'Energy Consumption'!L970</f>
        <v>0</v>
      </c>
      <c r="AA92" s="163">
        <f>'Energy Consumption'!L1051</f>
        <v>0</v>
      </c>
      <c r="AB92" s="104">
        <f>'Energy Consumption'!L1052</f>
        <v>0</v>
      </c>
      <c r="AC92" s="163">
        <f>'Energy Consumption'!L1133</f>
        <v>0</v>
      </c>
      <c r="AD92" s="104">
        <f>'Energy Consumption'!L1134</f>
        <v>0</v>
      </c>
      <c r="AE92" s="163">
        <f>'Energy Consumption'!L1215</f>
        <v>0</v>
      </c>
      <c r="AF92" s="104">
        <f>'Energy Consumption'!L1216</f>
        <v>0</v>
      </c>
      <c r="AG92" s="163">
        <f>'Energy Consumption'!L1297</f>
        <v>0</v>
      </c>
      <c r="AH92" s="104">
        <f>'Energy Consumption'!L1298</f>
        <v>0</v>
      </c>
      <c r="AI92" s="163">
        <f>'Energy Consumption'!L1379</f>
        <v>0</v>
      </c>
      <c r="AJ92" s="104">
        <f>'Energy Consumption'!L1380</f>
        <v>0</v>
      </c>
      <c r="AK92" s="163">
        <f>'Energy Consumption'!L1461</f>
        <v>0</v>
      </c>
      <c r="AL92" s="104">
        <f>'Energy Consumption'!L1462</f>
        <v>0</v>
      </c>
      <c r="AM92" s="163">
        <f>'Energy Consumption'!L1543</f>
        <v>0</v>
      </c>
      <c r="AN92" s="104">
        <f>'Energy Consumption'!L1544</f>
        <v>0</v>
      </c>
      <c r="AO92" s="163">
        <f>'Energy Consumption'!L1625</f>
        <v>0</v>
      </c>
      <c r="AP92" s="104">
        <f>'Energy Consumption'!L1626</f>
        <v>0</v>
      </c>
      <c r="AR92" s="104">
        <f>'Relevant Variables'!L49</f>
        <v>0</v>
      </c>
      <c r="AS92" s="104">
        <f>'Relevant Variables'!L79</f>
        <v>0</v>
      </c>
      <c r="AT92" s="104">
        <f>'Relevant Variables'!L109</f>
        <v>0</v>
      </c>
      <c r="AU92" s="104">
        <f>'Relevant Variables'!L139</f>
        <v>0</v>
      </c>
      <c r="AV92" s="104">
        <f>'Relevant Variables'!L169</f>
        <v>0</v>
      </c>
      <c r="AW92" s="104">
        <f>'Relevant Variables'!L199</f>
        <v>0</v>
      </c>
      <c r="AX92" s="104">
        <f>'Relevant Variables'!L229</f>
        <v>0</v>
      </c>
      <c r="AY92" s="104">
        <f>'Relevant Variables'!L259</f>
        <v>0</v>
      </c>
      <c r="AZ92" s="104">
        <f>'Relevant Variables'!L289</f>
        <v>0</v>
      </c>
      <c r="BA92" s="104">
        <f>'Relevant Variables'!L319</f>
        <v>0</v>
      </c>
      <c r="BB92" s="104">
        <f>'Relevant Variables'!L349</f>
        <v>0</v>
      </c>
      <c r="BC92" s="104">
        <f>'Relevant Variables'!L379</f>
        <v>0</v>
      </c>
      <c r="BD92" s="104">
        <f>'Relevant Variables'!L409</f>
        <v>0</v>
      </c>
      <c r="BE92" s="104">
        <f>'Relevant Variables'!L439</f>
        <v>0</v>
      </c>
      <c r="BF92" s="104">
        <f>'Relevant Variables'!L469</f>
        <v>0</v>
      </c>
      <c r="BG92" s="104">
        <f>'Relevant Variables'!L499</f>
        <v>0</v>
      </c>
      <c r="BH92" s="104">
        <f>'Relevant Variables'!L529</f>
        <v>0</v>
      </c>
      <c r="BI92" s="104">
        <f>'Relevant Variables'!L559</f>
        <v>0</v>
      </c>
      <c r="BJ92" s="104">
        <f>'Relevant Variables'!L589</f>
        <v>0</v>
      </c>
      <c r="BK92" s="104">
        <f>'Relevant Variables'!L619</f>
        <v>0</v>
      </c>
    </row>
    <row r="93" spans="1:63" s="104" customFormat="1">
      <c r="A93" s="164">
        <f t="shared" si="2"/>
        <v>40817</v>
      </c>
      <c r="C93" s="163">
        <f>'Energy Consumption'!M67</f>
        <v>0</v>
      </c>
      <c r="D93" s="104">
        <f>'Energy Consumption'!M68</f>
        <v>0</v>
      </c>
      <c r="E93" s="163">
        <f>'Energy Consumption'!M149</f>
        <v>0</v>
      </c>
      <c r="F93" s="104">
        <f>'Energy Consumption'!M150</f>
        <v>0</v>
      </c>
      <c r="G93" s="163">
        <f>'Energy Consumption'!M231</f>
        <v>0</v>
      </c>
      <c r="H93" s="104">
        <f>'Energy Consumption'!M232</f>
        <v>0</v>
      </c>
      <c r="I93" s="163">
        <f>'Energy Consumption'!M313</f>
        <v>0</v>
      </c>
      <c r="J93" s="104">
        <f>'Energy Consumption'!M314</f>
        <v>0</v>
      </c>
      <c r="K93" s="163">
        <f>'Energy Consumption'!M395</f>
        <v>0</v>
      </c>
      <c r="L93" s="104">
        <f>'Energy Consumption'!M396</f>
        <v>0</v>
      </c>
      <c r="M93" s="163">
        <f>'Energy Consumption'!M477</f>
        <v>0</v>
      </c>
      <c r="N93" s="104">
        <f>'Energy Consumption'!M478</f>
        <v>0</v>
      </c>
      <c r="O93" s="163">
        <f>'Energy Consumption'!M559</f>
        <v>0</v>
      </c>
      <c r="P93" s="104">
        <f>'Energy Consumption'!M560</f>
        <v>0</v>
      </c>
      <c r="Q93" s="163">
        <f>'Energy Consumption'!M641</f>
        <v>0</v>
      </c>
      <c r="R93" s="104">
        <f>'Energy Consumption'!M642</f>
        <v>0</v>
      </c>
      <c r="S93" s="163">
        <f>'Energy Consumption'!M723</f>
        <v>0</v>
      </c>
      <c r="T93" s="104">
        <f>'Energy Consumption'!M724</f>
        <v>0</v>
      </c>
      <c r="U93" s="163">
        <f>'Energy Consumption'!M805</f>
        <v>0</v>
      </c>
      <c r="V93" s="104">
        <f>'Energy Consumption'!M806</f>
        <v>0</v>
      </c>
      <c r="W93" s="163">
        <f>'Energy Consumption'!M887</f>
        <v>0</v>
      </c>
      <c r="X93" s="104">
        <f>'Energy Consumption'!M888</f>
        <v>0</v>
      </c>
      <c r="Y93" s="163">
        <f>'Energy Consumption'!M969</f>
        <v>0</v>
      </c>
      <c r="Z93" s="104">
        <f>'Energy Consumption'!M970</f>
        <v>0</v>
      </c>
      <c r="AA93" s="163">
        <f>'Energy Consumption'!M1051</f>
        <v>0</v>
      </c>
      <c r="AB93" s="104">
        <f>'Energy Consumption'!M1052</f>
        <v>0</v>
      </c>
      <c r="AC93" s="163">
        <f>'Energy Consumption'!M1133</f>
        <v>0</v>
      </c>
      <c r="AD93" s="104">
        <f>'Energy Consumption'!M1134</f>
        <v>0</v>
      </c>
      <c r="AE93" s="163">
        <f>'Energy Consumption'!M1215</f>
        <v>0</v>
      </c>
      <c r="AF93" s="104">
        <f>'Energy Consumption'!M1216</f>
        <v>0</v>
      </c>
      <c r="AG93" s="163">
        <f>'Energy Consumption'!M1297</f>
        <v>0</v>
      </c>
      <c r="AH93" s="104">
        <f>'Energy Consumption'!M1298</f>
        <v>0</v>
      </c>
      <c r="AI93" s="163">
        <f>'Energy Consumption'!M1379</f>
        <v>0</v>
      </c>
      <c r="AJ93" s="104">
        <f>'Energy Consumption'!M1380</f>
        <v>0</v>
      </c>
      <c r="AK93" s="163">
        <f>'Energy Consumption'!M1461</f>
        <v>0</v>
      </c>
      <c r="AL93" s="104">
        <f>'Energy Consumption'!M1462</f>
        <v>0</v>
      </c>
      <c r="AM93" s="163">
        <f>'Energy Consumption'!M1543</f>
        <v>0</v>
      </c>
      <c r="AN93" s="104">
        <f>'Energy Consumption'!M1544</f>
        <v>0</v>
      </c>
      <c r="AO93" s="163">
        <f>'Energy Consumption'!M1625</f>
        <v>0</v>
      </c>
      <c r="AP93" s="104">
        <f>'Energy Consumption'!M1626</f>
        <v>0</v>
      </c>
      <c r="AR93" s="104">
        <f>'Relevant Variables'!M49</f>
        <v>0</v>
      </c>
      <c r="AS93" s="104">
        <f>'Relevant Variables'!M79</f>
        <v>0</v>
      </c>
      <c r="AT93" s="104">
        <f>'Relevant Variables'!M109</f>
        <v>0</v>
      </c>
      <c r="AU93" s="104">
        <f>'Relevant Variables'!M139</f>
        <v>0</v>
      </c>
      <c r="AV93" s="104">
        <f>'Relevant Variables'!M169</f>
        <v>0</v>
      </c>
      <c r="AW93" s="104">
        <f>'Relevant Variables'!M199</f>
        <v>0</v>
      </c>
      <c r="AX93" s="104">
        <f>'Relevant Variables'!M229</f>
        <v>0</v>
      </c>
      <c r="AY93" s="104">
        <f>'Relevant Variables'!M259</f>
        <v>0</v>
      </c>
      <c r="AZ93" s="104">
        <f>'Relevant Variables'!M289</f>
        <v>0</v>
      </c>
      <c r="BA93" s="104">
        <f>'Relevant Variables'!M319</f>
        <v>0</v>
      </c>
      <c r="BB93" s="104">
        <f>'Relevant Variables'!M349</f>
        <v>0</v>
      </c>
      <c r="BC93" s="104">
        <f>'Relevant Variables'!M379</f>
        <v>0</v>
      </c>
      <c r="BD93" s="104">
        <f>'Relevant Variables'!M409</f>
        <v>0</v>
      </c>
      <c r="BE93" s="104">
        <f>'Relevant Variables'!M439</f>
        <v>0</v>
      </c>
      <c r="BF93" s="104">
        <f>'Relevant Variables'!M469</f>
        <v>0</v>
      </c>
      <c r="BG93" s="104">
        <f>'Relevant Variables'!M499</f>
        <v>0</v>
      </c>
      <c r="BH93" s="104">
        <f>'Relevant Variables'!M529</f>
        <v>0</v>
      </c>
      <c r="BI93" s="104">
        <f>'Relevant Variables'!M559</f>
        <v>0</v>
      </c>
      <c r="BJ93" s="104">
        <f>'Relevant Variables'!M589</f>
        <v>0</v>
      </c>
      <c r="BK93" s="104">
        <f>'Relevant Variables'!M619</f>
        <v>0</v>
      </c>
    </row>
    <row r="94" spans="1:63" s="104" customFormat="1">
      <c r="A94" s="164">
        <f t="shared" si="2"/>
        <v>40848</v>
      </c>
      <c r="C94" s="163">
        <f>'Energy Consumption'!N67</f>
        <v>0</v>
      </c>
      <c r="D94" s="104">
        <f>'Energy Consumption'!N68</f>
        <v>0</v>
      </c>
      <c r="E94" s="163">
        <f>'Energy Consumption'!N149</f>
        <v>0</v>
      </c>
      <c r="F94" s="104">
        <f>'Energy Consumption'!N150</f>
        <v>0</v>
      </c>
      <c r="G94" s="163">
        <f>'Energy Consumption'!N231</f>
        <v>0</v>
      </c>
      <c r="H94" s="104">
        <f>'Energy Consumption'!N232</f>
        <v>0</v>
      </c>
      <c r="I94" s="163">
        <f>'Energy Consumption'!N313</f>
        <v>0</v>
      </c>
      <c r="J94" s="104">
        <f>'Energy Consumption'!N314</f>
        <v>0</v>
      </c>
      <c r="K94" s="163">
        <f>'Energy Consumption'!N395</f>
        <v>0</v>
      </c>
      <c r="L94" s="104">
        <f>'Energy Consumption'!N396</f>
        <v>0</v>
      </c>
      <c r="M94" s="163">
        <f>'Energy Consumption'!N477</f>
        <v>0</v>
      </c>
      <c r="N94" s="104">
        <f>'Energy Consumption'!N478</f>
        <v>0</v>
      </c>
      <c r="O94" s="163">
        <f>'Energy Consumption'!N559</f>
        <v>0</v>
      </c>
      <c r="P94" s="104">
        <f>'Energy Consumption'!N560</f>
        <v>0</v>
      </c>
      <c r="Q94" s="163">
        <f>'Energy Consumption'!N641</f>
        <v>0</v>
      </c>
      <c r="R94" s="104">
        <f>'Energy Consumption'!N642</f>
        <v>0</v>
      </c>
      <c r="S94" s="163">
        <f>'Energy Consumption'!N723</f>
        <v>0</v>
      </c>
      <c r="T94" s="104">
        <f>'Energy Consumption'!N724</f>
        <v>0</v>
      </c>
      <c r="U94" s="163">
        <f>'Energy Consumption'!N805</f>
        <v>0</v>
      </c>
      <c r="V94" s="104">
        <f>'Energy Consumption'!N806</f>
        <v>0</v>
      </c>
      <c r="W94" s="163">
        <f>'Energy Consumption'!N887</f>
        <v>0</v>
      </c>
      <c r="X94" s="104">
        <f>'Energy Consumption'!N888</f>
        <v>0</v>
      </c>
      <c r="Y94" s="163">
        <f>'Energy Consumption'!N969</f>
        <v>0</v>
      </c>
      <c r="Z94" s="104">
        <f>'Energy Consumption'!N970</f>
        <v>0</v>
      </c>
      <c r="AA94" s="163">
        <f>'Energy Consumption'!N1051</f>
        <v>0</v>
      </c>
      <c r="AB94" s="104">
        <f>'Energy Consumption'!N1052</f>
        <v>0</v>
      </c>
      <c r="AC94" s="163">
        <f>'Energy Consumption'!N1133</f>
        <v>0</v>
      </c>
      <c r="AD94" s="104">
        <f>'Energy Consumption'!N1134</f>
        <v>0</v>
      </c>
      <c r="AE94" s="163">
        <f>'Energy Consumption'!N1215</f>
        <v>0</v>
      </c>
      <c r="AF94" s="104">
        <f>'Energy Consumption'!N1216</f>
        <v>0</v>
      </c>
      <c r="AG94" s="163">
        <f>'Energy Consumption'!N1297</f>
        <v>0</v>
      </c>
      <c r="AH94" s="104">
        <f>'Energy Consumption'!N1298</f>
        <v>0</v>
      </c>
      <c r="AI94" s="163">
        <f>'Energy Consumption'!N1379</f>
        <v>0</v>
      </c>
      <c r="AJ94" s="104">
        <f>'Energy Consumption'!N1380</f>
        <v>0</v>
      </c>
      <c r="AK94" s="163">
        <f>'Energy Consumption'!N1461</f>
        <v>0</v>
      </c>
      <c r="AL94" s="104">
        <f>'Energy Consumption'!N1462</f>
        <v>0</v>
      </c>
      <c r="AM94" s="163">
        <f>'Energy Consumption'!N1543</f>
        <v>0</v>
      </c>
      <c r="AN94" s="104">
        <f>'Energy Consumption'!N1544</f>
        <v>0</v>
      </c>
      <c r="AO94" s="163">
        <f>'Energy Consumption'!N1625</f>
        <v>0</v>
      </c>
      <c r="AP94" s="104">
        <f>'Energy Consumption'!N1626</f>
        <v>0</v>
      </c>
      <c r="AR94" s="104">
        <f>'Relevant Variables'!N49</f>
        <v>0</v>
      </c>
      <c r="AS94" s="104">
        <f>'Relevant Variables'!N79</f>
        <v>0</v>
      </c>
      <c r="AT94" s="104">
        <f>'Relevant Variables'!N109</f>
        <v>0</v>
      </c>
      <c r="AU94" s="104">
        <f>'Relevant Variables'!N139</f>
        <v>0</v>
      </c>
      <c r="AV94" s="104">
        <f>'Relevant Variables'!N169</f>
        <v>0</v>
      </c>
      <c r="AW94" s="104">
        <f>'Relevant Variables'!N199</f>
        <v>0</v>
      </c>
      <c r="AX94" s="104">
        <f>'Relevant Variables'!N229</f>
        <v>0</v>
      </c>
      <c r="AY94" s="104">
        <f>'Relevant Variables'!N259</f>
        <v>0</v>
      </c>
      <c r="AZ94" s="104">
        <f>'Relevant Variables'!N289</f>
        <v>0</v>
      </c>
      <c r="BA94" s="104">
        <f>'Relevant Variables'!N319</f>
        <v>0</v>
      </c>
      <c r="BB94" s="104">
        <f>'Relevant Variables'!N349</f>
        <v>0</v>
      </c>
      <c r="BC94" s="104">
        <f>'Relevant Variables'!N379</f>
        <v>0</v>
      </c>
      <c r="BD94" s="104">
        <f>'Relevant Variables'!N409</f>
        <v>0</v>
      </c>
      <c r="BE94" s="104">
        <f>'Relevant Variables'!N439</f>
        <v>0</v>
      </c>
      <c r="BF94" s="104">
        <f>'Relevant Variables'!N469</f>
        <v>0</v>
      </c>
      <c r="BG94" s="104">
        <f>'Relevant Variables'!N499</f>
        <v>0</v>
      </c>
      <c r="BH94" s="104">
        <f>'Relevant Variables'!N529</f>
        <v>0</v>
      </c>
      <c r="BI94" s="104">
        <f>'Relevant Variables'!N559</f>
        <v>0</v>
      </c>
      <c r="BJ94" s="104">
        <f>'Relevant Variables'!N589</f>
        <v>0</v>
      </c>
      <c r="BK94" s="104">
        <f>'Relevant Variables'!N619</f>
        <v>0</v>
      </c>
    </row>
    <row r="95" spans="1:63" s="104" customFormat="1">
      <c r="A95" s="164">
        <f t="shared" si="2"/>
        <v>40878</v>
      </c>
      <c r="C95" s="163">
        <f>'Energy Consumption'!O67</f>
        <v>0</v>
      </c>
      <c r="D95" s="104">
        <f>'Energy Consumption'!O68</f>
        <v>0</v>
      </c>
      <c r="E95" s="163">
        <f>'Energy Consumption'!O149</f>
        <v>0</v>
      </c>
      <c r="F95" s="104">
        <f>'Energy Consumption'!O150</f>
        <v>0</v>
      </c>
      <c r="G95" s="163">
        <f>'Energy Consumption'!O231</f>
        <v>0</v>
      </c>
      <c r="H95" s="104">
        <f>'Energy Consumption'!O232</f>
        <v>0</v>
      </c>
      <c r="I95" s="163">
        <f>'Energy Consumption'!O313</f>
        <v>0</v>
      </c>
      <c r="J95" s="104">
        <f>'Energy Consumption'!O314</f>
        <v>0</v>
      </c>
      <c r="K95" s="163">
        <f>'Energy Consumption'!O395</f>
        <v>0</v>
      </c>
      <c r="L95" s="104">
        <f>'Energy Consumption'!O396</f>
        <v>0</v>
      </c>
      <c r="M95" s="163">
        <f>'Energy Consumption'!O477</f>
        <v>0</v>
      </c>
      <c r="N95" s="104">
        <f>'Energy Consumption'!O478</f>
        <v>0</v>
      </c>
      <c r="O95" s="163">
        <f>'Energy Consumption'!O559</f>
        <v>0</v>
      </c>
      <c r="P95" s="104">
        <f>'Energy Consumption'!O560</f>
        <v>0</v>
      </c>
      <c r="Q95" s="163">
        <f>'Energy Consumption'!O641</f>
        <v>0</v>
      </c>
      <c r="R95" s="104">
        <f>'Energy Consumption'!O642</f>
        <v>0</v>
      </c>
      <c r="S95" s="163">
        <f>'Energy Consumption'!O723</f>
        <v>0</v>
      </c>
      <c r="T95" s="104">
        <f>'Energy Consumption'!O724</f>
        <v>0</v>
      </c>
      <c r="U95" s="163">
        <f>'Energy Consumption'!O805</f>
        <v>0</v>
      </c>
      <c r="V95" s="104">
        <f>'Energy Consumption'!O806</f>
        <v>0</v>
      </c>
      <c r="W95" s="163">
        <f>'Energy Consumption'!O887</f>
        <v>0</v>
      </c>
      <c r="X95" s="104">
        <f>'Energy Consumption'!O888</f>
        <v>0</v>
      </c>
      <c r="Y95" s="163">
        <f>'Energy Consumption'!O969</f>
        <v>0</v>
      </c>
      <c r="Z95" s="104">
        <f>'Energy Consumption'!O970</f>
        <v>0</v>
      </c>
      <c r="AA95" s="163">
        <f>'Energy Consumption'!O1051</f>
        <v>0</v>
      </c>
      <c r="AB95" s="104">
        <f>'Energy Consumption'!O1052</f>
        <v>0</v>
      </c>
      <c r="AC95" s="163">
        <f>'Energy Consumption'!O1133</f>
        <v>0</v>
      </c>
      <c r="AD95" s="104">
        <f>'Energy Consumption'!O1134</f>
        <v>0</v>
      </c>
      <c r="AE95" s="163">
        <f>'Energy Consumption'!O1215</f>
        <v>0</v>
      </c>
      <c r="AF95" s="104">
        <f>'Energy Consumption'!O1216</f>
        <v>0</v>
      </c>
      <c r="AG95" s="163">
        <f>'Energy Consumption'!O1297</f>
        <v>0</v>
      </c>
      <c r="AH95" s="104">
        <f>'Energy Consumption'!O1298</f>
        <v>0</v>
      </c>
      <c r="AI95" s="163">
        <f>'Energy Consumption'!O1379</f>
        <v>0</v>
      </c>
      <c r="AJ95" s="104">
        <f>'Energy Consumption'!O1380</f>
        <v>0</v>
      </c>
      <c r="AK95" s="163">
        <f>'Energy Consumption'!O1461</f>
        <v>0</v>
      </c>
      <c r="AL95" s="104">
        <f>'Energy Consumption'!O1462</f>
        <v>0</v>
      </c>
      <c r="AM95" s="163">
        <f>'Energy Consumption'!O1543</f>
        <v>0</v>
      </c>
      <c r="AN95" s="104">
        <f>'Energy Consumption'!O1544</f>
        <v>0</v>
      </c>
      <c r="AO95" s="163">
        <f>'Energy Consumption'!O1625</f>
        <v>0</v>
      </c>
      <c r="AP95" s="104">
        <f>'Energy Consumption'!O1626</f>
        <v>0</v>
      </c>
      <c r="AR95" s="104">
        <f>'Relevant Variables'!O49</f>
        <v>0</v>
      </c>
      <c r="AS95" s="104">
        <f>'Relevant Variables'!O79</f>
        <v>0</v>
      </c>
      <c r="AT95" s="104">
        <f>'Relevant Variables'!O109</f>
        <v>0</v>
      </c>
      <c r="AU95" s="104">
        <f>'Relevant Variables'!O139</f>
        <v>0</v>
      </c>
      <c r="AV95" s="104">
        <f>'Relevant Variables'!O169</f>
        <v>0</v>
      </c>
      <c r="AW95" s="104">
        <f>'Relevant Variables'!O199</f>
        <v>0</v>
      </c>
      <c r="AX95" s="104">
        <f>'Relevant Variables'!O229</f>
        <v>0</v>
      </c>
      <c r="AY95" s="104">
        <f>'Relevant Variables'!O259</f>
        <v>0</v>
      </c>
      <c r="AZ95" s="104">
        <f>'Relevant Variables'!O289</f>
        <v>0</v>
      </c>
      <c r="BA95" s="104">
        <f>'Relevant Variables'!O319</f>
        <v>0</v>
      </c>
      <c r="BB95" s="104">
        <f>'Relevant Variables'!O349</f>
        <v>0</v>
      </c>
      <c r="BC95" s="104">
        <f>'Relevant Variables'!O379</f>
        <v>0</v>
      </c>
      <c r="BD95" s="104">
        <f>'Relevant Variables'!O409</f>
        <v>0</v>
      </c>
      <c r="BE95" s="104">
        <f>'Relevant Variables'!O439</f>
        <v>0</v>
      </c>
      <c r="BF95" s="104">
        <f>'Relevant Variables'!O469</f>
        <v>0</v>
      </c>
      <c r="BG95" s="104">
        <f>'Relevant Variables'!O499</f>
        <v>0</v>
      </c>
      <c r="BH95" s="104">
        <f>'Relevant Variables'!O529</f>
        <v>0</v>
      </c>
      <c r="BI95" s="104">
        <f>'Relevant Variables'!O559</f>
        <v>0</v>
      </c>
      <c r="BJ95" s="104">
        <f>'Relevant Variables'!O589</f>
        <v>0</v>
      </c>
      <c r="BK95" s="104">
        <f>'Relevant Variables'!O619</f>
        <v>0</v>
      </c>
    </row>
    <row r="96" spans="1:63" s="104" customFormat="1">
      <c r="A96" s="164">
        <f t="shared" si="2"/>
        <v>40909</v>
      </c>
      <c r="C96" s="163">
        <f>'Energy Consumption'!D65</f>
        <v>0</v>
      </c>
      <c r="D96" s="104">
        <f>'Energy Consumption'!D66</f>
        <v>0</v>
      </c>
      <c r="E96" s="163">
        <f>'Energy Consumption'!D147</f>
        <v>0</v>
      </c>
      <c r="F96" s="104">
        <f>'Energy Consumption'!D148</f>
        <v>0</v>
      </c>
      <c r="G96" s="163">
        <f>'Energy Consumption'!D229</f>
        <v>0</v>
      </c>
      <c r="H96" s="104">
        <f>'Energy Consumption'!D230</f>
        <v>0</v>
      </c>
      <c r="I96" s="163">
        <f>'Energy Consumption'!D311</f>
        <v>0</v>
      </c>
      <c r="J96" s="104">
        <f>'Energy Consumption'!D312</f>
        <v>0</v>
      </c>
      <c r="K96" s="163">
        <f>'Energy Consumption'!D393</f>
        <v>0</v>
      </c>
      <c r="L96" s="104">
        <f>'Energy Consumption'!D394</f>
        <v>0</v>
      </c>
      <c r="M96" s="163">
        <f>'Energy Consumption'!D475</f>
        <v>0</v>
      </c>
      <c r="N96" s="104">
        <f>'Energy Consumption'!D476</f>
        <v>0</v>
      </c>
      <c r="O96" s="163">
        <f>'Energy Consumption'!D557</f>
        <v>0</v>
      </c>
      <c r="P96" s="104">
        <f>'Energy Consumption'!D558</f>
        <v>0</v>
      </c>
      <c r="Q96" s="163">
        <f>'Energy Consumption'!D639</f>
        <v>0</v>
      </c>
      <c r="R96" s="104">
        <f>'Energy Consumption'!D640</f>
        <v>0</v>
      </c>
      <c r="S96" s="163">
        <f>'Energy Consumption'!D721</f>
        <v>0</v>
      </c>
      <c r="T96" s="104">
        <f>'Energy Consumption'!D722</f>
        <v>0</v>
      </c>
      <c r="U96" s="163">
        <f>'Energy Consumption'!D803</f>
        <v>0</v>
      </c>
      <c r="V96" s="104">
        <f>'Energy Consumption'!D804</f>
        <v>0</v>
      </c>
      <c r="W96" s="163">
        <f>'Energy Consumption'!D885</f>
        <v>0</v>
      </c>
      <c r="X96" s="104">
        <f>'Energy Consumption'!D886</f>
        <v>0</v>
      </c>
      <c r="Y96" s="163">
        <f>'Energy Consumption'!D967</f>
        <v>0</v>
      </c>
      <c r="Z96" s="104">
        <f>'Energy Consumption'!D968</f>
        <v>0</v>
      </c>
      <c r="AA96" s="163">
        <f>'Energy Consumption'!D1049</f>
        <v>0</v>
      </c>
      <c r="AB96" s="104">
        <f>'Energy Consumption'!D1050</f>
        <v>0</v>
      </c>
      <c r="AC96" s="163">
        <f>'Energy Consumption'!D1131</f>
        <v>0</v>
      </c>
      <c r="AD96" s="104">
        <f>'Energy Consumption'!D1132</f>
        <v>0</v>
      </c>
      <c r="AE96" s="163">
        <f>'Energy Consumption'!D1213</f>
        <v>0</v>
      </c>
      <c r="AF96" s="104">
        <f>'Energy Consumption'!D1214</f>
        <v>0</v>
      </c>
      <c r="AG96" s="163">
        <f>'Energy Consumption'!D1295</f>
        <v>0</v>
      </c>
      <c r="AH96" s="104">
        <f>'Energy Consumption'!D1296</f>
        <v>0</v>
      </c>
      <c r="AI96" s="163">
        <f>'Energy Consumption'!D1377</f>
        <v>0</v>
      </c>
      <c r="AJ96" s="104">
        <f>'Energy Consumption'!D1378</f>
        <v>0</v>
      </c>
      <c r="AK96" s="163">
        <f>'Energy Consumption'!D1459</f>
        <v>0</v>
      </c>
      <c r="AL96" s="104">
        <f>'Energy Consumption'!D1460</f>
        <v>0</v>
      </c>
      <c r="AM96" s="163">
        <f>'Energy Consumption'!D1541</f>
        <v>0</v>
      </c>
      <c r="AN96" s="104">
        <f>'Energy Consumption'!D1542</f>
        <v>0</v>
      </c>
      <c r="AO96" s="163">
        <f>'Energy Consumption'!D1623</f>
        <v>0</v>
      </c>
      <c r="AP96" s="104">
        <f>'Energy Consumption'!D1624</f>
        <v>0</v>
      </c>
      <c r="AR96" s="104">
        <f>'Relevant Variables'!D48</f>
        <v>0</v>
      </c>
      <c r="AS96" s="104">
        <f>'Relevant Variables'!D78</f>
        <v>0</v>
      </c>
      <c r="AT96" s="104">
        <f>'Relevant Variables'!D108</f>
        <v>0</v>
      </c>
      <c r="AU96" s="104">
        <f>'Relevant Variables'!D138</f>
        <v>0</v>
      </c>
      <c r="AV96" s="104">
        <f>'Relevant Variables'!D168</f>
        <v>0</v>
      </c>
      <c r="AW96" s="104">
        <f>'Relevant Variables'!D198</f>
        <v>0</v>
      </c>
      <c r="AX96" s="104">
        <f>'Relevant Variables'!D228</f>
        <v>0</v>
      </c>
      <c r="AY96" s="104">
        <f>'Relevant Variables'!D258</f>
        <v>0</v>
      </c>
      <c r="AZ96" s="104">
        <f>'Relevant Variables'!D288</f>
        <v>0</v>
      </c>
      <c r="BA96" s="104">
        <f>'Relevant Variables'!D318</f>
        <v>0</v>
      </c>
      <c r="BB96" s="104">
        <f>'Relevant Variables'!D348</f>
        <v>0</v>
      </c>
      <c r="BC96" s="104">
        <f>'Relevant Variables'!D378</f>
        <v>0</v>
      </c>
      <c r="BD96" s="104">
        <f>'Relevant Variables'!D408</f>
        <v>0</v>
      </c>
      <c r="BE96" s="104">
        <f>'Relevant Variables'!D438</f>
        <v>0</v>
      </c>
      <c r="BF96" s="104">
        <f>'Relevant Variables'!D468</f>
        <v>0</v>
      </c>
      <c r="BG96" s="104">
        <f>'Relevant Variables'!D498</f>
        <v>0</v>
      </c>
      <c r="BH96" s="104">
        <f>'Relevant Variables'!D528</f>
        <v>0</v>
      </c>
      <c r="BI96" s="104">
        <f>'Relevant Variables'!D558</f>
        <v>0</v>
      </c>
      <c r="BJ96" s="104">
        <f>'Relevant Variables'!D588</f>
        <v>0</v>
      </c>
      <c r="BK96" s="104">
        <f>'Relevant Variables'!D618</f>
        <v>0</v>
      </c>
    </row>
    <row r="97" spans="1:63" s="104" customFormat="1">
      <c r="A97" s="164">
        <f t="shared" si="2"/>
        <v>40940</v>
      </c>
      <c r="C97" s="163">
        <f>'Energy Consumption'!E65</f>
        <v>0</v>
      </c>
      <c r="D97" s="104">
        <f>'Energy Consumption'!E66</f>
        <v>0</v>
      </c>
      <c r="E97" s="163">
        <f>'Energy Consumption'!E147</f>
        <v>0</v>
      </c>
      <c r="F97" s="104">
        <f>'Energy Consumption'!E148</f>
        <v>0</v>
      </c>
      <c r="G97" s="163">
        <f>'Energy Consumption'!E229</f>
        <v>0</v>
      </c>
      <c r="H97" s="104">
        <f>'Energy Consumption'!E230</f>
        <v>0</v>
      </c>
      <c r="I97" s="163">
        <f>'Energy Consumption'!E311</f>
        <v>0</v>
      </c>
      <c r="J97" s="104">
        <f>'Energy Consumption'!E312</f>
        <v>0</v>
      </c>
      <c r="K97" s="163">
        <f>'Energy Consumption'!E393</f>
        <v>0</v>
      </c>
      <c r="L97" s="104">
        <f>'Energy Consumption'!E394</f>
        <v>0</v>
      </c>
      <c r="M97" s="163">
        <f>'Energy Consumption'!E475</f>
        <v>0</v>
      </c>
      <c r="N97" s="104">
        <f>'Energy Consumption'!E476</f>
        <v>0</v>
      </c>
      <c r="O97" s="163">
        <f>'Energy Consumption'!E557</f>
        <v>0</v>
      </c>
      <c r="P97" s="104">
        <f>'Energy Consumption'!E558</f>
        <v>0</v>
      </c>
      <c r="Q97" s="163">
        <f>'Energy Consumption'!E639</f>
        <v>0</v>
      </c>
      <c r="R97" s="104">
        <f>'Energy Consumption'!E640</f>
        <v>0</v>
      </c>
      <c r="S97" s="163">
        <f>'Energy Consumption'!E721</f>
        <v>0</v>
      </c>
      <c r="T97" s="104">
        <f>'Energy Consumption'!E722</f>
        <v>0</v>
      </c>
      <c r="U97" s="163">
        <f>'Energy Consumption'!E803</f>
        <v>0</v>
      </c>
      <c r="V97" s="104">
        <f>'Energy Consumption'!E804</f>
        <v>0</v>
      </c>
      <c r="W97" s="163">
        <f>'Energy Consumption'!E885</f>
        <v>0</v>
      </c>
      <c r="X97" s="104">
        <f>'Energy Consumption'!E886</f>
        <v>0</v>
      </c>
      <c r="Y97" s="163">
        <f>'Energy Consumption'!E967</f>
        <v>0</v>
      </c>
      <c r="Z97" s="104">
        <f>'Energy Consumption'!E968</f>
        <v>0</v>
      </c>
      <c r="AA97" s="163">
        <f>'Energy Consumption'!E1049</f>
        <v>0</v>
      </c>
      <c r="AB97" s="104">
        <f>'Energy Consumption'!E1050</f>
        <v>0</v>
      </c>
      <c r="AC97" s="163">
        <f>'Energy Consumption'!E1131</f>
        <v>0</v>
      </c>
      <c r="AD97" s="104">
        <f>'Energy Consumption'!E1132</f>
        <v>0</v>
      </c>
      <c r="AE97" s="163">
        <f>'Energy Consumption'!E1213</f>
        <v>0</v>
      </c>
      <c r="AF97" s="104">
        <f>'Energy Consumption'!E1214</f>
        <v>0</v>
      </c>
      <c r="AG97" s="163">
        <f>'Energy Consumption'!E1295</f>
        <v>0</v>
      </c>
      <c r="AH97" s="104">
        <f>'Energy Consumption'!E1296</f>
        <v>0</v>
      </c>
      <c r="AI97" s="163">
        <f>'Energy Consumption'!E1377</f>
        <v>0</v>
      </c>
      <c r="AJ97" s="104">
        <f>'Energy Consumption'!E1378</f>
        <v>0</v>
      </c>
      <c r="AK97" s="163">
        <f>'Energy Consumption'!E1459</f>
        <v>0</v>
      </c>
      <c r="AL97" s="104">
        <f>'Energy Consumption'!E1460</f>
        <v>0</v>
      </c>
      <c r="AM97" s="163">
        <f>'Energy Consumption'!E1541</f>
        <v>0</v>
      </c>
      <c r="AN97" s="104">
        <f>'Energy Consumption'!E1542</f>
        <v>0</v>
      </c>
      <c r="AO97" s="163">
        <f>'Energy Consumption'!E1623</f>
        <v>0</v>
      </c>
      <c r="AP97" s="104">
        <f>'Energy Consumption'!E1624</f>
        <v>0</v>
      </c>
      <c r="AR97" s="104">
        <f>'Relevant Variables'!E48</f>
        <v>0</v>
      </c>
      <c r="AS97" s="104">
        <f>'Relevant Variables'!E78</f>
        <v>0</v>
      </c>
      <c r="AT97" s="104">
        <f>'Relevant Variables'!E108</f>
        <v>0</v>
      </c>
      <c r="AU97" s="104">
        <f>'Relevant Variables'!E138</f>
        <v>0</v>
      </c>
      <c r="AV97" s="104">
        <f>'Relevant Variables'!E168</f>
        <v>0</v>
      </c>
      <c r="AW97" s="104">
        <f>'Relevant Variables'!E198</f>
        <v>0</v>
      </c>
      <c r="AX97" s="104">
        <f>'Relevant Variables'!E228</f>
        <v>0</v>
      </c>
      <c r="AY97" s="104">
        <f>'Relevant Variables'!E258</f>
        <v>0</v>
      </c>
      <c r="AZ97" s="104">
        <f>'Relevant Variables'!E288</f>
        <v>0</v>
      </c>
      <c r="BA97" s="104">
        <f>'Relevant Variables'!E318</f>
        <v>0</v>
      </c>
      <c r="BB97" s="104">
        <f>'Relevant Variables'!E348</f>
        <v>0</v>
      </c>
      <c r="BC97" s="104">
        <f>'Relevant Variables'!E378</f>
        <v>0</v>
      </c>
      <c r="BD97" s="104">
        <f>'Relevant Variables'!E408</f>
        <v>0</v>
      </c>
      <c r="BE97" s="104">
        <f>'Relevant Variables'!E438</f>
        <v>0</v>
      </c>
      <c r="BF97" s="104">
        <f>'Relevant Variables'!E468</f>
        <v>0</v>
      </c>
      <c r="BG97" s="104">
        <f>'Relevant Variables'!E498</f>
        <v>0</v>
      </c>
      <c r="BH97" s="104">
        <f>'Relevant Variables'!E528</f>
        <v>0</v>
      </c>
      <c r="BI97" s="104">
        <f>'Relevant Variables'!E558</f>
        <v>0</v>
      </c>
      <c r="BJ97" s="104">
        <f>'Relevant Variables'!E588</f>
        <v>0</v>
      </c>
      <c r="BK97" s="104">
        <f>'Relevant Variables'!E618</f>
        <v>0</v>
      </c>
    </row>
    <row r="98" spans="1:63" s="104" customFormat="1">
      <c r="A98" s="164">
        <f t="shared" si="2"/>
        <v>40969</v>
      </c>
      <c r="C98" s="163">
        <f>'Energy Consumption'!F65</f>
        <v>0</v>
      </c>
      <c r="D98" s="104">
        <f>'Energy Consumption'!F66</f>
        <v>0</v>
      </c>
      <c r="E98" s="163">
        <f>'Energy Consumption'!F147</f>
        <v>0</v>
      </c>
      <c r="F98" s="104">
        <f>'Energy Consumption'!F148</f>
        <v>0</v>
      </c>
      <c r="G98" s="163">
        <f>'Energy Consumption'!F229</f>
        <v>0</v>
      </c>
      <c r="H98" s="104">
        <f>'Energy Consumption'!F230</f>
        <v>0</v>
      </c>
      <c r="I98" s="163">
        <f>'Energy Consumption'!F311</f>
        <v>0</v>
      </c>
      <c r="J98" s="104">
        <f>'Energy Consumption'!F312</f>
        <v>0</v>
      </c>
      <c r="K98" s="163">
        <f>'Energy Consumption'!F393</f>
        <v>0</v>
      </c>
      <c r="L98" s="104">
        <f>'Energy Consumption'!F394</f>
        <v>0</v>
      </c>
      <c r="M98" s="163">
        <f>'Energy Consumption'!F475</f>
        <v>0</v>
      </c>
      <c r="N98" s="104">
        <f>'Energy Consumption'!F476</f>
        <v>0</v>
      </c>
      <c r="O98" s="163">
        <f>'Energy Consumption'!F557</f>
        <v>0</v>
      </c>
      <c r="P98" s="104">
        <f>'Energy Consumption'!F558</f>
        <v>0</v>
      </c>
      <c r="Q98" s="163">
        <f>'Energy Consumption'!F639</f>
        <v>0</v>
      </c>
      <c r="R98" s="104">
        <f>'Energy Consumption'!F640</f>
        <v>0</v>
      </c>
      <c r="S98" s="163">
        <f>'Energy Consumption'!F721</f>
        <v>0</v>
      </c>
      <c r="T98" s="104">
        <f>'Energy Consumption'!F722</f>
        <v>0</v>
      </c>
      <c r="U98" s="163">
        <f>'Energy Consumption'!F803</f>
        <v>0</v>
      </c>
      <c r="V98" s="104">
        <f>'Energy Consumption'!F804</f>
        <v>0</v>
      </c>
      <c r="W98" s="163">
        <f>'Energy Consumption'!F885</f>
        <v>0</v>
      </c>
      <c r="X98" s="104">
        <f>'Energy Consumption'!F886</f>
        <v>0</v>
      </c>
      <c r="Y98" s="163">
        <f>'Energy Consumption'!F967</f>
        <v>0</v>
      </c>
      <c r="Z98" s="104">
        <f>'Energy Consumption'!F968</f>
        <v>0</v>
      </c>
      <c r="AA98" s="163">
        <f>'Energy Consumption'!F1049</f>
        <v>0</v>
      </c>
      <c r="AB98" s="104">
        <f>'Energy Consumption'!F1050</f>
        <v>0</v>
      </c>
      <c r="AC98" s="163">
        <f>'Energy Consumption'!F1131</f>
        <v>0</v>
      </c>
      <c r="AD98" s="104">
        <f>'Energy Consumption'!F1132</f>
        <v>0</v>
      </c>
      <c r="AE98" s="163">
        <f>'Energy Consumption'!F1213</f>
        <v>0</v>
      </c>
      <c r="AF98" s="104">
        <f>'Energy Consumption'!F1214</f>
        <v>0</v>
      </c>
      <c r="AG98" s="163">
        <f>'Energy Consumption'!F1295</f>
        <v>0</v>
      </c>
      <c r="AH98" s="104">
        <f>'Energy Consumption'!F1296</f>
        <v>0</v>
      </c>
      <c r="AI98" s="163">
        <f>'Energy Consumption'!F1377</f>
        <v>0</v>
      </c>
      <c r="AJ98" s="104">
        <f>'Energy Consumption'!F1378</f>
        <v>0</v>
      </c>
      <c r="AK98" s="163">
        <f>'Energy Consumption'!F1459</f>
        <v>0</v>
      </c>
      <c r="AL98" s="104">
        <f>'Energy Consumption'!F1460</f>
        <v>0</v>
      </c>
      <c r="AM98" s="163">
        <f>'Energy Consumption'!F1541</f>
        <v>0</v>
      </c>
      <c r="AN98" s="104">
        <f>'Energy Consumption'!F1542</f>
        <v>0</v>
      </c>
      <c r="AO98" s="163">
        <f>'Energy Consumption'!F1623</f>
        <v>0</v>
      </c>
      <c r="AP98" s="104">
        <f>'Energy Consumption'!F1624</f>
        <v>0</v>
      </c>
      <c r="AR98" s="104">
        <f>'Relevant Variables'!F48</f>
        <v>0</v>
      </c>
      <c r="AS98" s="104">
        <f>'Relevant Variables'!F78</f>
        <v>0</v>
      </c>
      <c r="AT98" s="104">
        <f>'Relevant Variables'!F108</f>
        <v>0</v>
      </c>
      <c r="AU98" s="104">
        <f>'Relevant Variables'!F138</f>
        <v>0</v>
      </c>
      <c r="AV98" s="104">
        <f>'Relevant Variables'!F168</f>
        <v>0</v>
      </c>
      <c r="AW98" s="104">
        <f>'Relevant Variables'!F198</f>
        <v>0</v>
      </c>
      <c r="AX98" s="104">
        <f>'Relevant Variables'!F228</f>
        <v>0</v>
      </c>
      <c r="AY98" s="104">
        <f>'Relevant Variables'!F258</f>
        <v>0</v>
      </c>
      <c r="AZ98" s="104">
        <f>'Relevant Variables'!F288</f>
        <v>0</v>
      </c>
      <c r="BA98" s="104">
        <f>'Relevant Variables'!F318</f>
        <v>0</v>
      </c>
      <c r="BB98" s="104">
        <f>'Relevant Variables'!F348</f>
        <v>0</v>
      </c>
      <c r="BC98" s="104">
        <f>'Relevant Variables'!F378</f>
        <v>0</v>
      </c>
      <c r="BD98" s="104">
        <f>'Relevant Variables'!F408</f>
        <v>0</v>
      </c>
      <c r="BE98" s="104">
        <f>'Relevant Variables'!F438</f>
        <v>0</v>
      </c>
      <c r="BF98" s="104">
        <f>'Relevant Variables'!F468</f>
        <v>0</v>
      </c>
      <c r="BG98" s="104">
        <f>'Relevant Variables'!F498</f>
        <v>0</v>
      </c>
      <c r="BH98" s="104">
        <f>'Relevant Variables'!F528</f>
        <v>0</v>
      </c>
      <c r="BI98" s="104">
        <f>'Relevant Variables'!F558</f>
        <v>0</v>
      </c>
      <c r="BJ98" s="104">
        <f>'Relevant Variables'!F588</f>
        <v>0</v>
      </c>
      <c r="BK98" s="104">
        <f>'Relevant Variables'!F618</f>
        <v>0</v>
      </c>
    </row>
    <row r="99" spans="1:63" s="104" customFormat="1">
      <c r="A99" s="164">
        <f t="shared" si="2"/>
        <v>41000</v>
      </c>
      <c r="C99" s="163">
        <f>'Energy Consumption'!G65</f>
        <v>0</v>
      </c>
      <c r="D99" s="104">
        <f>'Energy Consumption'!G66</f>
        <v>0</v>
      </c>
      <c r="E99" s="163">
        <f>'Energy Consumption'!G147</f>
        <v>0</v>
      </c>
      <c r="F99" s="104">
        <f>'Energy Consumption'!G148</f>
        <v>0</v>
      </c>
      <c r="G99" s="163">
        <f>'Energy Consumption'!G229</f>
        <v>0</v>
      </c>
      <c r="H99" s="104">
        <f>'Energy Consumption'!G230</f>
        <v>0</v>
      </c>
      <c r="I99" s="163">
        <f>'Energy Consumption'!G311</f>
        <v>0</v>
      </c>
      <c r="J99" s="104">
        <f>'Energy Consumption'!G312</f>
        <v>0</v>
      </c>
      <c r="K99" s="163">
        <f>'Energy Consumption'!G393</f>
        <v>0</v>
      </c>
      <c r="L99" s="104">
        <f>'Energy Consumption'!G394</f>
        <v>0</v>
      </c>
      <c r="M99" s="163">
        <f>'Energy Consumption'!G475</f>
        <v>0</v>
      </c>
      <c r="N99" s="104">
        <f>'Energy Consumption'!G476</f>
        <v>0</v>
      </c>
      <c r="O99" s="163">
        <f>'Energy Consumption'!G557</f>
        <v>0</v>
      </c>
      <c r="P99" s="104">
        <f>'Energy Consumption'!G558</f>
        <v>0</v>
      </c>
      <c r="Q99" s="163">
        <f>'Energy Consumption'!G639</f>
        <v>0</v>
      </c>
      <c r="R99" s="104">
        <f>'Energy Consumption'!G640</f>
        <v>0</v>
      </c>
      <c r="S99" s="163">
        <f>'Energy Consumption'!G721</f>
        <v>0</v>
      </c>
      <c r="T99" s="104">
        <f>'Energy Consumption'!G722</f>
        <v>0</v>
      </c>
      <c r="U99" s="163">
        <f>'Energy Consumption'!G803</f>
        <v>0</v>
      </c>
      <c r="V99" s="104">
        <f>'Energy Consumption'!G804</f>
        <v>0</v>
      </c>
      <c r="W99" s="163">
        <f>'Energy Consumption'!G885</f>
        <v>0</v>
      </c>
      <c r="X99" s="104">
        <f>'Energy Consumption'!G886</f>
        <v>0</v>
      </c>
      <c r="Y99" s="163">
        <f>'Energy Consumption'!G967</f>
        <v>0</v>
      </c>
      <c r="Z99" s="104">
        <f>'Energy Consumption'!G968</f>
        <v>0</v>
      </c>
      <c r="AA99" s="163">
        <f>'Energy Consumption'!G1049</f>
        <v>0</v>
      </c>
      <c r="AB99" s="104">
        <f>'Energy Consumption'!G1050</f>
        <v>0</v>
      </c>
      <c r="AC99" s="163">
        <f>'Energy Consumption'!G1131</f>
        <v>0</v>
      </c>
      <c r="AD99" s="104">
        <f>'Energy Consumption'!G1132</f>
        <v>0</v>
      </c>
      <c r="AE99" s="163">
        <f>'Energy Consumption'!G1213</f>
        <v>0</v>
      </c>
      <c r="AF99" s="104">
        <f>'Energy Consumption'!G1214</f>
        <v>0</v>
      </c>
      <c r="AG99" s="163">
        <f>'Energy Consumption'!G1295</f>
        <v>0</v>
      </c>
      <c r="AH99" s="104">
        <f>'Energy Consumption'!G1296</f>
        <v>0</v>
      </c>
      <c r="AI99" s="163">
        <f>'Energy Consumption'!G1377</f>
        <v>0</v>
      </c>
      <c r="AJ99" s="104">
        <f>'Energy Consumption'!G1378</f>
        <v>0</v>
      </c>
      <c r="AK99" s="163">
        <f>'Energy Consumption'!G1459</f>
        <v>0</v>
      </c>
      <c r="AL99" s="104">
        <f>'Energy Consumption'!G1460</f>
        <v>0</v>
      </c>
      <c r="AM99" s="163">
        <f>'Energy Consumption'!G1541</f>
        <v>0</v>
      </c>
      <c r="AN99" s="104">
        <f>'Energy Consumption'!G1542</f>
        <v>0</v>
      </c>
      <c r="AO99" s="163">
        <f>'Energy Consumption'!G1623</f>
        <v>0</v>
      </c>
      <c r="AP99" s="104">
        <f>'Energy Consumption'!G1624</f>
        <v>0</v>
      </c>
      <c r="AR99" s="104">
        <f>'Relevant Variables'!G48</f>
        <v>0</v>
      </c>
      <c r="AS99" s="104">
        <f>'Relevant Variables'!G78</f>
        <v>0</v>
      </c>
      <c r="AT99" s="104">
        <f>'Relevant Variables'!G108</f>
        <v>0</v>
      </c>
      <c r="AU99" s="104">
        <f>'Relevant Variables'!G138</f>
        <v>0</v>
      </c>
      <c r="AV99" s="104">
        <f>'Relevant Variables'!G168</f>
        <v>0</v>
      </c>
      <c r="AW99" s="104">
        <f>'Relevant Variables'!G198</f>
        <v>0</v>
      </c>
      <c r="AX99" s="104">
        <f>'Relevant Variables'!G228</f>
        <v>0</v>
      </c>
      <c r="AY99" s="104">
        <f>'Relevant Variables'!G258</f>
        <v>0</v>
      </c>
      <c r="AZ99" s="104">
        <f>'Relevant Variables'!G288</f>
        <v>0</v>
      </c>
      <c r="BA99" s="104">
        <f>'Relevant Variables'!G318</f>
        <v>0</v>
      </c>
      <c r="BB99" s="104">
        <f>'Relevant Variables'!G348</f>
        <v>0</v>
      </c>
      <c r="BC99" s="104">
        <f>'Relevant Variables'!G378</f>
        <v>0</v>
      </c>
      <c r="BD99" s="104">
        <f>'Relevant Variables'!G408</f>
        <v>0</v>
      </c>
      <c r="BE99" s="104">
        <f>'Relevant Variables'!G438</f>
        <v>0</v>
      </c>
      <c r="BF99" s="104">
        <f>'Relevant Variables'!G468</f>
        <v>0</v>
      </c>
      <c r="BG99" s="104">
        <f>'Relevant Variables'!G498</f>
        <v>0</v>
      </c>
      <c r="BH99" s="104">
        <f>'Relevant Variables'!G528</f>
        <v>0</v>
      </c>
      <c r="BI99" s="104">
        <f>'Relevant Variables'!G558</f>
        <v>0</v>
      </c>
      <c r="BJ99" s="104">
        <f>'Relevant Variables'!G588</f>
        <v>0</v>
      </c>
      <c r="BK99" s="104">
        <f>'Relevant Variables'!G618</f>
        <v>0</v>
      </c>
    </row>
    <row r="100" spans="1:63" s="104" customFormat="1">
      <c r="A100" s="164">
        <f t="shared" si="2"/>
        <v>41030</v>
      </c>
      <c r="C100" s="163">
        <f>'Energy Consumption'!H65</f>
        <v>0</v>
      </c>
      <c r="D100" s="104">
        <f>'Energy Consumption'!H66</f>
        <v>0</v>
      </c>
      <c r="E100" s="163">
        <f>'Energy Consumption'!H147</f>
        <v>0</v>
      </c>
      <c r="F100" s="104">
        <f>'Energy Consumption'!H148</f>
        <v>0</v>
      </c>
      <c r="G100" s="163">
        <f>'Energy Consumption'!H229</f>
        <v>0</v>
      </c>
      <c r="H100" s="104">
        <f>'Energy Consumption'!H230</f>
        <v>0</v>
      </c>
      <c r="I100" s="163">
        <f>'Energy Consumption'!H311</f>
        <v>0</v>
      </c>
      <c r="J100" s="104">
        <f>'Energy Consumption'!H312</f>
        <v>0</v>
      </c>
      <c r="K100" s="163">
        <f>'Energy Consumption'!H393</f>
        <v>0</v>
      </c>
      <c r="L100" s="104">
        <f>'Energy Consumption'!H394</f>
        <v>0</v>
      </c>
      <c r="M100" s="163">
        <f>'Energy Consumption'!H475</f>
        <v>0</v>
      </c>
      <c r="N100" s="104">
        <f>'Energy Consumption'!H476</f>
        <v>0</v>
      </c>
      <c r="O100" s="163">
        <f>'Energy Consumption'!H557</f>
        <v>0</v>
      </c>
      <c r="P100" s="104">
        <f>'Energy Consumption'!H558</f>
        <v>0</v>
      </c>
      <c r="Q100" s="163">
        <f>'Energy Consumption'!H639</f>
        <v>0</v>
      </c>
      <c r="R100" s="104">
        <f>'Energy Consumption'!H640</f>
        <v>0</v>
      </c>
      <c r="S100" s="163">
        <f>'Energy Consumption'!H721</f>
        <v>0</v>
      </c>
      <c r="T100" s="104">
        <f>'Energy Consumption'!H722</f>
        <v>0</v>
      </c>
      <c r="U100" s="163">
        <f>'Energy Consumption'!H803</f>
        <v>0</v>
      </c>
      <c r="V100" s="104">
        <f>'Energy Consumption'!H804</f>
        <v>0</v>
      </c>
      <c r="W100" s="163">
        <f>'Energy Consumption'!H885</f>
        <v>0</v>
      </c>
      <c r="X100" s="104">
        <f>'Energy Consumption'!H886</f>
        <v>0</v>
      </c>
      <c r="Y100" s="163">
        <f>'Energy Consumption'!H967</f>
        <v>0</v>
      </c>
      <c r="Z100" s="104">
        <f>'Energy Consumption'!H968</f>
        <v>0</v>
      </c>
      <c r="AA100" s="163">
        <f>'Energy Consumption'!H1049</f>
        <v>0</v>
      </c>
      <c r="AB100" s="104">
        <f>'Energy Consumption'!H1050</f>
        <v>0</v>
      </c>
      <c r="AC100" s="163">
        <f>'Energy Consumption'!H1131</f>
        <v>0</v>
      </c>
      <c r="AD100" s="104">
        <f>'Energy Consumption'!H1132</f>
        <v>0</v>
      </c>
      <c r="AE100" s="163">
        <f>'Energy Consumption'!H1213</f>
        <v>0</v>
      </c>
      <c r="AF100" s="104">
        <f>'Energy Consumption'!H1214</f>
        <v>0</v>
      </c>
      <c r="AG100" s="163">
        <f>'Energy Consumption'!H1295</f>
        <v>0</v>
      </c>
      <c r="AH100" s="104">
        <f>'Energy Consumption'!H1296</f>
        <v>0</v>
      </c>
      <c r="AI100" s="163">
        <f>'Energy Consumption'!H1377</f>
        <v>0</v>
      </c>
      <c r="AJ100" s="104">
        <f>'Energy Consumption'!H1378</f>
        <v>0</v>
      </c>
      <c r="AK100" s="163">
        <f>'Energy Consumption'!H1459</f>
        <v>0</v>
      </c>
      <c r="AL100" s="104">
        <f>'Energy Consumption'!H1460</f>
        <v>0</v>
      </c>
      <c r="AM100" s="163">
        <f>'Energy Consumption'!H1541</f>
        <v>0</v>
      </c>
      <c r="AN100" s="104">
        <f>'Energy Consumption'!H1542</f>
        <v>0</v>
      </c>
      <c r="AO100" s="163">
        <f>'Energy Consumption'!H1623</f>
        <v>0</v>
      </c>
      <c r="AP100" s="104">
        <f>'Energy Consumption'!H1624</f>
        <v>0</v>
      </c>
      <c r="AR100" s="104">
        <f>'Relevant Variables'!H48</f>
        <v>0</v>
      </c>
      <c r="AS100" s="104">
        <f>'Relevant Variables'!H78</f>
        <v>0</v>
      </c>
      <c r="AT100" s="104">
        <f>'Relevant Variables'!H108</f>
        <v>0</v>
      </c>
      <c r="AU100" s="104">
        <f>'Relevant Variables'!H138</f>
        <v>0</v>
      </c>
      <c r="AV100" s="104">
        <f>'Relevant Variables'!H168</f>
        <v>0</v>
      </c>
      <c r="AW100" s="104">
        <f>'Relevant Variables'!H198</f>
        <v>0</v>
      </c>
      <c r="AX100" s="104">
        <f>'Relevant Variables'!H228</f>
        <v>0</v>
      </c>
      <c r="AY100" s="104">
        <f>'Relevant Variables'!H258</f>
        <v>0</v>
      </c>
      <c r="AZ100" s="104">
        <f>'Relevant Variables'!H288</f>
        <v>0</v>
      </c>
      <c r="BA100" s="104">
        <f>'Relevant Variables'!H318</f>
        <v>0</v>
      </c>
      <c r="BB100" s="104">
        <f>'Relevant Variables'!H348</f>
        <v>0</v>
      </c>
      <c r="BC100" s="104">
        <f>'Relevant Variables'!H378</f>
        <v>0</v>
      </c>
      <c r="BD100" s="104">
        <f>'Relevant Variables'!H408</f>
        <v>0</v>
      </c>
      <c r="BE100" s="104">
        <f>'Relevant Variables'!H438</f>
        <v>0</v>
      </c>
      <c r="BF100" s="104">
        <f>'Relevant Variables'!H468</f>
        <v>0</v>
      </c>
      <c r="BG100" s="104">
        <f>'Relevant Variables'!H498</f>
        <v>0</v>
      </c>
      <c r="BH100" s="104">
        <f>'Relevant Variables'!H528</f>
        <v>0</v>
      </c>
      <c r="BI100" s="104">
        <f>'Relevant Variables'!H558</f>
        <v>0</v>
      </c>
      <c r="BJ100" s="104">
        <f>'Relevant Variables'!H588</f>
        <v>0</v>
      </c>
      <c r="BK100" s="104">
        <f>'Relevant Variables'!H618</f>
        <v>0</v>
      </c>
    </row>
    <row r="101" spans="1:63" s="104" customFormat="1">
      <c r="A101" s="164">
        <f t="shared" si="2"/>
        <v>41061</v>
      </c>
      <c r="C101" s="163">
        <f>'Energy Consumption'!I65</f>
        <v>0</v>
      </c>
      <c r="D101" s="104">
        <f>'Energy Consumption'!I66</f>
        <v>0</v>
      </c>
      <c r="E101" s="163">
        <f>'Energy Consumption'!I147</f>
        <v>0</v>
      </c>
      <c r="F101" s="104">
        <f>'Energy Consumption'!I148</f>
        <v>0</v>
      </c>
      <c r="G101" s="163">
        <f>'Energy Consumption'!I229</f>
        <v>0</v>
      </c>
      <c r="H101" s="104">
        <f>'Energy Consumption'!I230</f>
        <v>0</v>
      </c>
      <c r="I101" s="163">
        <f>'Energy Consumption'!I311</f>
        <v>0</v>
      </c>
      <c r="J101" s="104">
        <f>'Energy Consumption'!I312</f>
        <v>0</v>
      </c>
      <c r="K101" s="163">
        <f>'Energy Consumption'!I393</f>
        <v>0</v>
      </c>
      <c r="L101" s="104">
        <f>'Energy Consumption'!I394</f>
        <v>0</v>
      </c>
      <c r="M101" s="163">
        <f>'Energy Consumption'!I475</f>
        <v>0</v>
      </c>
      <c r="N101" s="104">
        <f>'Energy Consumption'!I476</f>
        <v>0</v>
      </c>
      <c r="O101" s="163">
        <f>'Energy Consumption'!I557</f>
        <v>0</v>
      </c>
      <c r="P101" s="104">
        <f>'Energy Consumption'!I558</f>
        <v>0</v>
      </c>
      <c r="Q101" s="163">
        <f>'Energy Consumption'!I639</f>
        <v>0</v>
      </c>
      <c r="R101" s="104">
        <f>'Energy Consumption'!I640</f>
        <v>0</v>
      </c>
      <c r="S101" s="163">
        <f>'Energy Consumption'!I721</f>
        <v>0</v>
      </c>
      <c r="T101" s="104">
        <f>'Energy Consumption'!I722</f>
        <v>0</v>
      </c>
      <c r="U101" s="163">
        <f>'Energy Consumption'!I803</f>
        <v>0</v>
      </c>
      <c r="V101" s="104">
        <f>'Energy Consumption'!I804</f>
        <v>0</v>
      </c>
      <c r="W101" s="163">
        <f>'Energy Consumption'!I885</f>
        <v>0</v>
      </c>
      <c r="X101" s="104">
        <f>'Energy Consumption'!I886</f>
        <v>0</v>
      </c>
      <c r="Y101" s="163">
        <f>'Energy Consumption'!I967</f>
        <v>0</v>
      </c>
      <c r="Z101" s="104">
        <f>'Energy Consumption'!I968</f>
        <v>0</v>
      </c>
      <c r="AA101" s="163">
        <f>'Energy Consumption'!I1049</f>
        <v>0</v>
      </c>
      <c r="AB101" s="104">
        <f>'Energy Consumption'!I1050</f>
        <v>0</v>
      </c>
      <c r="AC101" s="163">
        <f>'Energy Consumption'!I1131</f>
        <v>0</v>
      </c>
      <c r="AD101" s="104">
        <f>'Energy Consumption'!I1132</f>
        <v>0</v>
      </c>
      <c r="AE101" s="163">
        <f>'Energy Consumption'!I1213</f>
        <v>0</v>
      </c>
      <c r="AF101" s="104">
        <f>'Energy Consumption'!I1214</f>
        <v>0</v>
      </c>
      <c r="AG101" s="163">
        <f>'Energy Consumption'!I1295</f>
        <v>0</v>
      </c>
      <c r="AH101" s="104">
        <f>'Energy Consumption'!I1296</f>
        <v>0</v>
      </c>
      <c r="AI101" s="163">
        <f>'Energy Consumption'!I1377</f>
        <v>0</v>
      </c>
      <c r="AJ101" s="104">
        <f>'Energy Consumption'!I1378</f>
        <v>0</v>
      </c>
      <c r="AK101" s="163">
        <f>'Energy Consumption'!I1459</f>
        <v>0</v>
      </c>
      <c r="AL101" s="104">
        <f>'Energy Consumption'!I1460</f>
        <v>0</v>
      </c>
      <c r="AM101" s="163">
        <f>'Energy Consumption'!I1541</f>
        <v>0</v>
      </c>
      <c r="AN101" s="104">
        <f>'Energy Consumption'!I1542</f>
        <v>0</v>
      </c>
      <c r="AO101" s="163">
        <f>'Energy Consumption'!I1623</f>
        <v>0</v>
      </c>
      <c r="AP101" s="104">
        <f>'Energy Consumption'!I1624</f>
        <v>0</v>
      </c>
      <c r="AR101" s="104">
        <f>'Relevant Variables'!I48</f>
        <v>0</v>
      </c>
      <c r="AS101" s="104">
        <f>'Relevant Variables'!I78</f>
        <v>0</v>
      </c>
      <c r="AT101" s="104">
        <f>'Relevant Variables'!I108</f>
        <v>0</v>
      </c>
      <c r="AU101" s="104">
        <f>'Relevant Variables'!I138</f>
        <v>0</v>
      </c>
      <c r="AV101" s="104">
        <f>'Relevant Variables'!I168</f>
        <v>0</v>
      </c>
      <c r="AW101" s="104">
        <f>'Relevant Variables'!I198</f>
        <v>0</v>
      </c>
      <c r="AX101" s="104">
        <f>'Relevant Variables'!I228</f>
        <v>0</v>
      </c>
      <c r="AY101" s="104">
        <f>'Relevant Variables'!I258</f>
        <v>0</v>
      </c>
      <c r="AZ101" s="104">
        <f>'Relevant Variables'!I288</f>
        <v>0</v>
      </c>
      <c r="BA101" s="104">
        <f>'Relevant Variables'!I318</f>
        <v>0</v>
      </c>
      <c r="BB101" s="104">
        <f>'Relevant Variables'!I348</f>
        <v>0</v>
      </c>
      <c r="BC101" s="104">
        <f>'Relevant Variables'!I378</f>
        <v>0</v>
      </c>
      <c r="BD101" s="104">
        <f>'Relevant Variables'!I408</f>
        <v>0</v>
      </c>
      <c r="BE101" s="104">
        <f>'Relevant Variables'!I438</f>
        <v>0</v>
      </c>
      <c r="BF101" s="104">
        <f>'Relevant Variables'!I468</f>
        <v>0</v>
      </c>
      <c r="BG101" s="104">
        <f>'Relevant Variables'!I498</f>
        <v>0</v>
      </c>
      <c r="BH101" s="104">
        <f>'Relevant Variables'!I528</f>
        <v>0</v>
      </c>
      <c r="BI101" s="104">
        <f>'Relevant Variables'!I558</f>
        <v>0</v>
      </c>
      <c r="BJ101" s="104">
        <f>'Relevant Variables'!I588</f>
        <v>0</v>
      </c>
      <c r="BK101" s="104">
        <f>'Relevant Variables'!I618</f>
        <v>0</v>
      </c>
    </row>
    <row r="102" spans="1:63" s="104" customFormat="1">
      <c r="A102" s="164">
        <f t="shared" si="2"/>
        <v>41091</v>
      </c>
      <c r="C102" s="163">
        <f>'Energy Consumption'!J65</f>
        <v>0</v>
      </c>
      <c r="D102" s="104">
        <f>'Energy Consumption'!J66</f>
        <v>0</v>
      </c>
      <c r="E102" s="163">
        <f>'Energy Consumption'!J147</f>
        <v>0</v>
      </c>
      <c r="F102" s="104">
        <f>'Energy Consumption'!J148</f>
        <v>0</v>
      </c>
      <c r="G102" s="163">
        <f>'Energy Consumption'!J229</f>
        <v>0</v>
      </c>
      <c r="H102" s="104">
        <f>'Energy Consumption'!J230</f>
        <v>0</v>
      </c>
      <c r="I102" s="163">
        <f>'Energy Consumption'!J311</f>
        <v>0</v>
      </c>
      <c r="J102" s="104">
        <f>'Energy Consumption'!J312</f>
        <v>0</v>
      </c>
      <c r="K102" s="163">
        <f>'Energy Consumption'!J393</f>
        <v>0</v>
      </c>
      <c r="L102" s="104">
        <f>'Energy Consumption'!J394</f>
        <v>0</v>
      </c>
      <c r="M102" s="163">
        <f>'Energy Consumption'!J475</f>
        <v>0</v>
      </c>
      <c r="N102" s="104">
        <f>'Energy Consumption'!J476</f>
        <v>0</v>
      </c>
      <c r="O102" s="163">
        <f>'Energy Consumption'!J557</f>
        <v>0</v>
      </c>
      <c r="P102" s="104">
        <f>'Energy Consumption'!J558</f>
        <v>0</v>
      </c>
      <c r="Q102" s="163">
        <f>'Energy Consumption'!J639</f>
        <v>0</v>
      </c>
      <c r="R102" s="104">
        <f>'Energy Consumption'!J640</f>
        <v>0</v>
      </c>
      <c r="S102" s="163">
        <f>'Energy Consumption'!J721</f>
        <v>0</v>
      </c>
      <c r="T102" s="104">
        <f>'Energy Consumption'!J722</f>
        <v>0</v>
      </c>
      <c r="U102" s="163">
        <f>'Energy Consumption'!J803</f>
        <v>0</v>
      </c>
      <c r="V102" s="104">
        <f>'Energy Consumption'!J804</f>
        <v>0</v>
      </c>
      <c r="W102" s="163">
        <f>'Energy Consumption'!J885</f>
        <v>0</v>
      </c>
      <c r="X102" s="104">
        <f>'Energy Consumption'!J886</f>
        <v>0</v>
      </c>
      <c r="Y102" s="163">
        <f>'Energy Consumption'!J967</f>
        <v>0</v>
      </c>
      <c r="Z102" s="104">
        <f>'Energy Consumption'!J968</f>
        <v>0</v>
      </c>
      <c r="AA102" s="163">
        <f>'Energy Consumption'!J1049</f>
        <v>0</v>
      </c>
      <c r="AB102" s="104">
        <f>'Energy Consumption'!J1050</f>
        <v>0</v>
      </c>
      <c r="AC102" s="163">
        <f>'Energy Consumption'!J1131</f>
        <v>0</v>
      </c>
      <c r="AD102" s="104">
        <f>'Energy Consumption'!J1132</f>
        <v>0</v>
      </c>
      <c r="AE102" s="163">
        <f>'Energy Consumption'!J1213</f>
        <v>0</v>
      </c>
      <c r="AF102" s="104">
        <f>'Energy Consumption'!J1214</f>
        <v>0</v>
      </c>
      <c r="AG102" s="163">
        <f>'Energy Consumption'!J1295</f>
        <v>0</v>
      </c>
      <c r="AH102" s="104">
        <f>'Energy Consumption'!J1296</f>
        <v>0</v>
      </c>
      <c r="AI102" s="163">
        <f>'Energy Consumption'!J1377</f>
        <v>0</v>
      </c>
      <c r="AJ102" s="104">
        <f>'Energy Consumption'!J1378</f>
        <v>0</v>
      </c>
      <c r="AK102" s="163">
        <f>'Energy Consumption'!J1459</f>
        <v>0</v>
      </c>
      <c r="AL102" s="104">
        <f>'Energy Consumption'!J1460</f>
        <v>0</v>
      </c>
      <c r="AM102" s="163">
        <f>'Energy Consumption'!J1541</f>
        <v>0</v>
      </c>
      <c r="AN102" s="104">
        <f>'Energy Consumption'!J1542</f>
        <v>0</v>
      </c>
      <c r="AO102" s="163">
        <f>'Energy Consumption'!J1623</f>
        <v>0</v>
      </c>
      <c r="AP102" s="104">
        <f>'Energy Consumption'!J1624</f>
        <v>0</v>
      </c>
      <c r="AR102" s="104">
        <f>'Relevant Variables'!J48</f>
        <v>0</v>
      </c>
      <c r="AS102" s="104">
        <f>'Relevant Variables'!J78</f>
        <v>0</v>
      </c>
      <c r="AT102" s="104">
        <f>'Relevant Variables'!J108</f>
        <v>0</v>
      </c>
      <c r="AU102" s="104">
        <f>'Relevant Variables'!J138</f>
        <v>0</v>
      </c>
      <c r="AV102" s="104">
        <f>'Relevant Variables'!J168</f>
        <v>0</v>
      </c>
      <c r="AW102" s="104">
        <f>'Relevant Variables'!J198</f>
        <v>0</v>
      </c>
      <c r="AX102" s="104">
        <f>'Relevant Variables'!J228</f>
        <v>0</v>
      </c>
      <c r="AY102" s="104">
        <f>'Relevant Variables'!J258</f>
        <v>0</v>
      </c>
      <c r="AZ102" s="104">
        <f>'Relevant Variables'!J288</f>
        <v>0</v>
      </c>
      <c r="BA102" s="104">
        <f>'Relevant Variables'!J318</f>
        <v>0</v>
      </c>
      <c r="BB102" s="104">
        <f>'Relevant Variables'!J348</f>
        <v>0</v>
      </c>
      <c r="BC102" s="104">
        <f>'Relevant Variables'!J378</f>
        <v>0</v>
      </c>
      <c r="BD102" s="104">
        <f>'Relevant Variables'!J408</f>
        <v>0</v>
      </c>
      <c r="BE102" s="104">
        <f>'Relevant Variables'!J438</f>
        <v>0</v>
      </c>
      <c r="BF102" s="104">
        <f>'Relevant Variables'!J468</f>
        <v>0</v>
      </c>
      <c r="BG102" s="104">
        <f>'Relevant Variables'!J498</f>
        <v>0</v>
      </c>
      <c r="BH102" s="104">
        <f>'Relevant Variables'!J528</f>
        <v>0</v>
      </c>
      <c r="BI102" s="104">
        <f>'Relevant Variables'!J558</f>
        <v>0</v>
      </c>
      <c r="BJ102" s="104">
        <f>'Relevant Variables'!J588</f>
        <v>0</v>
      </c>
      <c r="BK102" s="104">
        <f>'Relevant Variables'!J618</f>
        <v>0</v>
      </c>
    </row>
    <row r="103" spans="1:63" s="104" customFormat="1">
      <c r="A103" s="164">
        <f t="shared" si="2"/>
        <v>41122</v>
      </c>
      <c r="C103" s="163">
        <f>'Energy Consumption'!K65</f>
        <v>0</v>
      </c>
      <c r="D103" s="104">
        <f>'Energy Consumption'!K66</f>
        <v>0</v>
      </c>
      <c r="E103" s="163">
        <f>'Energy Consumption'!K147</f>
        <v>0</v>
      </c>
      <c r="F103" s="104">
        <f>'Energy Consumption'!K148</f>
        <v>0</v>
      </c>
      <c r="G103" s="163">
        <f>'Energy Consumption'!K229</f>
        <v>0</v>
      </c>
      <c r="H103" s="104">
        <f>'Energy Consumption'!K230</f>
        <v>0</v>
      </c>
      <c r="I103" s="163">
        <f>'Energy Consumption'!K311</f>
        <v>0</v>
      </c>
      <c r="J103" s="104">
        <f>'Energy Consumption'!K312</f>
        <v>0</v>
      </c>
      <c r="K103" s="163">
        <f>'Energy Consumption'!K393</f>
        <v>0</v>
      </c>
      <c r="L103" s="104">
        <f>'Energy Consumption'!K394</f>
        <v>0</v>
      </c>
      <c r="M103" s="163">
        <f>'Energy Consumption'!K475</f>
        <v>0</v>
      </c>
      <c r="N103" s="104">
        <f>'Energy Consumption'!K476</f>
        <v>0</v>
      </c>
      <c r="O103" s="163">
        <f>'Energy Consumption'!K557</f>
        <v>0</v>
      </c>
      <c r="P103" s="104">
        <f>'Energy Consumption'!K558</f>
        <v>0</v>
      </c>
      <c r="Q103" s="163">
        <f>'Energy Consumption'!K639</f>
        <v>0</v>
      </c>
      <c r="R103" s="104">
        <f>'Energy Consumption'!K640</f>
        <v>0</v>
      </c>
      <c r="S103" s="163">
        <f>'Energy Consumption'!K721</f>
        <v>0</v>
      </c>
      <c r="T103" s="104">
        <f>'Energy Consumption'!K722</f>
        <v>0</v>
      </c>
      <c r="U103" s="163">
        <f>'Energy Consumption'!K803</f>
        <v>0</v>
      </c>
      <c r="V103" s="104">
        <f>'Energy Consumption'!K804</f>
        <v>0</v>
      </c>
      <c r="W103" s="163">
        <f>'Energy Consumption'!K885</f>
        <v>0</v>
      </c>
      <c r="X103" s="104">
        <f>'Energy Consumption'!K886</f>
        <v>0</v>
      </c>
      <c r="Y103" s="163">
        <f>'Energy Consumption'!K967</f>
        <v>0</v>
      </c>
      <c r="Z103" s="104">
        <f>'Energy Consumption'!K968</f>
        <v>0</v>
      </c>
      <c r="AA103" s="163">
        <f>'Energy Consumption'!K1049</f>
        <v>0</v>
      </c>
      <c r="AB103" s="104">
        <f>'Energy Consumption'!K1050</f>
        <v>0</v>
      </c>
      <c r="AC103" s="163">
        <f>'Energy Consumption'!K1131</f>
        <v>0</v>
      </c>
      <c r="AD103" s="104">
        <f>'Energy Consumption'!K1132</f>
        <v>0</v>
      </c>
      <c r="AE103" s="163">
        <f>'Energy Consumption'!K1213</f>
        <v>0</v>
      </c>
      <c r="AF103" s="104">
        <f>'Energy Consumption'!K1214</f>
        <v>0</v>
      </c>
      <c r="AG103" s="163">
        <f>'Energy Consumption'!K1295</f>
        <v>0</v>
      </c>
      <c r="AH103" s="104">
        <f>'Energy Consumption'!K1296</f>
        <v>0</v>
      </c>
      <c r="AI103" s="163">
        <f>'Energy Consumption'!K1377</f>
        <v>0</v>
      </c>
      <c r="AJ103" s="104">
        <f>'Energy Consumption'!K1378</f>
        <v>0</v>
      </c>
      <c r="AK103" s="163">
        <f>'Energy Consumption'!K1459</f>
        <v>0</v>
      </c>
      <c r="AL103" s="104">
        <f>'Energy Consumption'!K1460</f>
        <v>0</v>
      </c>
      <c r="AM103" s="163">
        <f>'Energy Consumption'!K1541</f>
        <v>0</v>
      </c>
      <c r="AN103" s="104">
        <f>'Energy Consumption'!K1542</f>
        <v>0</v>
      </c>
      <c r="AO103" s="163">
        <f>'Energy Consumption'!K1623</f>
        <v>0</v>
      </c>
      <c r="AP103" s="104">
        <f>'Energy Consumption'!K1624</f>
        <v>0</v>
      </c>
      <c r="AR103" s="104">
        <f>'Relevant Variables'!K48</f>
        <v>0</v>
      </c>
      <c r="AS103" s="104">
        <f>'Relevant Variables'!K78</f>
        <v>0</v>
      </c>
      <c r="AT103" s="104">
        <f>'Relevant Variables'!K108</f>
        <v>0</v>
      </c>
      <c r="AU103" s="104">
        <f>'Relevant Variables'!K138</f>
        <v>0</v>
      </c>
      <c r="AV103" s="104">
        <f>'Relevant Variables'!K168</f>
        <v>0</v>
      </c>
      <c r="AW103" s="104">
        <f>'Relevant Variables'!K198</f>
        <v>0</v>
      </c>
      <c r="AX103" s="104">
        <f>'Relevant Variables'!K228</f>
        <v>0</v>
      </c>
      <c r="AY103" s="104">
        <f>'Relevant Variables'!K258</f>
        <v>0</v>
      </c>
      <c r="AZ103" s="104">
        <f>'Relevant Variables'!K288</f>
        <v>0</v>
      </c>
      <c r="BA103" s="104">
        <f>'Relevant Variables'!K318</f>
        <v>0</v>
      </c>
      <c r="BB103" s="104">
        <f>'Relevant Variables'!K348</f>
        <v>0</v>
      </c>
      <c r="BC103" s="104">
        <f>'Relevant Variables'!K378</f>
        <v>0</v>
      </c>
      <c r="BD103" s="104">
        <f>'Relevant Variables'!K408</f>
        <v>0</v>
      </c>
      <c r="BE103" s="104">
        <f>'Relevant Variables'!K438</f>
        <v>0</v>
      </c>
      <c r="BF103" s="104">
        <f>'Relevant Variables'!K468</f>
        <v>0</v>
      </c>
      <c r="BG103" s="104">
        <f>'Relevant Variables'!K498</f>
        <v>0</v>
      </c>
      <c r="BH103" s="104">
        <f>'Relevant Variables'!K528</f>
        <v>0</v>
      </c>
      <c r="BI103" s="104">
        <f>'Relevant Variables'!K558</f>
        <v>0</v>
      </c>
      <c r="BJ103" s="104">
        <f>'Relevant Variables'!K588</f>
        <v>0</v>
      </c>
      <c r="BK103" s="104">
        <f>'Relevant Variables'!K618</f>
        <v>0</v>
      </c>
    </row>
    <row r="104" spans="1:63" s="104" customFormat="1">
      <c r="A104" s="164">
        <f t="shared" si="2"/>
        <v>41153</v>
      </c>
      <c r="C104" s="163">
        <f>'Energy Consumption'!L65</f>
        <v>0</v>
      </c>
      <c r="D104" s="104">
        <f>'Energy Consumption'!L66</f>
        <v>0</v>
      </c>
      <c r="E104" s="163">
        <f>'Energy Consumption'!L147</f>
        <v>0</v>
      </c>
      <c r="F104" s="104">
        <f>'Energy Consumption'!L148</f>
        <v>0</v>
      </c>
      <c r="G104" s="163">
        <f>'Energy Consumption'!L229</f>
        <v>0</v>
      </c>
      <c r="H104" s="104">
        <f>'Energy Consumption'!L230</f>
        <v>0</v>
      </c>
      <c r="I104" s="163">
        <f>'Energy Consumption'!L311</f>
        <v>0</v>
      </c>
      <c r="J104" s="104">
        <f>'Energy Consumption'!L312</f>
        <v>0</v>
      </c>
      <c r="K104" s="163">
        <f>'Energy Consumption'!L393</f>
        <v>0</v>
      </c>
      <c r="L104" s="104">
        <f>'Energy Consumption'!L394</f>
        <v>0</v>
      </c>
      <c r="M104" s="163">
        <f>'Energy Consumption'!L475</f>
        <v>0</v>
      </c>
      <c r="N104" s="104">
        <f>'Energy Consumption'!L476</f>
        <v>0</v>
      </c>
      <c r="O104" s="163">
        <f>'Energy Consumption'!L557</f>
        <v>0</v>
      </c>
      <c r="P104" s="104">
        <f>'Energy Consumption'!L558</f>
        <v>0</v>
      </c>
      <c r="Q104" s="163">
        <f>'Energy Consumption'!L639</f>
        <v>0</v>
      </c>
      <c r="R104" s="104">
        <f>'Energy Consumption'!L640</f>
        <v>0</v>
      </c>
      <c r="S104" s="163">
        <f>'Energy Consumption'!L721</f>
        <v>0</v>
      </c>
      <c r="T104" s="104">
        <f>'Energy Consumption'!L722</f>
        <v>0</v>
      </c>
      <c r="U104" s="163">
        <f>'Energy Consumption'!L803</f>
        <v>0</v>
      </c>
      <c r="V104" s="104">
        <f>'Energy Consumption'!L804</f>
        <v>0</v>
      </c>
      <c r="W104" s="163">
        <f>'Energy Consumption'!L885</f>
        <v>0</v>
      </c>
      <c r="X104" s="104">
        <f>'Energy Consumption'!L886</f>
        <v>0</v>
      </c>
      <c r="Y104" s="163">
        <f>'Energy Consumption'!L967</f>
        <v>0</v>
      </c>
      <c r="Z104" s="104">
        <f>'Energy Consumption'!L968</f>
        <v>0</v>
      </c>
      <c r="AA104" s="163">
        <f>'Energy Consumption'!L1049</f>
        <v>0</v>
      </c>
      <c r="AB104" s="104">
        <f>'Energy Consumption'!L1050</f>
        <v>0</v>
      </c>
      <c r="AC104" s="163">
        <f>'Energy Consumption'!L1131</f>
        <v>0</v>
      </c>
      <c r="AD104" s="104">
        <f>'Energy Consumption'!L1132</f>
        <v>0</v>
      </c>
      <c r="AE104" s="163">
        <f>'Energy Consumption'!L1213</f>
        <v>0</v>
      </c>
      <c r="AF104" s="104">
        <f>'Energy Consumption'!L1214</f>
        <v>0</v>
      </c>
      <c r="AG104" s="163">
        <f>'Energy Consumption'!L1295</f>
        <v>0</v>
      </c>
      <c r="AH104" s="104">
        <f>'Energy Consumption'!L1296</f>
        <v>0</v>
      </c>
      <c r="AI104" s="163">
        <f>'Energy Consumption'!L1377</f>
        <v>0</v>
      </c>
      <c r="AJ104" s="104">
        <f>'Energy Consumption'!L1378</f>
        <v>0</v>
      </c>
      <c r="AK104" s="163">
        <f>'Energy Consumption'!L1459</f>
        <v>0</v>
      </c>
      <c r="AL104" s="104">
        <f>'Energy Consumption'!L1460</f>
        <v>0</v>
      </c>
      <c r="AM104" s="163">
        <f>'Energy Consumption'!L1541</f>
        <v>0</v>
      </c>
      <c r="AN104" s="104">
        <f>'Energy Consumption'!L1542</f>
        <v>0</v>
      </c>
      <c r="AO104" s="163">
        <f>'Energy Consumption'!L1623</f>
        <v>0</v>
      </c>
      <c r="AP104" s="104">
        <f>'Energy Consumption'!L1624</f>
        <v>0</v>
      </c>
      <c r="AR104" s="104">
        <f>'Relevant Variables'!L48</f>
        <v>0</v>
      </c>
      <c r="AS104" s="104">
        <f>'Relevant Variables'!L78</f>
        <v>0</v>
      </c>
      <c r="AT104" s="104">
        <f>'Relevant Variables'!L108</f>
        <v>0</v>
      </c>
      <c r="AU104" s="104">
        <f>'Relevant Variables'!L138</f>
        <v>0</v>
      </c>
      <c r="AV104" s="104">
        <f>'Relevant Variables'!L168</f>
        <v>0</v>
      </c>
      <c r="AW104" s="104">
        <f>'Relevant Variables'!L198</f>
        <v>0</v>
      </c>
      <c r="AX104" s="104">
        <f>'Relevant Variables'!L228</f>
        <v>0</v>
      </c>
      <c r="AY104" s="104">
        <f>'Relevant Variables'!L258</f>
        <v>0</v>
      </c>
      <c r="AZ104" s="104">
        <f>'Relevant Variables'!L288</f>
        <v>0</v>
      </c>
      <c r="BA104" s="104">
        <f>'Relevant Variables'!L318</f>
        <v>0</v>
      </c>
      <c r="BB104" s="104">
        <f>'Relevant Variables'!L348</f>
        <v>0</v>
      </c>
      <c r="BC104" s="104">
        <f>'Relevant Variables'!L378</f>
        <v>0</v>
      </c>
      <c r="BD104" s="104">
        <f>'Relevant Variables'!L408</f>
        <v>0</v>
      </c>
      <c r="BE104" s="104">
        <f>'Relevant Variables'!L438</f>
        <v>0</v>
      </c>
      <c r="BF104" s="104">
        <f>'Relevant Variables'!L468</f>
        <v>0</v>
      </c>
      <c r="BG104" s="104">
        <f>'Relevant Variables'!L498</f>
        <v>0</v>
      </c>
      <c r="BH104" s="104">
        <f>'Relevant Variables'!L528</f>
        <v>0</v>
      </c>
      <c r="BI104" s="104">
        <f>'Relevant Variables'!L558</f>
        <v>0</v>
      </c>
      <c r="BJ104" s="104">
        <f>'Relevant Variables'!L588</f>
        <v>0</v>
      </c>
      <c r="BK104" s="104">
        <f>'Relevant Variables'!L618</f>
        <v>0</v>
      </c>
    </row>
    <row r="105" spans="1:63" s="104" customFormat="1">
      <c r="A105" s="164">
        <f t="shared" si="2"/>
        <v>41183</v>
      </c>
      <c r="C105" s="163">
        <f>'Energy Consumption'!M65</f>
        <v>0</v>
      </c>
      <c r="D105" s="104">
        <f>'Energy Consumption'!M66</f>
        <v>0</v>
      </c>
      <c r="E105" s="163">
        <f>'Energy Consumption'!M147</f>
        <v>0</v>
      </c>
      <c r="F105" s="104">
        <f>'Energy Consumption'!M148</f>
        <v>0</v>
      </c>
      <c r="G105" s="163">
        <f>'Energy Consumption'!M229</f>
        <v>0</v>
      </c>
      <c r="H105" s="104">
        <f>'Energy Consumption'!M230</f>
        <v>0</v>
      </c>
      <c r="I105" s="163">
        <f>'Energy Consumption'!M311</f>
        <v>0</v>
      </c>
      <c r="J105" s="104">
        <f>'Energy Consumption'!M312</f>
        <v>0</v>
      </c>
      <c r="K105" s="163">
        <f>'Energy Consumption'!M393</f>
        <v>0</v>
      </c>
      <c r="L105" s="104">
        <f>'Energy Consumption'!M394</f>
        <v>0</v>
      </c>
      <c r="M105" s="163">
        <f>'Energy Consumption'!M475</f>
        <v>0</v>
      </c>
      <c r="N105" s="104">
        <f>'Energy Consumption'!M476</f>
        <v>0</v>
      </c>
      <c r="O105" s="163">
        <f>'Energy Consumption'!M557</f>
        <v>0</v>
      </c>
      <c r="P105" s="104">
        <f>'Energy Consumption'!M558</f>
        <v>0</v>
      </c>
      <c r="Q105" s="163">
        <f>'Energy Consumption'!M639</f>
        <v>0</v>
      </c>
      <c r="R105" s="104">
        <f>'Energy Consumption'!M640</f>
        <v>0</v>
      </c>
      <c r="S105" s="163">
        <f>'Energy Consumption'!M721</f>
        <v>0</v>
      </c>
      <c r="T105" s="104">
        <f>'Energy Consumption'!M722</f>
        <v>0</v>
      </c>
      <c r="U105" s="163">
        <f>'Energy Consumption'!M803</f>
        <v>0</v>
      </c>
      <c r="V105" s="104">
        <f>'Energy Consumption'!M804</f>
        <v>0</v>
      </c>
      <c r="W105" s="163">
        <f>'Energy Consumption'!M885</f>
        <v>0</v>
      </c>
      <c r="X105" s="104">
        <f>'Energy Consumption'!M886</f>
        <v>0</v>
      </c>
      <c r="Y105" s="163">
        <f>'Energy Consumption'!M967</f>
        <v>0</v>
      </c>
      <c r="Z105" s="104">
        <f>'Energy Consumption'!M968</f>
        <v>0</v>
      </c>
      <c r="AA105" s="163">
        <f>'Energy Consumption'!M1049</f>
        <v>0</v>
      </c>
      <c r="AB105" s="104">
        <f>'Energy Consumption'!M1050</f>
        <v>0</v>
      </c>
      <c r="AC105" s="163">
        <f>'Energy Consumption'!M1131</f>
        <v>0</v>
      </c>
      <c r="AD105" s="104">
        <f>'Energy Consumption'!M1132</f>
        <v>0</v>
      </c>
      <c r="AE105" s="163">
        <f>'Energy Consumption'!M1213</f>
        <v>0</v>
      </c>
      <c r="AF105" s="104">
        <f>'Energy Consumption'!M1214</f>
        <v>0</v>
      </c>
      <c r="AG105" s="163">
        <f>'Energy Consumption'!M1295</f>
        <v>0</v>
      </c>
      <c r="AH105" s="104">
        <f>'Energy Consumption'!M1296</f>
        <v>0</v>
      </c>
      <c r="AI105" s="163">
        <f>'Energy Consumption'!M1377</f>
        <v>0</v>
      </c>
      <c r="AJ105" s="104">
        <f>'Energy Consumption'!M1378</f>
        <v>0</v>
      </c>
      <c r="AK105" s="163">
        <f>'Energy Consumption'!M1459</f>
        <v>0</v>
      </c>
      <c r="AL105" s="104">
        <f>'Energy Consumption'!M1460</f>
        <v>0</v>
      </c>
      <c r="AM105" s="163">
        <f>'Energy Consumption'!M1541</f>
        <v>0</v>
      </c>
      <c r="AN105" s="104">
        <f>'Energy Consumption'!M1542</f>
        <v>0</v>
      </c>
      <c r="AO105" s="163">
        <f>'Energy Consumption'!M1623</f>
        <v>0</v>
      </c>
      <c r="AP105" s="104">
        <f>'Energy Consumption'!M1624</f>
        <v>0</v>
      </c>
      <c r="AR105" s="104">
        <f>'Relevant Variables'!M48</f>
        <v>0</v>
      </c>
      <c r="AS105" s="104">
        <f>'Relevant Variables'!M78</f>
        <v>0</v>
      </c>
      <c r="AT105" s="104">
        <f>'Relevant Variables'!M108</f>
        <v>0</v>
      </c>
      <c r="AU105" s="104">
        <f>'Relevant Variables'!M138</f>
        <v>0</v>
      </c>
      <c r="AV105" s="104">
        <f>'Relevant Variables'!M168</f>
        <v>0</v>
      </c>
      <c r="AW105" s="104">
        <f>'Relevant Variables'!M198</f>
        <v>0</v>
      </c>
      <c r="AX105" s="104">
        <f>'Relevant Variables'!M228</f>
        <v>0</v>
      </c>
      <c r="AY105" s="104">
        <f>'Relevant Variables'!M258</f>
        <v>0</v>
      </c>
      <c r="AZ105" s="104">
        <f>'Relevant Variables'!M288</f>
        <v>0</v>
      </c>
      <c r="BA105" s="104">
        <f>'Relevant Variables'!M318</f>
        <v>0</v>
      </c>
      <c r="BB105" s="104">
        <f>'Relevant Variables'!M348</f>
        <v>0</v>
      </c>
      <c r="BC105" s="104">
        <f>'Relevant Variables'!M378</f>
        <v>0</v>
      </c>
      <c r="BD105" s="104">
        <f>'Relevant Variables'!M408</f>
        <v>0</v>
      </c>
      <c r="BE105" s="104">
        <f>'Relevant Variables'!M438</f>
        <v>0</v>
      </c>
      <c r="BF105" s="104">
        <f>'Relevant Variables'!M468</f>
        <v>0</v>
      </c>
      <c r="BG105" s="104">
        <f>'Relevant Variables'!M498</f>
        <v>0</v>
      </c>
      <c r="BH105" s="104">
        <f>'Relevant Variables'!M528</f>
        <v>0</v>
      </c>
      <c r="BI105" s="104">
        <f>'Relevant Variables'!M558</f>
        <v>0</v>
      </c>
      <c r="BJ105" s="104">
        <f>'Relevant Variables'!M588</f>
        <v>0</v>
      </c>
      <c r="BK105" s="104">
        <f>'Relevant Variables'!M618</f>
        <v>0</v>
      </c>
    </row>
    <row r="106" spans="1:63" s="104" customFormat="1">
      <c r="A106" s="164">
        <f t="shared" si="2"/>
        <v>41214</v>
      </c>
      <c r="C106" s="163">
        <f>'Energy Consumption'!N65</f>
        <v>0</v>
      </c>
      <c r="D106" s="104">
        <f>'Energy Consumption'!N66</f>
        <v>0</v>
      </c>
      <c r="E106" s="163">
        <f>'Energy Consumption'!N147</f>
        <v>0</v>
      </c>
      <c r="F106" s="104">
        <f>'Energy Consumption'!N148</f>
        <v>0</v>
      </c>
      <c r="G106" s="163">
        <f>'Energy Consumption'!N229</f>
        <v>0</v>
      </c>
      <c r="H106" s="104">
        <f>'Energy Consumption'!N230</f>
        <v>0</v>
      </c>
      <c r="I106" s="163">
        <f>'Energy Consumption'!N311</f>
        <v>0</v>
      </c>
      <c r="J106" s="104">
        <f>'Energy Consumption'!N312</f>
        <v>0</v>
      </c>
      <c r="K106" s="163">
        <f>'Energy Consumption'!N393</f>
        <v>0</v>
      </c>
      <c r="L106" s="104">
        <f>'Energy Consumption'!N394</f>
        <v>0</v>
      </c>
      <c r="M106" s="163">
        <f>'Energy Consumption'!N475</f>
        <v>0</v>
      </c>
      <c r="N106" s="104">
        <f>'Energy Consumption'!N476</f>
        <v>0</v>
      </c>
      <c r="O106" s="163">
        <f>'Energy Consumption'!N557</f>
        <v>0</v>
      </c>
      <c r="P106" s="104">
        <f>'Energy Consumption'!N558</f>
        <v>0</v>
      </c>
      <c r="Q106" s="163">
        <f>'Energy Consumption'!N639</f>
        <v>0</v>
      </c>
      <c r="R106" s="104">
        <f>'Energy Consumption'!N640</f>
        <v>0</v>
      </c>
      <c r="S106" s="163">
        <f>'Energy Consumption'!N721</f>
        <v>0</v>
      </c>
      <c r="T106" s="104">
        <f>'Energy Consumption'!N722</f>
        <v>0</v>
      </c>
      <c r="U106" s="163">
        <f>'Energy Consumption'!N803</f>
        <v>0</v>
      </c>
      <c r="V106" s="104">
        <f>'Energy Consumption'!N804</f>
        <v>0</v>
      </c>
      <c r="W106" s="163">
        <f>'Energy Consumption'!N885</f>
        <v>0</v>
      </c>
      <c r="X106" s="104">
        <f>'Energy Consumption'!N886</f>
        <v>0</v>
      </c>
      <c r="Y106" s="163">
        <f>'Energy Consumption'!N967</f>
        <v>0</v>
      </c>
      <c r="Z106" s="104">
        <f>'Energy Consumption'!N968</f>
        <v>0</v>
      </c>
      <c r="AA106" s="163">
        <f>'Energy Consumption'!N1049</f>
        <v>0</v>
      </c>
      <c r="AB106" s="104">
        <f>'Energy Consumption'!N1050</f>
        <v>0</v>
      </c>
      <c r="AC106" s="163">
        <f>'Energy Consumption'!N1131</f>
        <v>0</v>
      </c>
      <c r="AD106" s="104">
        <f>'Energy Consumption'!N1132</f>
        <v>0</v>
      </c>
      <c r="AE106" s="163">
        <f>'Energy Consumption'!N1213</f>
        <v>0</v>
      </c>
      <c r="AF106" s="104">
        <f>'Energy Consumption'!N1214</f>
        <v>0</v>
      </c>
      <c r="AG106" s="163">
        <f>'Energy Consumption'!N1295</f>
        <v>0</v>
      </c>
      <c r="AH106" s="104">
        <f>'Energy Consumption'!N1296</f>
        <v>0</v>
      </c>
      <c r="AI106" s="163">
        <f>'Energy Consumption'!N1377</f>
        <v>0</v>
      </c>
      <c r="AJ106" s="104">
        <f>'Energy Consumption'!N1378</f>
        <v>0</v>
      </c>
      <c r="AK106" s="163">
        <f>'Energy Consumption'!N1459</f>
        <v>0</v>
      </c>
      <c r="AL106" s="104">
        <f>'Energy Consumption'!N1460</f>
        <v>0</v>
      </c>
      <c r="AM106" s="163">
        <f>'Energy Consumption'!N1541</f>
        <v>0</v>
      </c>
      <c r="AN106" s="104">
        <f>'Energy Consumption'!N1542</f>
        <v>0</v>
      </c>
      <c r="AO106" s="163">
        <f>'Energy Consumption'!N1623</f>
        <v>0</v>
      </c>
      <c r="AP106" s="104">
        <f>'Energy Consumption'!N1624</f>
        <v>0</v>
      </c>
      <c r="AR106" s="104">
        <f>'Relevant Variables'!N48</f>
        <v>0</v>
      </c>
      <c r="AS106" s="104">
        <f>'Relevant Variables'!N78</f>
        <v>0</v>
      </c>
      <c r="AT106" s="104">
        <f>'Relevant Variables'!N108</f>
        <v>0</v>
      </c>
      <c r="AU106" s="104">
        <f>'Relevant Variables'!N138</f>
        <v>0</v>
      </c>
      <c r="AV106" s="104">
        <f>'Relevant Variables'!N168</f>
        <v>0</v>
      </c>
      <c r="AW106" s="104">
        <f>'Relevant Variables'!N198</f>
        <v>0</v>
      </c>
      <c r="AX106" s="104">
        <f>'Relevant Variables'!N228</f>
        <v>0</v>
      </c>
      <c r="AY106" s="104">
        <f>'Relevant Variables'!N258</f>
        <v>0</v>
      </c>
      <c r="AZ106" s="104">
        <f>'Relevant Variables'!N288</f>
        <v>0</v>
      </c>
      <c r="BA106" s="104">
        <f>'Relevant Variables'!N318</f>
        <v>0</v>
      </c>
      <c r="BB106" s="104">
        <f>'Relevant Variables'!N348</f>
        <v>0</v>
      </c>
      <c r="BC106" s="104">
        <f>'Relevant Variables'!N378</f>
        <v>0</v>
      </c>
      <c r="BD106" s="104">
        <f>'Relevant Variables'!N408</f>
        <v>0</v>
      </c>
      <c r="BE106" s="104">
        <f>'Relevant Variables'!N438</f>
        <v>0</v>
      </c>
      <c r="BF106" s="104">
        <f>'Relevant Variables'!N468</f>
        <v>0</v>
      </c>
      <c r="BG106" s="104">
        <f>'Relevant Variables'!N498</f>
        <v>0</v>
      </c>
      <c r="BH106" s="104">
        <f>'Relevant Variables'!N528</f>
        <v>0</v>
      </c>
      <c r="BI106" s="104">
        <f>'Relevant Variables'!N558</f>
        <v>0</v>
      </c>
      <c r="BJ106" s="104">
        <f>'Relevant Variables'!N588</f>
        <v>0</v>
      </c>
      <c r="BK106" s="104">
        <f>'Relevant Variables'!N618</f>
        <v>0</v>
      </c>
    </row>
    <row r="107" spans="1:63" s="104" customFormat="1">
      <c r="A107" s="164">
        <f t="shared" si="2"/>
        <v>41244</v>
      </c>
      <c r="C107" s="163">
        <f>'Energy Consumption'!O65</f>
        <v>0</v>
      </c>
      <c r="D107" s="104">
        <f>'Energy Consumption'!O66</f>
        <v>0</v>
      </c>
      <c r="E107" s="163">
        <f>'Energy Consumption'!O147</f>
        <v>0</v>
      </c>
      <c r="F107" s="104">
        <f>'Energy Consumption'!O148</f>
        <v>0</v>
      </c>
      <c r="G107" s="163">
        <f>'Energy Consumption'!O229</f>
        <v>0</v>
      </c>
      <c r="H107" s="104">
        <f>'Energy Consumption'!O230</f>
        <v>0</v>
      </c>
      <c r="I107" s="163">
        <f>'Energy Consumption'!O311</f>
        <v>0</v>
      </c>
      <c r="J107" s="104">
        <f>'Energy Consumption'!O312</f>
        <v>0</v>
      </c>
      <c r="K107" s="163">
        <f>'Energy Consumption'!O393</f>
        <v>0</v>
      </c>
      <c r="L107" s="104">
        <f>'Energy Consumption'!O394</f>
        <v>0</v>
      </c>
      <c r="M107" s="163">
        <f>'Energy Consumption'!O475</f>
        <v>0</v>
      </c>
      <c r="N107" s="104">
        <f>'Energy Consumption'!O476</f>
        <v>0</v>
      </c>
      <c r="O107" s="163">
        <f>'Energy Consumption'!O557</f>
        <v>0</v>
      </c>
      <c r="P107" s="104">
        <f>'Energy Consumption'!O558</f>
        <v>0</v>
      </c>
      <c r="Q107" s="163">
        <f>'Energy Consumption'!O639</f>
        <v>0</v>
      </c>
      <c r="R107" s="104">
        <f>'Energy Consumption'!O640</f>
        <v>0</v>
      </c>
      <c r="S107" s="163">
        <f>'Energy Consumption'!O721</f>
        <v>0</v>
      </c>
      <c r="T107" s="104">
        <f>'Energy Consumption'!O722</f>
        <v>0</v>
      </c>
      <c r="U107" s="163">
        <f>'Energy Consumption'!O803</f>
        <v>0</v>
      </c>
      <c r="V107" s="104">
        <f>'Energy Consumption'!O804</f>
        <v>0</v>
      </c>
      <c r="W107" s="163">
        <f>'Energy Consumption'!O885</f>
        <v>0</v>
      </c>
      <c r="X107" s="104">
        <f>'Energy Consumption'!O886</f>
        <v>0</v>
      </c>
      <c r="Y107" s="163">
        <f>'Energy Consumption'!O967</f>
        <v>0</v>
      </c>
      <c r="Z107" s="104">
        <f>'Energy Consumption'!O968</f>
        <v>0</v>
      </c>
      <c r="AA107" s="163">
        <f>'Energy Consumption'!O1049</f>
        <v>0</v>
      </c>
      <c r="AB107" s="104">
        <f>'Energy Consumption'!O1050</f>
        <v>0</v>
      </c>
      <c r="AC107" s="163">
        <f>'Energy Consumption'!O1131</f>
        <v>0</v>
      </c>
      <c r="AD107" s="104">
        <f>'Energy Consumption'!O1132</f>
        <v>0</v>
      </c>
      <c r="AE107" s="163">
        <f>'Energy Consumption'!O1213</f>
        <v>0</v>
      </c>
      <c r="AF107" s="104">
        <f>'Energy Consumption'!O1214</f>
        <v>0</v>
      </c>
      <c r="AG107" s="163">
        <f>'Energy Consumption'!O1295</f>
        <v>0</v>
      </c>
      <c r="AH107" s="104">
        <f>'Energy Consumption'!O1296</f>
        <v>0</v>
      </c>
      <c r="AI107" s="163">
        <f>'Energy Consumption'!O1377</f>
        <v>0</v>
      </c>
      <c r="AJ107" s="104">
        <f>'Energy Consumption'!O1378</f>
        <v>0</v>
      </c>
      <c r="AK107" s="163">
        <f>'Energy Consumption'!O1459</f>
        <v>0</v>
      </c>
      <c r="AL107" s="104">
        <f>'Energy Consumption'!O1460</f>
        <v>0</v>
      </c>
      <c r="AM107" s="163">
        <f>'Energy Consumption'!O1541</f>
        <v>0</v>
      </c>
      <c r="AN107" s="104">
        <f>'Energy Consumption'!O1542</f>
        <v>0</v>
      </c>
      <c r="AO107" s="163">
        <f>'Energy Consumption'!O1623</f>
        <v>0</v>
      </c>
      <c r="AP107" s="104">
        <f>'Energy Consumption'!O1624</f>
        <v>0</v>
      </c>
      <c r="AR107" s="104">
        <f>'Relevant Variables'!O48</f>
        <v>0</v>
      </c>
      <c r="AS107" s="104">
        <f>'Relevant Variables'!O78</f>
        <v>0</v>
      </c>
      <c r="AT107" s="104">
        <f>'Relevant Variables'!O108</f>
        <v>0</v>
      </c>
      <c r="AU107" s="104">
        <f>'Relevant Variables'!O138</f>
        <v>0</v>
      </c>
      <c r="AV107" s="104">
        <f>'Relevant Variables'!O168</f>
        <v>0</v>
      </c>
      <c r="AW107" s="104">
        <f>'Relevant Variables'!O198</f>
        <v>0</v>
      </c>
      <c r="AX107" s="104">
        <f>'Relevant Variables'!O228</f>
        <v>0</v>
      </c>
      <c r="AY107" s="104">
        <f>'Relevant Variables'!O258</f>
        <v>0</v>
      </c>
      <c r="AZ107" s="104">
        <f>'Relevant Variables'!O288</f>
        <v>0</v>
      </c>
      <c r="BA107" s="104">
        <f>'Relevant Variables'!O318</f>
        <v>0</v>
      </c>
      <c r="BB107" s="104">
        <f>'Relevant Variables'!O348</f>
        <v>0</v>
      </c>
      <c r="BC107" s="104">
        <f>'Relevant Variables'!O378</f>
        <v>0</v>
      </c>
      <c r="BD107" s="104">
        <f>'Relevant Variables'!O408</f>
        <v>0</v>
      </c>
      <c r="BE107" s="104">
        <f>'Relevant Variables'!O438</f>
        <v>0</v>
      </c>
      <c r="BF107" s="104">
        <f>'Relevant Variables'!O468</f>
        <v>0</v>
      </c>
      <c r="BG107" s="104">
        <f>'Relevant Variables'!O498</f>
        <v>0</v>
      </c>
      <c r="BH107" s="104">
        <f>'Relevant Variables'!O528</f>
        <v>0</v>
      </c>
      <c r="BI107" s="104">
        <f>'Relevant Variables'!O558</f>
        <v>0</v>
      </c>
      <c r="BJ107" s="104">
        <f>'Relevant Variables'!O588</f>
        <v>0</v>
      </c>
      <c r="BK107" s="104">
        <f>'Relevant Variables'!O618</f>
        <v>0</v>
      </c>
    </row>
    <row r="108" spans="1:63" s="104" customFormat="1">
      <c r="A108" s="164">
        <f t="shared" si="2"/>
        <v>41275</v>
      </c>
      <c r="C108" s="163">
        <f>'Energy Consumption'!D63</f>
        <v>0</v>
      </c>
      <c r="D108" s="104">
        <f>'Energy Consumption'!D64</f>
        <v>0</v>
      </c>
      <c r="E108" s="163">
        <f>'Energy Consumption'!D145</f>
        <v>0</v>
      </c>
      <c r="F108" s="104">
        <f>'Energy Consumption'!D146</f>
        <v>0</v>
      </c>
      <c r="G108" s="163">
        <f>'Energy Consumption'!D227</f>
        <v>0</v>
      </c>
      <c r="H108" s="104">
        <f>'Energy Consumption'!D228</f>
        <v>0</v>
      </c>
      <c r="I108" s="163">
        <f>'Energy Consumption'!D309</f>
        <v>0</v>
      </c>
      <c r="J108" s="104">
        <f>'Energy Consumption'!D310</f>
        <v>0</v>
      </c>
      <c r="K108" s="163">
        <f>'Energy Consumption'!D391</f>
        <v>0</v>
      </c>
      <c r="L108" s="104">
        <f>'Energy Consumption'!D392</f>
        <v>0</v>
      </c>
      <c r="M108" s="163">
        <f>'Energy Consumption'!D473</f>
        <v>0</v>
      </c>
      <c r="N108" s="104">
        <f>'Energy Consumption'!D474</f>
        <v>0</v>
      </c>
      <c r="O108" s="163">
        <f>'Energy Consumption'!D555</f>
        <v>0</v>
      </c>
      <c r="P108" s="104">
        <f>'Energy Consumption'!D556</f>
        <v>0</v>
      </c>
      <c r="Q108" s="163">
        <f>'Energy Consumption'!D637</f>
        <v>0</v>
      </c>
      <c r="R108" s="104">
        <f>'Energy Consumption'!D638</f>
        <v>0</v>
      </c>
      <c r="S108" s="163">
        <f>'Energy Consumption'!D719</f>
        <v>0</v>
      </c>
      <c r="T108" s="104">
        <f>'Energy Consumption'!D720</f>
        <v>0</v>
      </c>
      <c r="U108" s="163">
        <f>'Energy Consumption'!D801</f>
        <v>0</v>
      </c>
      <c r="V108" s="104">
        <f>'Energy Consumption'!D802</f>
        <v>0</v>
      </c>
      <c r="W108" s="163">
        <f>'Energy Consumption'!D883</f>
        <v>0</v>
      </c>
      <c r="X108" s="104">
        <f>'Energy Consumption'!D884</f>
        <v>0</v>
      </c>
      <c r="Y108" s="163">
        <f>'Energy Consumption'!D965</f>
        <v>0</v>
      </c>
      <c r="Z108" s="104">
        <f>'Energy Consumption'!D966</f>
        <v>0</v>
      </c>
      <c r="AA108" s="163">
        <f>'Energy Consumption'!D1047</f>
        <v>0</v>
      </c>
      <c r="AB108" s="104">
        <f>'Energy Consumption'!D1048</f>
        <v>0</v>
      </c>
      <c r="AC108" s="163">
        <f>'Energy Consumption'!D1129</f>
        <v>0</v>
      </c>
      <c r="AD108" s="104">
        <f>'Energy Consumption'!D1130</f>
        <v>0</v>
      </c>
      <c r="AE108" s="163">
        <f>'Energy Consumption'!D1211</f>
        <v>0</v>
      </c>
      <c r="AF108" s="104">
        <f>'Energy Consumption'!D1212</f>
        <v>0</v>
      </c>
      <c r="AG108" s="163">
        <f>'Energy Consumption'!D1293</f>
        <v>0</v>
      </c>
      <c r="AH108" s="104">
        <f>'Energy Consumption'!D1294</f>
        <v>0</v>
      </c>
      <c r="AI108" s="163">
        <f>'Energy Consumption'!D1375</f>
        <v>0</v>
      </c>
      <c r="AJ108" s="104">
        <f>'Energy Consumption'!D1376</f>
        <v>0</v>
      </c>
      <c r="AK108" s="163">
        <f>'Energy Consumption'!D1457</f>
        <v>0</v>
      </c>
      <c r="AL108" s="104">
        <f>'Energy Consumption'!D1458</f>
        <v>0</v>
      </c>
      <c r="AM108" s="163">
        <f>'Energy Consumption'!D1539</f>
        <v>0</v>
      </c>
      <c r="AN108" s="104">
        <f>'Energy Consumption'!D1540</f>
        <v>0</v>
      </c>
      <c r="AO108" s="163">
        <f>'Energy Consumption'!D1621</f>
        <v>0</v>
      </c>
      <c r="AP108" s="104">
        <f>'Energy Consumption'!D1622</f>
        <v>0</v>
      </c>
      <c r="AR108" s="104">
        <f>'Relevant Variables'!D47</f>
        <v>0</v>
      </c>
      <c r="AS108" s="104">
        <f>'Relevant Variables'!D77</f>
        <v>0</v>
      </c>
      <c r="AT108" s="104">
        <f>'Relevant Variables'!D107</f>
        <v>0</v>
      </c>
      <c r="AU108" s="104">
        <f>'Relevant Variables'!D137</f>
        <v>0</v>
      </c>
      <c r="AV108" s="104">
        <f>'Relevant Variables'!D167</f>
        <v>0</v>
      </c>
      <c r="AW108" s="104">
        <f>'Relevant Variables'!D197</f>
        <v>0</v>
      </c>
      <c r="AX108" s="104">
        <f>'Relevant Variables'!D227</f>
        <v>0</v>
      </c>
      <c r="AY108" s="104">
        <f>'Relevant Variables'!D257</f>
        <v>0</v>
      </c>
      <c r="AZ108" s="104">
        <f>'Relevant Variables'!D287</f>
        <v>0</v>
      </c>
      <c r="BA108" s="104">
        <f>'Relevant Variables'!D317</f>
        <v>0</v>
      </c>
      <c r="BB108" s="104">
        <f>'Relevant Variables'!D347</f>
        <v>0</v>
      </c>
      <c r="BC108" s="104">
        <f>'Relevant Variables'!D377</f>
        <v>0</v>
      </c>
      <c r="BD108" s="104">
        <f>'Relevant Variables'!D407</f>
        <v>0</v>
      </c>
      <c r="BE108" s="104">
        <f>'Relevant Variables'!D437</f>
        <v>0</v>
      </c>
      <c r="BF108" s="104">
        <f>'Relevant Variables'!D467</f>
        <v>0</v>
      </c>
      <c r="BG108" s="104">
        <f>'Relevant Variables'!D497</f>
        <v>0</v>
      </c>
      <c r="BH108" s="104">
        <f>'Relevant Variables'!D527</f>
        <v>0</v>
      </c>
      <c r="BI108" s="104">
        <f>'Relevant Variables'!D557</f>
        <v>0</v>
      </c>
      <c r="BJ108" s="104">
        <f>'Relevant Variables'!D587</f>
        <v>0</v>
      </c>
      <c r="BK108" s="104">
        <f>'Relevant Variables'!D617</f>
        <v>0</v>
      </c>
    </row>
    <row r="109" spans="1:63" s="104" customFormat="1">
      <c r="A109" s="164">
        <f t="shared" si="2"/>
        <v>41306</v>
      </c>
      <c r="C109" s="163">
        <f>'Energy Consumption'!E63</f>
        <v>0</v>
      </c>
      <c r="D109" s="104">
        <f>'Energy Consumption'!E64</f>
        <v>0</v>
      </c>
      <c r="E109" s="163">
        <f>'Energy Consumption'!E145</f>
        <v>0</v>
      </c>
      <c r="F109" s="104">
        <f>'Energy Consumption'!E146</f>
        <v>0</v>
      </c>
      <c r="G109" s="163">
        <f>'Energy Consumption'!E227</f>
        <v>0</v>
      </c>
      <c r="H109" s="104">
        <f>'Energy Consumption'!E228</f>
        <v>0</v>
      </c>
      <c r="I109" s="163">
        <f>'Energy Consumption'!E309</f>
        <v>0</v>
      </c>
      <c r="J109" s="104">
        <f>'Energy Consumption'!E310</f>
        <v>0</v>
      </c>
      <c r="K109" s="163">
        <f>'Energy Consumption'!E391</f>
        <v>0</v>
      </c>
      <c r="L109" s="104">
        <f>'Energy Consumption'!E392</f>
        <v>0</v>
      </c>
      <c r="M109" s="163">
        <f>'Energy Consumption'!E473</f>
        <v>0</v>
      </c>
      <c r="N109" s="104">
        <f>'Energy Consumption'!E474</f>
        <v>0</v>
      </c>
      <c r="O109" s="163">
        <f>'Energy Consumption'!E555</f>
        <v>0</v>
      </c>
      <c r="P109" s="104">
        <f>'Energy Consumption'!E556</f>
        <v>0</v>
      </c>
      <c r="Q109" s="163">
        <f>'Energy Consumption'!E637</f>
        <v>0</v>
      </c>
      <c r="R109" s="104">
        <f>'Energy Consumption'!E638</f>
        <v>0</v>
      </c>
      <c r="S109" s="163">
        <f>'Energy Consumption'!E719</f>
        <v>0</v>
      </c>
      <c r="T109" s="104">
        <f>'Energy Consumption'!E720</f>
        <v>0</v>
      </c>
      <c r="U109" s="163">
        <f>'Energy Consumption'!E801</f>
        <v>0</v>
      </c>
      <c r="V109" s="104">
        <f>'Energy Consumption'!E802</f>
        <v>0</v>
      </c>
      <c r="W109" s="163">
        <f>'Energy Consumption'!E883</f>
        <v>0</v>
      </c>
      <c r="X109" s="104">
        <f>'Energy Consumption'!E884</f>
        <v>0</v>
      </c>
      <c r="Y109" s="163">
        <f>'Energy Consumption'!E965</f>
        <v>0</v>
      </c>
      <c r="Z109" s="104">
        <f>'Energy Consumption'!E966</f>
        <v>0</v>
      </c>
      <c r="AA109" s="163">
        <f>'Energy Consumption'!E1047</f>
        <v>0</v>
      </c>
      <c r="AB109" s="104">
        <f>'Energy Consumption'!E1048</f>
        <v>0</v>
      </c>
      <c r="AC109" s="163">
        <f>'Energy Consumption'!E1129</f>
        <v>0</v>
      </c>
      <c r="AD109" s="104">
        <f>'Energy Consumption'!E1130</f>
        <v>0</v>
      </c>
      <c r="AE109" s="163">
        <f>'Energy Consumption'!E1211</f>
        <v>0</v>
      </c>
      <c r="AF109" s="104">
        <f>'Energy Consumption'!E1212</f>
        <v>0</v>
      </c>
      <c r="AG109" s="163">
        <f>'Energy Consumption'!E1293</f>
        <v>0</v>
      </c>
      <c r="AH109" s="104">
        <f>'Energy Consumption'!E1294</f>
        <v>0</v>
      </c>
      <c r="AI109" s="163">
        <f>'Energy Consumption'!E1375</f>
        <v>0</v>
      </c>
      <c r="AJ109" s="104">
        <f>'Energy Consumption'!E1376</f>
        <v>0</v>
      </c>
      <c r="AK109" s="163">
        <f>'Energy Consumption'!E1457</f>
        <v>0</v>
      </c>
      <c r="AL109" s="104">
        <f>'Energy Consumption'!E1458</f>
        <v>0</v>
      </c>
      <c r="AM109" s="163">
        <f>'Energy Consumption'!E1539</f>
        <v>0</v>
      </c>
      <c r="AN109" s="104">
        <f>'Energy Consumption'!E1540</f>
        <v>0</v>
      </c>
      <c r="AO109" s="163">
        <f>'Energy Consumption'!E1621</f>
        <v>0</v>
      </c>
      <c r="AP109" s="104">
        <f>'Energy Consumption'!E1622</f>
        <v>0</v>
      </c>
      <c r="AR109" s="104">
        <f>'Relevant Variables'!E47</f>
        <v>0</v>
      </c>
      <c r="AS109" s="104">
        <f>'Relevant Variables'!E77</f>
        <v>0</v>
      </c>
      <c r="AT109" s="104">
        <f>'Relevant Variables'!E107</f>
        <v>0</v>
      </c>
      <c r="AU109" s="104">
        <f>'Relevant Variables'!E137</f>
        <v>0</v>
      </c>
      <c r="AV109" s="104">
        <f>'Relevant Variables'!E167</f>
        <v>0</v>
      </c>
      <c r="AW109" s="104">
        <f>'Relevant Variables'!E197</f>
        <v>0</v>
      </c>
      <c r="AX109" s="104">
        <f>'Relevant Variables'!E227</f>
        <v>0</v>
      </c>
      <c r="AY109" s="104">
        <f>'Relevant Variables'!E257</f>
        <v>0</v>
      </c>
      <c r="AZ109" s="104">
        <f>'Relevant Variables'!E287</f>
        <v>0</v>
      </c>
      <c r="BA109" s="104">
        <f>'Relevant Variables'!E317</f>
        <v>0</v>
      </c>
      <c r="BB109" s="104">
        <f>'Relevant Variables'!E347</f>
        <v>0</v>
      </c>
      <c r="BC109" s="104">
        <f>'Relevant Variables'!E377</f>
        <v>0</v>
      </c>
      <c r="BD109" s="104">
        <f>'Relevant Variables'!E407</f>
        <v>0</v>
      </c>
      <c r="BE109" s="104">
        <f>'Relevant Variables'!E437</f>
        <v>0</v>
      </c>
      <c r="BF109" s="104">
        <f>'Relevant Variables'!E467</f>
        <v>0</v>
      </c>
      <c r="BG109" s="104">
        <f>'Relevant Variables'!E497</f>
        <v>0</v>
      </c>
      <c r="BH109" s="104">
        <f>'Relevant Variables'!E527</f>
        <v>0</v>
      </c>
      <c r="BI109" s="104">
        <f>'Relevant Variables'!E557</f>
        <v>0</v>
      </c>
      <c r="BJ109" s="104">
        <f>'Relevant Variables'!E587</f>
        <v>0</v>
      </c>
      <c r="BK109" s="104">
        <f>'Relevant Variables'!E617</f>
        <v>0</v>
      </c>
    </row>
    <row r="110" spans="1:63" s="104" customFormat="1">
      <c r="A110" s="164">
        <f t="shared" si="2"/>
        <v>41334</v>
      </c>
      <c r="C110" s="163">
        <f>'Energy Consumption'!F63</f>
        <v>0</v>
      </c>
      <c r="D110" s="104">
        <f>'Energy Consumption'!F64</f>
        <v>0</v>
      </c>
      <c r="E110" s="163">
        <f>'Energy Consumption'!F145</f>
        <v>0</v>
      </c>
      <c r="F110" s="104">
        <f>'Energy Consumption'!F146</f>
        <v>0</v>
      </c>
      <c r="G110" s="163">
        <f>'Energy Consumption'!F227</f>
        <v>0</v>
      </c>
      <c r="H110" s="104">
        <f>'Energy Consumption'!F228</f>
        <v>0</v>
      </c>
      <c r="I110" s="163">
        <f>'Energy Consumption'!F309</f>
        <v>0</v>
      </c>
      <c r="J110" s="104">
        <f>'Energy Consumption'!F310</f>
        <v>0</v>
      </c>
      <c r="K110" s="163">
        <f>'Energy Consumption'!F391</f>
        <v>0</v>
      </c>
      <c r="L110" s="104">
        <f>'Energy Consumption'!F392</f>
        <v>0</v>
      </c>
      <c r="M110" s="163">
        <f>'Energy Consumption'!F473</f>
        <v>0</v>
      </c>
      <c r="N110" s="104">
        <f>'Energy Consumption'!F474</f>
        <v>0</v>
      </c>
      <c r="O110" s="163">
        <f>'Energy Consumption'!F555</f>
        <v>0</v>
      </c>
      <c r="P110" s="104">
        <f>'Energy Consumption'!F556</f>
        <v>0</v>
      </c>
      <c r="Q110" s="163">
        <f>'Energy Consumption'!F637</f>
        <v>0</v>
      </c>
      <c r="R110" s="104">
        <f>'Energy Consumption'!F638</f>
        <v>0</v>
      </c>
      <c r="S110" s="163">
        <f>'Energy Consumption'!F719</f>
        <v>0</v>
      </c>
      <c r="T110" s="104">
        <f>'Energy Consumption'!F720</f>
        <v>0</v>
      </c>
      <c r="U110" s="163">
        <f>'Energy Consumption'!F801</f>
        <v>0</v>
      </c>
      <c r="V110" s="104">
        <f>'Energy Consumption'!F802</f>
        <v>0</v>
      </c>
      <c r="W110" s="163">
        <f>'Energy Consumption'!F883</f>
        <v>0</v>
      </c>
      <c r="X110" s="104">
        <f>'Energy Consumption'!F884</f>
        <v>0</v>
      </c>
      <c r="Y110" s="163">
        <f>'Energy Consumption'!F965</f>
        <v>0</v>
      </c>
      <c r="Z110" s="104">
        <f>'Energy Consumption'!F966</f>
        <v>0</v>
      </c>
      <c r="AA110" s="163">
        <f>'Energy Consumption'!F1047</f>
        <v>0</v>
      </c>
      <c r="AB110" s="104">
        <f>'Energy Consumption'!F1048</f>
        <v>0</v>
      </c>
      <c r="AC110" s="163">
        <f>'Energy Consumption'!F1129</f>
        <v>0</v>
      </c>
      <c r="AD110" s="104">
        <f>'Energy Consumption'!F1130</f>
        <v>0</v>
      </c>
      <c r="AE110" s="163">
        <f>'Energy Consumption'!F1211</f>
        <v>0</v>
      </c>
      <c r="AF110" s="104">
        <f>'Energy Consumption'!F1212</f>
        <v>0</v>
      </c>
      <c r="AG110" s="163">
        <f>'Energy Consumption'!F1293</f>
        <v>0</v>
      </c>
      <c r="AH110" s="104">
        <f>'Energy Consumption'!F1294</f>
        <v>0</v>
      </c>
      <c r="AI110" s="163">
        <f>'Energy Consumption'!F1375</f>
        <v>0</v>
      </c>
      <c r="AJ110" s="104">
        <f>'Energy Consumption'!F1376</f>
        <v>0</v>
      </c>
      <c r="AK110" s="163">
        <f>'Energy Consumption'!F1457</f>
        <v>0</v>
      </c>
      <c r="AL110" s="104">
        <f>'Energy Consumption'!F1458</f>
        <v>0</v>
      </c>
      <c r="AM110" s="163">
        <f>'Energy Consumption'!F1539</f>
        <v>0</v>
      </c>
      <c r="AN110" s="104">
        <f>'Energy Consumption'!F1540</f>
        <v>0</v>
      </c>
      <c r="AO110" s="163">
        <f>'Energy Consumption'!F1621</f>
        <v>0</v>
      </c>
      <c r="AP110" s="104">
        <f>'Energy Consumption'!F1622</f>
        <v>0</v>
      </c>
      <c r="AR110" s="104">
        <f>'Relevant Variables'!F47</f>
        <v>0</v>
      </c>
      <c r="AS110" s="104">
        <f>'Relevant Variables'!F77</f>
        <v>0</v>
      </c>
      <c r="AT110" s="104">
        <f>'Relevant Variables'!F107</f>
        <v>0</v>
      </c>
      <c r="AU110" s="104">
        <f>'Relevant Variables'!F137</f>
        <v>0</v>
      </c>
      <c r="AV110" s="104">
        <f>'Relevant Variables'!F167</f>
        <v>0</v>
      </c>
      <c r="AW110" s="104">
        <f>'Relevant Variables'!F197</f>
        <v>0</v>
      </c>
      <c r="AX110" s="104">
        <f>'Relevant Variables'!F227</f>
        <v>0</v>
      </c>
      <c r="AY110" s="104">
        <f>'Relevant Variables'!F257</f>
        <v>0</v>
      </c>
      <c r="AZ110" s="104">
        <f>'Relevant Variables'!F287</f>
        <v>0</v>
      </c>
      <c r="BA110" s="104">
        <f>'Relevant Variables'!F317</f>
        <v>0</v>
      </c>
      <c r="BB110" s="104">
        <f>'Relevant Variables'!F347</f>
        <v>0</v>
      </c>
      <c r="BC110" s="104">
        <f>'Relevant Variables'!F377</f>
        <v>0</v>
      </c>
      <c r="BD110" s="104">
        <f>'Relevant Variables'!F407</f>
        <v>0</v>
      </c>
      <c r="BE110" s="104">
        <f>'Relevant Variables'!F437</f>
        <v>0</v>
      </c>
      <c r="BF110" s="104">
        <f>'Relevant Variables'!F467</f>
        <v>0</v>
      </c>
      <c r="BG110" s="104">
        <f>'Relevant Variables'!F497</f>
        <v>0</v>
      </c>
      <c r="BH110" s="104">
        <f>'Relevant Variables'!F527</f>
        <v>0</v>
      </c>
      <c r="BI110" s="104">
        <f>'Relevant Variables'!F557</f>
        <v>0</v>
      </c>
      <c r="BJ110" s="104">
        <f>'Relevant Variables'!F587</f>
        <v>0</v>
      </c>
      <c r="BK110" s="104">
        <f>'Relevant Variables'!F617</f>
        <v>0</v>
      </c>
    </row>
    <row r="111" spans="1:63" s="104" customFormat="1">
      <c r="A111" s="164">
        <f t="shared" si="2"/>
        <v>41365</v>
      </c>
      <c r="C111" s="163">
        <f>'Energy Consumption'!G63</f>
        <v>0</v>
      </c>
      <c r="D111" s="104">
        <f>'Energy Consumption'!G64</f>
        <v>0</v>
      </c>
      <c r="E111" s="163">
        <f>'Energy Consumption'!G145</f>
        <v>0</v>
      </c>
      <c r="F111" s="104">
        <f>'Energy Consumption'!G146</f>
        <v>0</v>
      </c>
      <c r="G111" s="163">
        <f>'Energy Consumption'!G227</f>
        <v>0</v>
      </c>
      <c r="H111" s="104">
        <f>'Energy Consumption'!G228</f>
        <v>0</v>
      </c>
      <c r="I111" s="163">
        <f>'Energy Consumption'!G309</f>
        <v>0</v>
      </c>
      <c r="J111" s="104">
        <f>'Energy Consumption'!G310</f>
        <v>0</v>
      </c>
      <c r="K111" s="163">
        <f>'Energy Consumption'!G391</f>
        <v>0</v>
      </c>
      <c r="L111" s="104">
        <f>'Energy Consumption'!G392</f>
        <v>0</v>
      </c>
      <c r="M111" s="163">
        <f>'Energy Consumption'!G473</f>
        <v>0</v>
      </c>
      <c r="N111" s="104">
        <f>'Energy Consumption'!G474</f>
        <v>0</v>
      </c>
      <c r="O111" s="163">
        <f>'Energy Consumption'!G555</f>
        <v>0</v>
      </c>
      <c r="P111" s="104">
        <f>'Energy Consumption'!G556</f>
        <v>0</v>
      </c>
      <c r="Q111" s="163">
        <f>'Energy Consumption'!G637</f>
        <v>0</v>
      </c>
      <c r="R111" s="104">
        <f>'Energy Consumption'!G638</f>
        <v>0</v>
      </c>
      <c r="S111" s="163">
        <f>'Energy Consumption'!G719</f>
        <v>0</v>
      </c>
      <c r="T111" s="104">
        <f>'Energy Consumption'!G720</f>
        <v>0</v>
      </c>
      <c r="U111" s="163">
        <f>'Energy Consumption'!G801</f>
        <v>0</v>
      </c>
      <c r="V111" s="104">
        <f>'Energy Consumption'!G802</f>
        <v>0</v>
      </c>
      <c r="W111" s="163">
        <f>'Energy Consumption'!G883</f>
        <v>0</v>
      </c>
      <c r="X111" s="104">
        <f>'Energy Consumption'!G884</f>
        <v>0</v>
      </c>
      <c r="Y111" s="163">
        <f>'Energy Consumption'!G965</f>
        <v>0</v>
      </c>
      <c r="Z111" s="104">
        <f>'Energy Consumption'!G966</f>
        <v>0</v>
      </c>
      <c r="AA111" s="163">
        <f>'Energy Consumption'!G1047</f>
        <v>0</v>
      </c>
      <c r="AB111" s="104">
        <f>'Energy Consumption'!G1048</f>
        <v>0</v>
      </c>
      <c r="AC111" s="163">
        <f>'Energy Consumption'!G1129</f>
        <v>0</v>
      </c>
      <c r="AD111" s="104">
        <f>'Energy Consumption'!G1130</f>
        <v>0</v>
      </c>
      <c r="AE111" s="163">
        <f>'Energy Consumption'!G1211</f>
        <v>0</v>
      </c>
      <c r="AF111" s="104">
        <f>'Energy Consumption'!G1212</f>
        <v>0</v>
      </c>
      <c r="AG111" s="163">
        <f>'Energy Consumption'!G1293</f>
        <v>0</v>
      </c>
      <c r="AH111" s="104">
        <f>'Energy Consumption'!G1294</f>
        <v>0</v>
      </c>
      <c r="AI111" s="163">
        <f>'Energy Consumption'!G1375</f>
        <v>0</v>
      </c>
      <c r="AJ111" s="104">
        <f>'Energy Consumption'!G1376</f>
        <v>0</v>
      </c>
      <c r="AK111" s="163">
        <f>'Energy Consumption'!G1457</f>
        <v>0</v>
      </c>
      <c r="AL111" s="104">
        <f>'Energy Consumption'!G1458</f>
        <v>0</v>
      </c>
      <c r="AM111" s="163">
        <f>'Energy Consumption'!G1539</f>
        <v>0</v>
      </c>
      <c r="AN111" s="104">
        <f>'Energy Consumption'!G1540</f>
        <v>0</v>
      </c>
      <c r="AO111" s="163">
        <f>'Energy Consumption'!G1621</f>
        <v>0</v>
      </c>
      <c r="AP111" s="104">
        <f>'Energy Consumption'!G1622</f>
        <v>0</v>
      </c>
      <c r="AR111" s="104">
        <f>'Relevant Variables'!G47</f>
        <v>0</v>
      </c>
      <c r="AS111" s="104">
        <f>'Relevant Variables'!G77</f>
        <v>0</v>
      </c>
      <c r="AT111" s="104">
        <f>'Relevant Variables'!G107</f>
        <v>0</v>
      </c>
      <c r="AU111" s="104">
        <f>'Relevant Variables'!G137</f>
        <v>0</v>
      </c>
      <c r="AV111" s="104">
        <f>'Relevant Variables'!G167</f>
        <v>0</v>
      </c>
      <c r="AW111" s="104">
        <f>'Relevant Variables'!G197</f>
        <v>0</v>
      </c>
      <c r="AX111" s="104">
        <f>'Relevant Variables'!G227</f>
        <v>0</v>
      </c>
      <c r="AY111" s="104">
        <f>'Relevant Variables'!G257</f>
        <v>0</v>
      </c>
      <c r="AZ111" s="104">
        <f>'Relevant Variables'!G287</f>
        <v>0</v>
      </c>
      <c r="BA111" s="104">
        <f>'Relevant Variables'!G317</f>
        <v>0</v>
      </c>
      <c r="BB111" s="104">
        <f>'Relevant Variables'!G347</f>
        <v>0</v>
      </c>
      <c r="BC111" s="104">
        <f>'Relevant Variables'!G377</f>
        <v>0</v>
      </c>
      <c r="BD111" s="104">
        <f>'Relevant Variables'!G407</f>
        <v>0</v>
      </c>
      <c r="BE111" s="104">
        <f>'Relevant Variables'!G437</f>
        <v>0</v>
      </c>
      <c r="BF111" s="104">
        <f>'Relevant Variables'!G467</f>
        <v>0</v>
      </c>
      <c r="BG111" s="104">
        <f>'Relevant Variables'!G497</f>
        <v>0</v>
      </c>
      <c r="BH111" s="104">
        <f>'Relevant Variables'!G527</f>
        <v>0</v>
      </c>
      <c r="BI111" s="104">
        <f>'Relevant Variables'!G557</f>
        <v>0</v>
      </c>
      <c r="BJ111" s="104">
        <f>'Relevant Variables'!G587</f>
        <v>0</v>
      </c>
      <c r="BK111" s="104">
        <f>'Relevant Variables'!G617</f>
        <v>0</v>
      </c>
    </row>
    <row r="112" spans="1:63" s="104" customFormat="1">
      <c r="A112" s="164">
        <f t="shared" si="2"/>
        <v>41395</v>
      </c>
      <c r="C112" s="163">
        <f>'Energy Consumption'!H63</f>
        <v>0</v>
      </c>
      <c r="D112" s="104">
        <f>'Energy Consumption'!H64</f>
        <v>0</v>
      </c>
      <c r="E112" s="163">
        <f>'Energy Consumption'!H145</f>
        <v>0</v>
      </c>
      <c r="F112" s="104">
        <f>'Energy Consumption'!H146</f>
        <v>0</v>
      </c>
      <c r="G112" s="163">
        <f>'Energy Consumption'!H227</f>
        <v>0</v>
      </c>
      <c r="H112" s="104">
        <f>'Energy Consumption'!H228</f>
        <v>0</v>
      </c>
      <c r="I112" s="163">
        <f>'Energy Consumption'!H309</f>
        <v>0</v>
      </c>
      <c r="J112" s="104">
        <f>'Energy Consumption'!H310</f>
        <v>0</v>
      </c>
      <c r="K112" s="163">
        <f>'Energy Consumption'!H391</f>
        <v>0</v>
      </c>
      <c r="L112" s="104">
        <f>'Energy Consumption'!H392</f>
        <v>0</v>
      </c>
      <c r="M112" s="163">
        <f>'Energy Consumption'!H473</f>
        <v>0</v>
      </c>
      <c r="N112" s="104">
        <f>'Energy Consumption'!H474</f>
        <v>0</v>
      </c>
      <c r="O112" s="163">
        <f>'Energy Consumption'!H555</f>
        <v>0</v>
      </c>
      <c r="P112" s="104">
        <f>'Energy Consumption'!H556</f>
        <v>0</v>
      </c>
      <c r="Q112" s="163">
        <f>'Energy Consumption'!H637</f>
        <v>0</v>
      </c>
      <c r="R112" s="104">
        <f>'Energy Consumption'!H638</f>
        <v>0</v>
      </c>
      <c r="S112" s="163">
        <f>'Energy Consumption'!H719</f>
        <v>0</v>
      </c>
      <c r="T112" s="104">
        <f>'Energy Consumption'!H720</f>
        <v>0</v>
      </c>
      <c r="U112" s="163">
        <f>'Energy Consumption'!H801</f>
        <v>0</v>
      </c>
      <c r="V112" s="104">
        <f>'Energy Consumption'!H802</f>
        <v>0</v>
      </c>
      <c r="W112" s="163">
        <f>'Energy Consumption'!H883</f>
        <v>0</v>
      </c>
      <c r="X112" s="104">
        <f>'Energy Consumption'!H884</f>
        <v>0</v>
      </c>
      <c r="Y112" s="163">
        <f>'Energy Consumption'!H965</f>
        <v>0</v>
      </c>
      <c r="Z112" s="104">
        <f>'Energy Consumption'!H966</f>
        <v>0</v>
      </c>
      <c r="AA112" s="163">
        <f>'Energy Consumption'!H1047</f>
        <v>0</v>
      </c>
      <c r="AB112" s="104">
        <f>'Energy Consumption'!H1048</f>
        <v>0</v>
      </c>
      <c r="AC112" s="163">
        <f>'Energy Consumption'!H1129</f>
        <v>0</v>
      </c>
      <c r="AD112" s="104">
        <f>'Energy Consumption'!H1130</f>
        <v>0</v>
      </c>
      <c r="AE112" s="163">
        <f>'Energy Consumption'!H1211</f>
        <v>0</v>
      </c>
      <c r="AF112" s="104">
        <f>'Energy Consumption'!H1212</f>
        <v>0</v>
      </c>
      <c r="AG112" s="163">
        <f>'Energy Consumption'!H1293</f>
        <v>0</v>
      </c>
      <c r="AH112" s="104">
        <f>'Energy Consumption'!H1294</f>
        <v>0</v>
      </c>
      <c r="AI112" s="163">
        <f>'Energy Consumption'!H1375</f>
        <v>0</v>
      </c>
      <c r="AJ112" s="104">
        <f>'Energy Consumption'!H1376</f>
        <v>0</v>
      </c>
      <c r="AK112" s="163">
        <f>'Energy Consumption'!H1457</f>
        <v>0</v>
      </c>
      <c r="AL112" s="104">
        <f>'Energy Consumption'!H1458</f>
        <v>0</v>
      </c>
      <c r="AM112" s="163">
        <f>'Energy Consumption'!H1539</f>
        <v>0</v>
      </c>
      <c r="AN112" s="104">
        <f>'Energy Consumption'!H1540</f>
        <v>0</v>
      </c>
      <c r="AO112" s="163">
        <f>'Energy Consumption'!H1621</f>
        <v>0</v>
      </c>
      <c r="AP112" s="104">
        <f>'Energy Consumption'!H1622</f>
        <v>0</v>
      </c>
      <c r="AR112" s="104">
        <f>'Relevant Variables'!H47</f>
        <v>0</v>
      </c>
      <c r="AS112" s="104">
        <f>'Relevant Variables'!H77</f>
        <v>0</v>
      </c>
      <c r="AT112" s="104">
        <f>'Relevant Variables'!H107</f>
        <v>0</v>
      </c>
      <c r="AU112" s="104">
        <f>'Relevant Variables'!H137</f>
        <v>0</v>
      </c>
      <c r="AV112" s="104">
        <f>'Relevant Variables'!H167</f>
        <v>0</v>
      </c>
      <c r="AW112" s="104">
        <f>'Relevant Variables'!H197</f>
        <v>0</v>
      </c>
      <c r="AX112" s="104">
        <f>'Relevant Variables'!H227</f>
        <v>0</v>
      </c>
      <c r="AY112" s="104">
        <f>'Relevant Variables'!H257</f>
        <v>0</v>
      </c>
      <c r="AZ112" s="104">
        <f>'Relevant Variables'!H287</f>
        <v>0</v>
      </c>
      <c r="BA112" s="104">
        <f>'Relevant Variables'!H317</f>
        <v>0</v>
      </c>
      <c r="BB112" s="104">
        <f>'Relevant Variables'!H347</f>
        <v>0</v>
      </c>
      <c r="BC112" s="104">
        <f>'Relevant Variables'!H377</f>
        <v>0</v>
      </c>
      <c r="BD112" s="104">
        <f>'Relevant Variables'!H407</f>
        <v>0</v>
      </c>
      <c r="BE112" s="104">
        <f>'Relevant Variables'!H437</f>
        <v>0</v>
      </c>
      <c r="BF112" s="104">
        <f>'Relevant Variables'!H467</f>
        <v>0</v>
      </c>
      <c r="BG112" s="104">
        <f>'Relevant Variables'!H497</f>
        <v>0</v>
      </c>
      <c r="BH112" s="104">
        <f>'Relevant Variables'!H527</f>
        <v>0</v>
      </c>
      <c r="BI112" s="104">
        <f>'Relevant Variables'!H557</f>
        <v>0</v>
      </c>
      <c r="BJ112" s="104">
        <f>'Relevant Variables'!H587</f>
        <v>0</v>
      </c>
      <c r="BK112" s="104">
        <f>'Relevant Variables'!H617</f>
        <v>0</v>
      </c>
    </row>
    <row r="113" spans="1:63" s="104" customFormat="1">
      <c r="A113" s="164">
        <f t="shared" si="2"/>
        <v>41426</v>
      </c>
      <c r="C113" s="163">
        <f>'Energy Consumption'!I63</f>
        <v>0</v>
      </c>
      <c r="D113" s="104">
        <f>'Energy Consumption'!I64</f>
        <v>0</v>
      </c>
      <c r="E113" s="163">
        <f>'Energy Consumption'!I145</f>
        <v>0</v>
      </c>
      <c r="F113" s="104">
        <f>'Energy Consumption'!I146</f>
        <v>0</v>
      </c>
      <c r="G113" s="163">
        <f>'Energy Consumption'!I227</f>
        <v>0</v>
      </c>
      <c r="H113" s="104">
        <f>'Energy Consumption'!I228</f>
        <v>0</v>
      </c>
      <c r="I113" s="163">
        <f>'Energy Consumption'!I309</f>
        <v>0</v>
      </c>
      <c r="J113" s="104">
        <f>'Energy Consumption'!I310</f>
        <v>0</v>
      </c>
      <c r="K113" s="163">
        <f>'Energy Consumption'!I391</f>
        <v>0</v>
      </c>
      <c r="L113" s="104">
        <f>'Energy Consumption'!I392</f>
        <v>0</v>
      </c>
      <c r="M113" s="163">
        <f>'Energy Consumption'!I473</f>
        <v>0</v>
      </c>
      <c r="N113" s="104">
        <f>'Energy Consumption'!I474</f>
        <v>0</v>
      </c>
      <c r="O113" s="163">
        <f>'Energy Consumption'!I555</f>
        <v>0</v>
      </c>
      <c r="P113" s="104">
        <f>'Energy Consumption'!I556</f>
        <v>0</v>
      </c>
      <c r="Q113" s="163">
        <f>'Energy Consumption'!I637</f>
        <v>0</v>
      </c>
      <c r="R113" s="104">
        <f>'Energy Consumption'!I638</f>
        <v>0</v>
      </c>
      <c r="S113" s="163">
        <f>'Energy Consumption'!I719</f>
        <v>0</v>
      </c>
      <c r="T113" s="104">
        <f>'Energy Consumption'!I720</f>
        <v>0</v>
      </c>
      <c r="U113" s="163">
        <f>'Energy Consumption'!I801</f>
        <v>0</v>
      </c>
      <c r="V113" s="104">
        <f>'Energy Consumption'!I802</f>
        <v>0</v>
      </c>
      <c r="W113" s="163">
        <f>'Energy Consumption'!I883</f>
        <v>0</v>
      </c>
      <c r="X113" s="104">
        <f>'Energy Consumption'!I884</f>
        <v>0</v>
      </c>
      <c r="Y113" s="163">
        <f>'Energy Consumption'!I965</f>
        <v>0</v>
      </c>
      <c r="Z113" s="104">
        <f>'Energy Consumption'!I966</f>
        <v>0</v>
      </c>
      <c r="AA113" s="163">
        <f>'Energy Consumption'!I1047</f>
        <v>0</v>
      </c>
      <c r="AB113" s="104">
        <f>'Energy Consumption'!I1048</f>
        <v>0</v>
      </c>
      <c r="AC113" s="163">
        <f>'Energy Consumption'!I1129</f>
        <v>0</v>
      </c>
      <c r="AD113" s="104">
        <f>'Energy Consumption'!I1130</f>
        <v>0</v>
      </c>
      <c r="AE113" s="163">
        <f>'Energy Consumption'!I1211</f>
        <v>0</v>
      </c>
      <c r="AF113" s="104">
        <f>'Energy Consumption'!I1212</f>
        <v>0</v>
      </c>
      <c r="AG113" s="163">
        <f>'Energy Consumption'!I1293</f>
        <v>0</v>
      </c>
      <c r="AH113" s="104">
        <f>'Energy Consumption'!I1294</f>
        <v>0</v>
      </c>
      <c r="AI113" s="163">
        <f>'Energy Consumption'!I1375</f>
        <v>0</v>
      </c>
      <c r="AJ113" s="104">
        <f>'Energy Consumption'!I1376</f>
        <v>0</v>
      </c>
      <c r="AK113" s="163">
        <f>'Energy Consumption'!I1457</f>
        <v>0</v>
      </c>
      <c r="AL113" s="104">
        <f>'Energy Consumption'!I1458</f>
        <v>0</v>
      </c>
      <c r="AM113" s="163">
        <f>'Energy Consumption'!I1539</f>
        <v>0</v>
      </c>
      <c r="AN113" s="104">
        <f>'Energy Consumption'!I1540</f>
        <v>0</v>
      </c>
      <c r="AO113" s="163">
        <f>'Energy Consumption'!I1621</f>
        <v>0</v>
      </c>
      <c r="AP113" s="104">
        <f>'Energy Consumption'!I1622</f>
        <v>0</v>
      </c>
      <c r="AR113" s="104">
        <f>'Relevant Variables'!I47</f>
        <v>0</v>
      </c>
      <c r="AS113" s="104">
        <f>'Relevant Variables'!I77</f>
        <v>0</v>
      </c>
      <c r="AT113" s="104">
        <f>'Relevant Variables'!I107</f>
        <v>0</v>
      </c>
      <c r="AU113" s="104">
        <f>'Relevant Variables'!I137</f>
        <v>0</v>
      </c>
      <c r="AV113" s="104">
        <f>'Relevant Variables'!I167</f>
        <v>0</v>
      </c>
      <c r="AW113" s="104">
        <f>'Relevant Variables'!I197</f>
        <v>0</v>
      </c>
      <c r="AX113" s="104">
        <f>'Relevant Variables'!I227</f>
        <v>0</v>
      </c>
      <c r="AY113" s="104">
        <f>'Relevant Variables'!I257</f>
        <v>0</v>
      </c>
      <c r="AZ113" s="104">
        <f>'Relevant Variables'!I287</f>
        <v>0</v>
      </c>
      <c r="BA113" s="104">
        <f>'Relevant Variables'!I317</f>
        <v>0</v>
      </c>
      <c r="BB113" s="104">
        <f>'Relevant Variables'!I347</f>
        <v>0</v>
      </c>
      <c r="BC113" s="104">
        <f>'Relevant Variables'!I377</f>
        <v>0</v>
      </c>
      <c r="BD113" s="104">
        <f>'Relevant Variables'!I407</f>
        <v>0</v>
      </c>
      <c r="BE113" s="104">
        <f>'Relevant Variables'!I437</f>
        <v>0</v>
      </c>
      <c r="BF113" s="104">
        <f>'Relevant Variables'!I467</f>
        <v>0</v>
      </c>
      <c r="BG113" s="104">
        <f>'Relevant Variables'!I497</f>
        <v>0</v>
      </c>
      <c r="BH113" s="104">
        <f>'Relevant Variables'!I527</f>
        <v>0</v>
      </c>
      <c r="BI113" s="104">
        <f>'Relevant Variables'!I557</f>
        <v>0</v>
      </c>
      <c r="BJ113" s="104">
        <f>'Relevant Variables'!I587</f>
        <v>0</v>
      </c>
      <c r="BK113" s="104">
        <f>'Relevant Variables'!I617</f>
        <v>0</v>
      </c>
    </row>
    <row r="114" spans="1:63" s="104" customFormat="1">
      <c r="A114" s="164">
        <f t="shared" si="2"/>
        <v>41456</v>
      </c>
      <c r="C114" s="163">
        <f>'Energy Consumption'!J63</f>
        <v>0</v>
      </c>
      <c r="D114" s="104">
        <f>'Energy Consumption'!J64</f>
        <v>0</v>
      </c>
      <c r="E114" s="163">
        <f>'Energy Consumption'!J145</f>
        <v>0</v>
      </c>
      <c r="F114" s="104">
        <f>'Energy Consumption'!J146</f>
        <v>0</v>
      </c>
      <c r="G114" s="163">
        <f>'Energy Consumption'!J227</f>
        <v>0</v>
      </c>
      <c r="H114" s="104">
        <f>'Energy Consumption'!J228</f>
        <v>0</v>
      </c>
      <c r="I114" s="163">
        <f>'Energy Consumption'!J309</f>
        <v>0</v>
      </c>
      <c r="J114" s="104">
        <f>'Energy Consumption'!J310</f>
        <v>0</v>
      </c>
      <c r="K114" s="163">
        <f>'Energy Consumption'!J391</f>
        <v>0</v>
      </c>
      <c r="L114" s="104">
        <f>'Energy Consumption'!J392</f>
        <v>0</v>
      </c>
      <c r="M114" s="163">
        <f>'Energy Consumption'!J473</f>
        <v>0</v>
      </c>
      <c r="N114" s="104">
        <f>'Energy Consumption'!J474</f>
        <v>0</v>
      </c>
      <c r="O114" s="163">
        <f>'Energy Consumption'!J555</f>
        <v>0</v>
      </c>
      <c r="P114" s="104">
        <f>'Energy Consumption'!J556</f>
        <v>0</v>
      </c>
      <c r="Q114" s="163">
        <f>'Energy Consumption'!J637</f>
        <v>0</v>
      </c>
      <c r="R114" s="104">
        <f>'Energy Consumption'!J638</f>
        <v>0</v>
      </c>
      <c r="S114" s="163">
        <f>'Energy Consumption'!J719</f>
        <v>0</v>
      </c>
      <c r="T114" s="104">
        <f>'Energy Consumption'!J720</f>
        <v>0</v>
      </c>
      <c r="U114" s="163">
        <f>'Energy Consumption'!J801</f>
        <v>0</v>
      </c>
      <c r="V114" s="104">
        <f>'Energy Consumption'!J802</f>
        <v>0</v>
      </c>
      <c r="W114" s="163">
        <f>'Energy Consumption'!J883</f>
        <v>0</v>
      </c>
      <c r="X114" s="104">
        <f>'Energy Consumption'!J884</f>
        <v>0</v>
      </c>
      <c r="Y114" s="163">
        <f>'Energy Consumption'!J965</f>
        <v>0</v>
      </c>
      <c r="Z114" s="104">
        <f>'Energy Consumption'!J966</f>
        <v>0</v>
      </c>
      <c r="AA114" s="163">
        <f>'Energy Consumption'!J1047</f>
        <v>0</v>
      </c>
      <c r="AB114" s="104">
        <f>'Energy Consumption'!J1048</f>
        <v>0</v>
      </c>
      <c r="AC114" s="163">
        <f>'Energy Consumption'!J1129</f>
        <v>0</v>
      </c>
      <c r="AD114" s="104">
        <f>'Energy Consumption'!J1130</f>
        <v>0</v>
      </c>
      <c r="AE114" s="163">
        <f>'Energy Consumption'!J1211</f>
        <v>0</v>
      </c>
      <c r="AF114" s="104">
        <f>'Energy Consumption'!J1212</f>
        <v>0</v>
      </c>
      <c r="AG114" s="163">
        <f>'Energy Consumption'!J1293</f>
        <v>0</v>
      </c>
      <c r="AH114" s="104">
        <f>'Energy Consumption'!J1294</f>
        <v>0</v>
      </c>
      <c r="AI114" s="163">
        <f>'Energy Consumption'!J1375</f>
        <v>0</v>
      </c>
      <c r="AJ114" s="104">
        <f>'Energy Consumption'!J1376</f>
        <v>0</v>
      </c>
      <c r="AK114" s="163">
        <f>'Energy Consumption'!J1457</f>
        <v>0</v>
      </c>
      <c r="AL114" s="104">
        <f>'Energy Consumption'!J1458</f>
        <v>0</v>
      </c>
      <c r="AM114" s="163">
        <f>'Energy Consumption'!J1539</f>
        <v>0</v>
      </c>
      <c r="AN114" s="104">
        <f>'Energy Consumption'!J1540</f>
        <v>0</v>
      </c>
      <c r="AO114" s="163">
        <f>'Energy Consumption'!J1621</f>
        <v>0</v>
      </c>
      <c r="AP114" s="104">
        <f>'Energy Consumption'!J1622</f>
        <v>0</v>
      </c>
      <c r="AR114" s="104">
        <f>'Relevant Variables'!J47</f>
        <v>0</v>
      </c>
      <c r="AS114" s="104">
        <f>'Relevant Variables'!J77</f>
        <v>0</v>
      </c>
      <c r="AT114" s="104">
        <f>'Relevant Variables'!J107</f>
        <v>0</v>
      </c>
      <c r="AU114" s="104">
        <f>'Relevant Variables'!J137</f>
        <v>0</v>
      </c>
      <c r="AV114" s="104">
        <f>'Relevant Variables'!J167</f>
        <v>0</v>
      </c>
      <c r="AW114" s="104">
        <f>'Relevant Variables'!J197</f>
        <v>0</v>
      </c>
      <c r="AX114" s="104">
        <f>'Relevant Variables'!J227</f>
        <v>0</v>
      </c>
      <c r="AY114" s="104">
        <f>'Relevant Variables'!J257</f>
        <v>0</v>
      </c>
      <c r="AZ114" s="104">
        <f>'Relevant Variables'!J287</f>
        <v>0</v>
      </c>
      <c r="BA114" s="104">
        <f>'Relevant Variables'!J317</f>
        <v>0</v>
      </c>
      <c r="BB114" s="104">
        <f>'Relevant Variables'!J347</f>
        <v>0</v>
      </c>
      <c r="BC114" s="104">
        <f>'Relevant Variables'!J377</f>
        <v>0</v>
      </c>
      <c r="BD114" s="104">
        <f>'Relevant Variables'!J407</f>
        <v>0</v>
      </c>
      <c r="BE114" s="104">
        <f>'Relevant Variables'!J437</f>
        <v>0</v>
      </c>
      <c r="BF114" s="104">
        <f>'Relevant Variables'!J467</f>
        <v>0</v>
      </c>
      <c r="BG114" s="104">
        <f>'Relevant Variables'!J497</f>
        <v>0</v>
      </c>
      <c r="BH114" s="104">
        <f>'Relevant Variables'!J527</f>
        <v>0</v>
      </c>
      <c r="BI114" s="104">
        <f>'Relevant Variables'!J557</f>
        <v>0</v>
      </c>
      <c r="BJ114" s="104">
        <f>'Relevant Variables'!J587</f>
        <v>0</v>
      </c>
      <c r="BK114" s="104">
        <f>'Relevant Variables'!J617</f>
        <v>0</v>
      </c>
    </row>
    <row r="115" spans="1:63" s="104" customFormat="1">
      <c r="A115" s="164">
        <f t="shared" si="2"/>
        <v>41487</v>
      </c>
      <c r="C115" s="163">
        <f>'Energy Consumption'!K63</f>
        <v>0</v>
      </c>
      <c r="D115" s="104">
        <f>'Energy Consumption'!K64</f>
        <v>0</v>
      </c>
      <c r="E115" s="163">
        <f>'Energy Consumption'!K145</f>
        <v>0</v>
      </c>
      <c r="F115" s="104">
        <f>'Energy Consumption'!K146</f>
        <v>0</v>
      </c>
      <c r="G115" s="163">
        <f>'Energy Consumption'!K227</f>
        <v>0</v>
      </c>
      <c r="H115" s="104">
        <f>'Energy Consumption'!K228</f>
        <v>0</v>
      </c>
      <c r="I115" s="163">
        <f>'Energy Consumption'!K309</f>
        <v>0</v>
      </c>
      <c r="J115" s="104">
        <f>'Energy Consumption'!K310</f>
        <v>0</v>
      </c>
      <c r="K115" s="163">
        <f>'Energy Consumption'!K391</f>
        <v>0</v>
      </c>
      <c r="L115" s="104">
        <f>'Energy Consumption'!K392</f>
        <v>0</v>
      </c>
      <c r="M115" s="163">
        <f>'Energy Consumption'!K473</f>
        <v>0</v>
      </c>
      <c r="N115" s="104">
        <f>'Energy Consumption'!K474</f>
        <v>0</v>
      </c>
      <c r="O115" s="163">
        <f>'Energy Consumption'!K555</f>
        <v>0</v>
      </c>
      <c r="P115" s="104">
        <f>'Energy Consumption'!K556</f>
        <v>0</v>
      </c>
      <c r="Q115" s="163">
        <f>'Energy Consumption'!K637</f>
        <v>0</v>
      </c>
      <c r="R115" s="104">
        <f>'Energy Consumption'!K638</f>
        <v>0</v>
      </c>
      <c r="S115" s="163">
        <f>'Energy Consumption'!K719</f>
        <v>0</v>
      </c>
      <c r="T115" s="104">
        <f>'Energy Consumption'!K720</f>
        <v>0</v>
      </c>
      <c r="U115" s="163">
        <f>'Energy Consumption'!K801</f>
        <v>0</v>
      </c>
      <c r="V115" s="104">
        <f>'Energy Consumption'!K802</f>
        <v>0</v>
      </c>
      <c r="W115" s="163">
        <f>'Energy Consumption'!K883</f>
        <v>0</v>
      </c>
      <c r="X115" s="104">
        <f>'Energy Consumption'!K884</f>
        <v>0</v>
      </c>
      <c r="Y115" s="163">
        <f>'Energy Consumption'!K965</f>
        <v>0</v>
      </c>
      <c r="Z115" s="104">
        <f>'Energy Consumption'!K966</f>
        <v>0</v>
      </c>
      <c r="AA115" s="163">
        <f>'Energy Consumption'!K1047</f>
        <v>0</v>
      </c>
      <c r="AB115" s="104">
        <f>'Energy Consumption'!K1048</f>
        <v>0</v>
      </c>
      <c r="AC115" s="163">
        <f>'Energy Consumption'!K1129</f>
        <v>0</v>
      </c>
      <c r="AD115" s="104">
        <f>'Energy Consumption'!K1130</f>
        <v>0</v>
      </c>
      <c r="AE115" s="163">
        <f>'Energy Consumption'!K1211</f>
        <v>0</v>
      </c>
      <c r="AF115" s="104">
        <f>'Energy Consumption'!K1212</f>
        <v>0</v>
      </c>
      <c r="AG115" s="163">
        <f>'Energy Consumption'!K1293</f>
        <v>0</v>
      </c>
      <c r="AH115" s="104">
        <f>'Energy Consumption'!K1294</f>
        <v>0</v>
      </c>
      <c r="AI115" s="163">
        <f>'Energy Consumption'!K1375</f>
        <v>0</v>
      </c>
      <c r="AJ115" s="104">
        <f>'Energy Consumption'!K1376</f>
        <v>0</v>
      </c>
      <c r="AK115" s="163">
        <f>'Energy Consumption'!K1457</f>
        <v>0</v>
      </c>
      <c r="AL115" s="104">
        <f>'Energy Consumption'!K1458</f>
        <v>0</v>
      </c>
      <c r="AM115" s="163">
        <f>'Energy Consumption'!K1539</f>
        <v>0</v>
      </c>
      <c r="AN115" s="104">
        <f>'Energy Consumption'!K1540</f>
        <v>0</v>
      </c>
      <c r="AO115" s="163">
        <f>'Energy Consumption'!K1621</f>
        <v>0</v>
      </c>
      <c r="AP115" s="104">
        <f>'Energy Consumption'!K1622</f>
        <v>0</v>
      </c>
      <c r="AR115" s="104">
        <f>'Relevant Variables'!K47</f>
        <v>0</v>
      </c>
      <c r="AS115" s="104">
        <f>'Relevant Variables'!K77</f>
        <v>0</v>
      </c>
      <c r="AT115" s="104">
        <f>'Relevant Variables'!K107</f>
        <v>0</v>
      </c>
      <c r="AU115" s="104">
        <f>'Relevant Variables'!K137</f>
        <v>0</v>
      </c>
      <c r="AV115" s="104">
        <f>'Relevant Variables'!K167</f>
        <v>0</v>
      </c>
      <c r="AW115" s="104">
        <f>'Relevant Variables'!K197</f>
        <v>0</v>
      </c>
      <c r="AX115" s="104">
        <f>'Relevant Variables'!K227</f>
        <v>0</v>
      </c>
      <c r="AY115" s="104">
        <f>'Relevant Variables'!K257</f>
        <v>0</v>
      </c>
      <c r="AZ115" s="104">
        <f>'Relevant Variables'!K287</f>
        <v>0</v>
      </c>
      <c r="BA115" s="104">
        <f>'Relevant Variables'!K317</f>
        <v>0</v>
      </c>
      <c r="BB115" s="104">
        <f>'Relevant Variables'!K347</f>
        <v>0</v>
      </c>
      <c r="BC115" s="104">
        <f>'Relevant Variables'!K377</f>
        <v>0</v>
      </c>
      <c r="BD115" s="104">
        <f>'Relevant Variables'!K407</f>
        <v>0</v>
      </c>
      <c r="BE115" s="104">
        <f>'Relevant Variables'!K437</f>
        <v>0</v>
      </c>
      <c r="BF115" s="104">
        <f>'Relevant Variables'!K467</f>
        <v>0</v>
      </c>
      <c r="BG115" s="104">
        <f>'Relevant Variables'!K497</f>
        <v>0</v>
      </c>
      <c r="BH115" s="104">
        <f>'Relevant Variables'!K527</f>
        <v>0</v>
      </c>
      <c r="BI115" s="104">
        <f>'Relevant Variables'!K557</f>
        <v>0</v>
      </c>
      <c r="BJ115" s="104">
        <f>'Relevant Variables'!K587</f>
        <v>0</v>
      </c>
      <c r="BK115" s="104">
        <f>'Relevant Variables'!K617</f>
        <v>0</v>
      </c>
    </row>
    <row r="116" spans="1:63" s="104" customFormat="1">
      <c r="A116" s="164">
        <f t="shared" si="2"/>
        <v>41518</v>
      </c>
      <c r="C116" s="163">
        <f>'Energy Consumption'!L63</f>
        <v>0</v>
      </c>
      <c r="D116" s="104">
        <f>'Energy Consumption'!L64</f>
        <v>0</v>
      </c>
      <c r="E116" s="163">
        <f>'Energy Consumption'!L145</f>
        <v>0</v>
      </c>
      <c r="F116" s="104">
        <f>'Energy Consumption'!L146</f>
        <v>0</v>
      </c>
      <c r="G116" s="163">
        <f>'Energy Consumption'!L227</f>
        <v>0</v>
      </c>
      <c r="H116" s="104">
        <f>'Energy Consumption'!L228</f>
        <v>0</v>
      </c>
      <c r="I116" s="163">
        <f>'Energy Consumption'!L309</f>
        <v>0</v>
      </c>
      <c r="J116" s="104">
        <f>'Energy Consumption'!L310</f>
        <v>0</v>
      </c>
      <c r="K116" s="163">
        <f>'Energy Consumption'!L391</f>
        <v>0</v>
      </c>
      <c r="L116" s="104">
        <f>'Energy Consumption'!L392</f>
        <v>0</v>
      </c>
      <c r="M116" s="163">
        <f>'Energy Consumption'!L473</f>
        <v>0</v>
      </c>
      <c r="N116" s="104">
        <f>'Energy Consumption'!L474</f>
        <v>0</v>
      </c>
      <c r="O116" s="163">
        <f>'Energy Consumption'!L555</f>
        <v>0</v>
      </c>
      <c r="P116" s="104">
        <f>'Energy Consumption'!L556</f>
        <v>0</v>
      </c>
      <c r="Q116" s="163">
        <f>'Energy Consumption'!L637</f>
        <v>0</v>
      </c>
      <c r="R116" s="104">
        <f>'Energy Consumption'!L638</f>
        <v>0</v>
      </c>
      <c r="S116" s="163">
        <f>'Energy Consumption'!L719</f>
        <v>0</v>
      </c>
      <c r="T116" s="104">
        <f>'Energy Consumption'!L720</f>
        <v>0</v>
      </c>
      <c r="U116" s="163">
        <f>'Energy Consumption'!L801</f>
        <v>0</v>
      </c>
      <c r="V116" s="104">
        <f>'Energy Consumption'!L802</f>
        <v>0</v>
      </c>
      <c r="W116" s="163">
        <f>'Energy Consumption'!L883</f>
        <v>0</v>
      </c>
      <c r="X116" s="104">
        <f>'Energy Consumption'!L884</f>
        <v>0</v>
      </c>
      <c r="Y116" s="163">
        <f>'Energy Consumption'!L965</f>
        <v>0</v>
      </c>
      <c r="Z116" s="104">
        <f>'Energy Consumption'!L966</f>
        <v>0</v>
      </c>
      <c r="AA116" s="163">
        <f>'Energy Consumption'!L1047</f>
        <v>0</v>
      </c>
      <c r="AB116" s="104">
        <f>'Energy Consumption'!L1048</f>
        <v>0</v>
      </c>
      <c r="AC116" s="163">
        <f>'Energy Consumption'!L1129</f>
        <v>0</v>
      </c>
      <c r="AD116" s="104">
        <f>'Energy Consumption'!L1130</f>
        <v>0</v>
      </c>
      <c r="AE116" s="163">
        <f>'Energy Consumption'!L1211</f>
        <v>0</v>
      </c>
      <c r="AF116" s="104">
        <f>'Energy Consumption'!L1212</f>
        <v>0</v>
      </c>
      <c r="AG116" s="163">
        <f>'Energy Consumption'!L1293</f>
        <v>0</v>
      </c>
      <c r="AH116" s="104">
        <f>'Energy Consumption'!L1294</f>
        <v>0</v>
      </c>
      <c r="AI116" s="163">
        <f>'Energy Consumption'!L1375</f>
        <v>0</v>
      </c>
      <c r="AJ116" s="104">
        <f>'Energy Consumption'!L1376</f>
        <v>0</v>
      </c>
      <c r="AK116" s="163">
        <f>'Energy Consumption'!L1457</f>
        <v>0</v>
      </c>
      <c r="AL116" s="104">
        <f>'Energy Consumption'!L1458</f>
        <v>0</v>
      </c>
      <c r="AM116" s="163">
        <f>'Energy Consumption'!L1539</f>
        <v>0</v>
      </c>
      <c r="AN116" s="104">
        <f>'Energy Consumption'!L1540</f>
        <v>0</v>
      </c>
      <c r="AO116" s="163">
        <f>'Energy Consumption'!L1621</f>
        <v>0</v>
      </c>
      <c r="AP116" s="104">
        <f>'Energy Consumption'!L1622</f>
        <v>0</v>
      </c>
      <c r="AR116" s="104">
        <f>'Relevant Variables'!L47</f>
        <v>0</v>
      </c>
      <c r="AS116" s="104">
        <f>'Relevant Variables'!L77</f>
        <v>0</v>
      </c>
      <c r="AT116" s="104">
        <f>'Relevant Variables'!L107</f>
        <v>0</v>
      </c>
      <c r="AU116" s="104">
        <f>'Relevant Variables'!L137</f>
        <v>0</v>
      </c>
      <c r="AV116" s="104">
        <f>'Relevant Variables'!L167</f>
        <v>0</v>
      </c>
      <c r="AW116" s="104">
        <f>'Relevant Variables'!L197</f>
        <v>0</v>
      </c>
      <c r="AX116" s="104">
        <f>'Relevant Variables'!L227</f>
        <v>0</v>
      </c>
      <c r="AY116" s="104">
        <f>'Relevant Variables'!L257</f>
        <v>0</v>
      </c>
      <c r="AZ116" s="104">
        <f>'Relevant Variables'!L287</f>
        <v>0</v>
      </c>
      <c r="BA116" s="104">
        <f>'Relevant Variables'!L317</f>
        <v>0</v>
      </c>
      <c r="BB116" s="104">
        <f>'Relevant Variables'!L347</f>
        <v>0</v>
      </c>
      <c r="BC116" s="104">
        <f>'Relevant Variables'!L377</f>
        <v>0</v>
      </c>
      <c r="BD116" s="104">
        <f>'Relevant Variables'!L407</f>
        <v>0</v>
      </c>
      <c r="BE116" s="104">
        <f>'Relevant Variables'!L437</f>
        <v>0</v>
      </c>
      <c r="BF116" s="104">
        <f>'Relevant Variables'!L467</f>
        <v>0</v>
      </c>
      <c r="BG116" s="104">
        <f>'Relevant Variables'!L497</f>
        <v>0</v>
      </c>
      <c r="BH116" s="104">
        <f>'Relevant Variables'!L527</f>
        <v>0</v>
      </c>
      <c r="BI116" s="104">
        <f>'Relevant Variables'!L557</f>
        <v>0</v>
      </c>
      <c r="BJ116" s="104">
        <f>'Relevant Variables'!L587</f>
        <v>0</v>
      </c>
      <c r="BK116" s="104">
        <f>'Relevant Variables'!L617</f>
        <v>0</v>
      </c>
    </row>
    <row r="117" spans="1:63" s="104" customFormat="1">
      <c r="A117" s="164">
        <f t="shared" si="2"/>
        <v>41548</v>
      </c>
      <c r="C117" s="163">
        <f>'Energy Consumption'!M63</f>
        <v>0</v>
      </c>
      <c r="D117" s="104">
        <f>'Energy Consumption'!M64</f>
        <v>0</v>
      </c>
      <c r="E117" s="163">
        <f>'Energy Consumption'!M145</f>
        <v>0</v>
      </c>
      <c r="F117" s="104">
        <f>'Energy Consumption'!M146</f>
        <v>0</v>
      </c>
      <c r="G117" s="163">
        <f>'Energy Consumption'!M227</f>
        <v>0</v>
      </c>
      <c r="H117" s="104">
        <f>'Energy Consumption'!M228</f>
        <v>0</v>
      </c>
      <c r="I117" s="163">
        <f>'Energy Consumption'!M309</f>
        <v>0</v>
      </c>
      <c r="J117" s="104">
        <f>'Energy Consumption'!M310</f>
        <v>0</v>
      </c>
      <c r="K117" s="163">
        <f>'Energy Consumption'!M391</f>
        <v>0</v>
      </c>
      <c r="L117" s="104">
        <f>'Energy Consumption'!M392</f>
        <v>0</v>
      </c>
      <c r="M117" s="163">
        <f>'Energy Consumption'!M473</f>
        <v>0</v>
      </c>
      <c r="N117" s="104">
        <f>'Energy Consumption'!M474</f>
        <v>0</v>
      </c>
      <c r="O117" s="163">
        <f>'Energy Consumption'!M555</f>
        <v>0</v>
      </c>
      <c r="P117" s="104">
        <f>'Energy Consumption'!M556</f>
        <v>0</v>
      </c>
      <c r="Q117" s="163">
        <f>'Energy Consumption'!M637</f>
        <v>0</v>
      </c>
      <c r="R117" s="104">
        <f>'Energy Consumption'!M638</f>
        <v>0</v>
      </c>
      <c r="S117" s="163">
        <f>'Energy Consumption'!M719</f>
        <v>0</v>
      </c>
      <c r="T117" s="104">
        <f>'Energy Consumption'!M720</f>
        <v>0</v>
      </c>
      <c r="U117" s="163">
        <f>'Energy Consumption'!M801</f>
        <v>0</v>
      </c>
      <c r="V117" s="104">
        <f>'Energy Consumption'!M802</f>
        <v>0</v>
      </c>
      <c r="W117" s="163">
        <f>'Energy Consumption'!M883</f>
        <v>0</v>
      </c>
      <c r="X117" s="104">
        <f>'Energy Consumption'!M884</f>
        <v>0</v>
      </c>
      <c r="Y117" s="163">
        <f>'Energy Consumption'!M965</f>
        <v>0</v>
      </c>
      <c r="Z117" s="104">
        <f>'Energy Consumption'!M966</f>
        <v>0</v>
      </c>
      <c r="AA117" s="163">
        <f>'Energy Consumption'!M1047</f>
        <v>0</v>
      </c>
      <c r="AB117" s="104">
        <f>'Energy Consumption'!M1048</f>
        <v>0</v>
      </c>
      <c r="AC117" s="163">
        <f>'Energy Consumption'!M1129</f>
        <v>0</v>
      </c>
      <c r="AD117" s="104">
        <f>'Energy Consumption'!M1130</f>
        <v>0</v>
      </c>
      <c r="AE117" s="163">
        <f>'Energy Consumption'!M1211</f>
        <v>0</v>
      </c>
      <c r="AF117" s="104">
        <f>'Energy Consumption'!M1212</f>
        <v>0</v>
      </c>
      <c r="AG117" s="163">
        <f>'Energy Consumption'!M1293</f>
        <v>0</v>
      </c>
      <c r="AH117" s="104">
        <f>'Energy Consumption'!M1294</f>
        <v>0</v>
      </c>
      <c r="AI117" s="163">
        <f>'Energy Consumption'!M1375</f>
        <v>0</v>
      </c>
      <c r="AJ117" s="104">
        <f>'Energy Consumption'!M1376</f>
        <v>0</v>
      </c>
      <c r="AK117" s="163">
        <f>'Energy Consumption'!M1457</f>
        <v>0</v>
      </c>
      <c r="AL117" s="104">
        <f>'Energy Consumption'!M1458</f>
        <v>0</v>
      </c>
      <c r="AM117" s="163">
        <f>'Energy Consumption'!M1539</f>
        <v>0</v>
      </c>
      <c r="AN117" s="104">
        <f>'Energy Consumption'!M1540</f>
        <v>0</v>
      </c>
      <c r="AO117" s="163">
        <f>'Energy Consumption'!M1621</f>
        <v>0</v>
      </c>
      <c r="AP117" s="104">
        <f>'Energy Consumption'!M1622</f>
        <v>0</v>
      </c>
      <c r="AR117" s="104">
        <f>'Relevant Variables'!M47</f>
        <v>0</v>
      </c>
      <c r="AS117" s="104">
        <f>'Relevant Variables'!M77</f>
        <v>0</v>
      </c>
      <c r="AT117" s="104">
        <f>'Relevant Variables'!M107</f>
        <v>0</v>
      </c>
      <c r="AU117" s="104">
        <f>'Relevant Variables'!M137</f>
        <v>0</v>
      </c>
      <c r="AV117" s="104">
        <f>'Relevant Variables'!M167</f>
        <v>0</v>
      </c>
      <c r="AW117" s="104">
        <f>'Relevant Variables'!M197</f>
        <v>0</v>
      </c>
      <c r="AX117" s="104">
        <f>'Relevant Variables'!M227</f>
        <v>0</v>
      </c>
      <c r="AY117" s="104">
        <f>'Relevant Variables'!M257</f>
        <v>0</v>
      </c>
      <c r="AZ117" s="104">
        <f>'Relevant Variables'!M287</f>
        <v>0</v>
      </c>
      <c r="BA117" s="104">
        <f>'Relevant Variables'!M317</f>
        <v>0</v>
      </c>
      <c r="BB117" s="104">
        <f>'Relevant Variables'!M347</f>
        <v>0</v>
      </c>
      <c r="BC117" s="104">
        <f>'Relevant Variables'!M377</f>
        <v>0</v>
      </c>
      <c r="BD117" s="104">
        <f>'Relevant Variables'!M407</f>
        <v>0</v>
      </c>
      <c r="BE117" s="104">
        <f>'Relevant Variables'!M437</f>
        <v>0</v>
      </c>
      <c r="BF117" s="104">
        <f>'Relevant Variables'!M467</f>
        <v>0</v>
      </c>
      <c r="BG117" s="104">
        <f>'Relevant Variables'!M497</f>
        <v>0</v>
      </c>
      <c r="BH117" s="104">
        <f>'Relevant Variables'!M527</f>
        <v>0</v>
      </c>
      <c r="BI117" s="104">
        <f>'Relevant Variables'!M557</f>
        <v>0</v>
      </c>
      <c r="BJ117" s="104">
        <f>'Relevant Variables'!M587</f>
        <v>0</v>
      </c>
      <c r="BK117" s="104">
        <f>'Relevant Variables'!M617</f>
        <v>0</v>
      </c>
    </row>
    <row r="118" spans="1:63" s="104" customFormat="1">
      <c r="A118" s="164">
        <f t="shared" si="2"/>
        <v>41579</v>
      </c>
      <c r="C118" s="163">
        <f>'Energy Consumption'!N63</f>
        <v>0</v>
      </c>
      <c r="D118" s="104">
        <f>'Energy Consumption'!N64</f>
        <v>0</v>
      </c>
      <c r="E118" s="163">
        <f>'Energy Consumption'!N145</f>
        <v>0</v>
      </c>
      <c r="F118" s="104">
        <f>'Energy Consumption'!N146</f>
        <v>0</v>
      </c>
      <c r="G118" s="163">
        <f>'Energy Consumption'!N227</f>
        <v>0</v>
      </c>
      <c r="H118" s="104">
        <f>'Energy Consumption'!N228</f>
        <v>0</v>
      </c>
      <c r="I118" s="163">
        <f>'Energy Consumption'!N309</f>
        <v>0</v>
      </c>
      <c r="J118" s="104">
        <f>'Energy Consumption'!N310</f>
        <v>0</v>
      </c>
      <c r="K118" s="163">
        <f>'Energy Consumption'!N391</f>
        <v>0</v>
      </c>
      <c r="L118" s="104">
        <f>'Energy Consumption'!N392</f>
        <v>0</v>
      </c>
      <c r="M118" s="163">
        <f>'Energy Consumption'!N473</f>
        <v>0</v>
      </c>
      <c r="N118" s="104">
        <f>'Energy Consumption'!N474</f>
        <v>0</v>
      </c>
      <c r="O118" s="163">
        <f>'Energy Consumption'!N555</f>
        <v>0</v>
      </c>
      <c r="P118" s="104">
        <f>'Energy Consumption'!N556</f>
        <v>0</v>
      </c>
      <c r="Q118" s="163">
        <f>'Energy Consumption'!N637</f>
        <v>0</v>
      </c>
      <c r="R118" s="104">
        <f>'Energy Consumption'!N638</f>
        <v>0</v>
      </c>
      <c r="S118" s="163">
        <f>'Energy Consumption'!N719</f>
        <v>0</v>
      </c>
      <c r="T118" s="104">
        <f>'Energy Consumption'!N720</f>
        <v>0</v>
      </c>
      <c r="U118" s="163">
        <f>'Energy Consumption'!N801</f>
        <v>0</v>
      </c>
      <c r="V118" s="104">
        <f>'Energy Consumption'!N802</f>
        <v>0</v>
      </c>
      <c r="W118" s="163">
        <f>'Energy Consumption'!N883</f>
        <v>0</v>
      </c>
      <c r="X118" s="104">
        <f>'Energy Consumption'!N884</f>
        <v>0</v>
      </c>
      <c r="Y118" s="163">
        <f>'Energy Consumption'!N965</f>
        <v>0</v>
      </c>
      <c r="Z118" s="104">
        <f>'Energy Consumption'!N966</f>
        <v>0</v>
      </c>
      <c r="AA118" s="163">
        <f>'Energy Consumption'!N1047</f>
        <v>0</v>
      </c>
      <c r="AB118" s="104">
        <f>'Energy Consumption'!N1048</f>
        <v>0</v>
      </c>
      <c r="AC118" s="163">
        <f>'Energy Consumption'!N1129</f>
        <v>0</v>
      </c>
      <c r="AD118" s="104">
        <f>'Energy Consumption'!N1130</f>
        <v>0</v>
      </c>
      <c r="AE118" s="163">
        <f>'Energy Consumption'!N1211</f>
        <v>0</v>
      </c>
      <c r="AF118" s="104">
        <f>'Energy Consumption'!N1212</f>
        <v>0</v>
      </c>
      <c r="AG118" s="163">
        <f>'Energy Consumption'!N1293</f>
        <v>0</v>
      </c>
      <c r="AH118" s="104">
        <f>'Energy Consumption'!N1294</f>
        <v>0</v>
      </c>
      <c r="AI118" s="163">
        <f>'Energy Consumption'!N1375</f>
        <v>0</v>
      </c>
      <c r="AJ118" s="104">
        <f>'Energy Consumption'!N1376</f>
        <v>0</v>
      </c>
      <c r="AK118" s="163">
        <f>'Energy Consumption'!N1457</f>
        <v>0</v>
      </c>
      <c r="AL118" s="104">
        <f>'Energy Consumption'!N1458</f>
        <v>0</v>
      </c>
      <c r="AM118" s="163">
        <f>'Energy Consumption'!N1539</f>
        <v>0</v>
      </c>
      <c r="AN118" s="104">
        <f>'Energy Consumption'!N1540</f>
        <v>0</v>
      </c>
      <c r="AO118" s="163">
        <f>'Energy Consumption'!N1621</f>
        <v>0</v>
      </c>
      <c r="AP118" s="104">
        <f>'Energy Consumption'!N1622</f>
        <v>0</v>
      </c>
      <c r="AR118" s="104">
        <f>'Relevant Variables'!N47</f>
        <v>0</v>
      </c>
      <c r="AS118" s="104">
        <f>'Relevant Variables'!N77</f>
        <v>0</v>
      </c>
      <c r="AT118" s="104">
        <f>'Relevant Variables'!N107</f>
        <v>0</v>
      </c>
      <c r="AU118" s="104">
        <f>'Relevant Variables'!N137</f>
        <v>0</v>
      </c>
      <c r="AV118" s="104">
        <f>'Relevant Variables'!N167</f>
        <v>0</v>
      </c>
      <c r="AW118" s="104">
        <f>'Relevant Variables'!N197</f>
        <v>0</v>
      </c>
      <c r="AX118" s="104">
        <f>'Relevant Variables'!N227</f>
        <v>0</v>
      </c>
      <c r="AY118" s="104">
        <f>'Relevant Variables'!N257</f>
        <v>0</v>
      </c>
      <c r="AZ118" s="104">
        <f>'Relevant Variables'!N287</f>
        <v>0</v>
      </c>
      <c r="BA118" s="104">
        <f>'Relevant Variables'!N317</f>
        <v>0</v>
      </c>
      <c r="BB118" s="104">
        <f>'Relevant Variables'!N347</f>
        <v>0</v>
      </c>
      <c r="BC118" s="104">
        <f>'Relevant Variables'!N377</f>
        <v>0</v>
      </c>
      <c r="BD118" s="104">
        <f>'Relevant Variables'!N407</f>
        <v>0</v>
      </c>
      <c r="BE118" s="104">
        <f>'Relevant Variables'!N437</f>
        <v>0</v>
      </c>
      <c r="BF118" s="104">
        <f>'Relevant Variables'!N467</f>
        <v>0</v>
      </c>
      <c r="BG118" s="104">
        <f>'Relevant Variables'!N497</f>
        <v>0</v>
      </c>
      <c r="BH118" s="104">
        <f>'Relevant Variables'!N527</f>
        <v>0</v>
      </c>
      <c r="BI118" s="104">
        <f>'Relevant Variables'!N557</f>
        <v>0</v>
      </c>
      <c r="BJ118" s="104">
        <f>'Relevant Variables'!N587</f>
        <v>0</v>
      </c>
      <c r="BK118" s="104">
        <f>'Relevant Variables'!N617</f>
        <v>0</v>
      </c>
    </row>
    <row r="119" spans="1:63" s="104" customFormat="1">
      <c r="A119" s="164">
        <f t="shared" si="2"/>
        <v>41609</v>
      </c>
      <c r="C119" s="163">
        <f>'Energy Consumption'!O63</f>
        <v>0</v>
      </c>
      <c r="D119" s="104">
        <f>'Energy Consumption'!O64</f>
        <v>0</v>
      </c>
      <c r="E119" s="163">
        <f>'Energy Consumption'!O145</f>
        <v>0</v>
      </c>
      <c r="F119" s="104">
        <f>'Energy Consumption'!O146</f>
        <v>0</v>
      </c>
      <c r="G119" s="163">
        <f>'Energy Consumption'!O227</f>
        <v>0</v>
      </c>
      <c r="H119" s="104">
        <f>'Energy Consumption'!O228</f>
        <v>0</v>
      </c>
      <c r="I119" s="163">
        <f>'Energy Consumption'!O309</f>
        <v>0</v>
      </c>
      <c r="J119" s="104">
        <f>'Energy Consumption'!O310</f>
        <v>0</v>
      </c>
      <c r="K119" s="163">
        <f>'Energy Consumption'!O391</f>
        <v>0</v>
      </c>
      <c r="L119" s="104">
        <f>'Energy Consumption'!O392</f>
        <v>0</v>
      </c>
      <c r="M119" s="163">
        <f>'Energy Consumption'!O473</f>
        <v>0</v>
      </c>
      <c r="N119" s="104">
        <f>'Energy Consumption'!O474</f>
        <v>0</v>
      </c>
      <c r="O119" s="163">
        <f>'Energy Consumption'!O555</f>
        <v>0</v>
      </c>
      <c r="P119" s="104">
        <f>'Energy Consumption'!O556</f>
        <v>0</v>
      </c>
      <c r="Q119" s="163">
        <f>'Energy Consumption'!O637</f>
        <v>0</v>
      </c>
      <c r="R119" s="104">
        <f>'Energy Consumption'!O638</f>
        <v>0</v>
      </c>
      <c r="S119" s="163">
        <f>'Energy Consumption'!O719</f>
        <v>0</v>
      </c>
      <c r="T119" s="104">
        <f>'Energy Consumption'!O720</f>
        <v>0</v>
      </c>
      <c r="U119" s="163">
        <f>'Energy Consumption'!O801</f>
        <v>0</v>
      </c>
      <c r="V119" s="104">
        <f>'Energy Consumption'!O802</f>
        <v>0</v>
      </c>
      <c r="W119" s="163">
        <f>'Energy Consumption'!O883</f>
        <v>0</v>
      </c>
      <c r="X119" s="104">
        <f>'Energy Consumption'!O884</f>
        <v>0</v>
      </c>
      <c r="Y119" s="163">
        <f>'Energy Consumption'!O965</f>
        <v>0</v>
      </c>
      <c r="Z119" s="104">
        <f>'Energy Consumption'!O966</f>
        <v>0</v>
      </c>
      <c r="AA119" s="163">
        <f>'Energy Consumption'!O1047</f>
        <v>0</v>
      </c>
      <c r="AB119" s="104">
        <f>'Energy Consumption'!O1048</f>
        <v>0</v>
      </c>
      <c r="AC119" s="163">
        <f>'Energy Consumption'!O1129</f>
        <v>0</v>
      </c>
      <c r="AD119" s="104">
        <f>'Energy Consumption'!O1130</f>
        <v>0</v>
      </c>
      <c r="AE119" s="163">
        <f>'Energy Consumption'!O1211</f>
        <v>0</v>
      </c>
      <c r="AF119" s="104">
        <f>'Energy Consumption'!O1212</f>
        <v>0</v>
      </c>
      <c r="AG119" s="163">
        <f>'Energy Consumption'!O1293</f>
        <v>0</v>
      </c>
      <c r="AH119" s="104">
        <f>'Energy Consumption'!O1294</f>
        <v>0</v>
      </c>
      <c r="AI119" s="163">
        <f>'Energy Consumption'!O1375</f>
        <v>0</v>
      </c>
      <c r="AJ119" s="104">
        <f>'Energy Consumption'!O1376</f>
        <v>0</v>
      </c>
      <c r="AK119" s="163">
        <f>'Energy Consumption'!O1457</f>
        <v>0</v>
      </c>
      <c r="AL119" s="104">
        <f>'Energy Consumption'!O1458</f>
        <v>0</v>
      </c>
      <c r="AM119" s="163">
        <f>'Energy Consumption'!O1539</f>
        <v>0</v>
      </c>
      <c r="AN119" s="104">
        <f>'Energy Consumption'!O1540</f>
        <v>0</v>
      </c>
      <c r="AO119" s="163">
        <f>'Energy Consumption'!O1621</f>
        <v>0</v>
      </c>
      <c r="AP119" s="104">
        <f>'Energy Consumption'!O1622</f>
        <v>0</v>
      </c>
      <c r="AR119" s="104">
        <f>'Relevant Variables'!O47</f>
        <v>0</v>
      </c>
      <c r="AS119" s="104">
        <f>'Relevant Variables'!O77</f>
        <v>0</v>
      </c>
      <c r="AT119" s="104">
        <f>'Relevant Variables'!O107</f>
        <v>0</v>
      </c>
      <c r="AU119" s="104">
        <f>'Relevant Variables'!O137</f>
        <v>0</v>
      </c>
      <c r="AV119" s="104">
        <f>'Relevant Variables'!O167</f>
        <v>0</v>
      </c>
      <c r="AW119" s="104">
        <f>'Relevant Variables'!O197</f>
        <v>0</v>
      </c>
      <c r="AX119" s="104">
        <f>'Relevant Variables'!O227</f>
        <v>0</v>
      </c>
      <c r="AY119" s="104">
        <f>'Relevant Variables'!O257</f>
        <v>0</v>
      </c>
      <c r="AZ119" s="104">
        <f>'Relevant Variables'!O287</f>
        <v>0</v>
      </c>
      <c r="BA119" s="104">
        <f>'Relevant Variables'!O317</f>
        <v>0</v>
      </c>
      <c r="BB119" s="104">
        <f>'Relevant Variables'!O347</f>
        <v>0</v>
      </c>
      <c r="BC119" s="104">
        <f>'Relevant Variables'!O377</f>
        <v>0</v>
      </c>
      <c r="BD119" s="104">
        <f>'Relevant Variables'!O407</f>
        <v>0</v>
      </c>
      <c r="BE119" s="104">
        <f>'Relevant Variables'!O437</f>
        <v>0</v>
      </c>
      <c r="BF119" s="104">
        <f>'Relevant Variables'!O467</f>
        <v>0</v>
      </c>
      <c r="BG119" s="104">
        <f>'Relevant Variables'!O497</f>
        <v>0</v>
      </c>
      <c r="BH119" s="104">
        <f>'Relevant Variables'!O527</f>
        <v>0</v>
      </c>
      <c r="BI119" s="104">
        <f>'Relevant Variables'!O557</f>
        <v>0</v>
      </c>
      <c r="BJ119" s="104">
        <f>'Relevant Variables'!O587</f>
        <v>0</v>
      </c>
      <c r="BK119" s="104">
        <f>'Relevant Variables'!O617</f>
        <v>0</v>
      </c>
    </row>
    <row r="120" spans="1:63" s="104" customFormat="1">
      <c r="A120" s="164">
        <f t="shared" si="2"/>
        <v>41640</v>
      </c>
      <c r="C120" s="163">
        <f>'Energy Consumption'!D61</f>
        <v>0</v>
      </c>
      <c r="D120" s="104">
        <f>'Energy Consumption'!D62</f>
        <v>0</v>
      </c>
      <c r="E120" s="163">
        <f>'Energy Consumption'!D143</f>
        <v>0</v>
      </c>
      <c r="F120" s="104">
        <f>'Energy Consumption'!D144</f>
        <v>0</v>
      </c>
      <c r="G120" s="163">
        <f>'Energy Consumption'!D225</f>
        <v>0</v>
      </c>
      <c r="H120" s="104">
        <f>'Energy Consumption'!D226</f>
        <v>0</v>
      </c>
      <c r="I120" s="163">
        <f>'Energy Consumption'!D307</f>
        <v>0</v>
      </c>
      <c r="J120" s="104">
        <f>'Energy Consumption'!D308</f>
        <v>0</v>
      </c>
      <c r="K120" s="163">
        <f>'Energy Consumption'!D389</f>
        <v>0</v>
      </c>
      <c r="L120" s="104">
        <f>'Energy Consumption'!D390</f>
        <v>0</v>
      </c>
      <c r="M120" s="163">
        <f>'Energy Consumption'!D471</f>
        <v>0</v>
      </c>
      <c r="N120" s="104">
        <f>'Energy Consumption'!D472</f>
        <v>0</v>
      </c>
      <c r="O120" s="163">
        <f>'Energy Consumption'!D553</f>
        <v>0</v>
      </c>
      <c r="P120" s="104">
        <f>'Energy Consumption'!D554</f>
        <v>0</v>
      </c>
      <c r="Q120" s="163">
        <f>'Energy Consumption'!D635</f>
        <v>0</v>
      </c>
      <c r="R120" s="104">
        <f>'Energy Consumption'!D636</f>
        <v>0</v>
      </c>
      <c r="S120" s="163">
        <f>'Energy Consumption'!D717</f>
        <v>0</v>
      </c>
      <c r="T120" s="104">
        <f>'Energy Consumption'!D718</f>
        <v>0</v>
      </c>
      <c r="U120" s="163">
        <f>'Energy Consumption'!D799</f>
        <v>0</v>
      </c>
      <c r="V120" s="104">
        <f>'Energy Consumption'!D800</f>
        <v>0</v>
      </c>
      <c r="W120" s="163">
        <f>'Energy Consumption'!D881</f>
        <v>0</v>
      </c>
      <c r="X120" s="104">
        <f>'Energy Consumption'!D882</f>
        <v>0</v>
      </c>
      <c r="Y120" s="163">
        <f>'Energy Consumption'!D963</f>
        <v>0</v>
      </c>
      <c r="Z120" s="104">
        <f>'Energy Consumption'!D964</f>
        <v>0</v>
      </c>
      <c r="AA120" s="163">
        <f>'Energy Consumption'!D1045</f>
        <v>0</v>
      </c>
      <c r="AB120" s="104">
        <f>'Energy Consumption'!D1046</f>
        <v>0</v>
      </c>
      <c r="AC120" s="163">
        <f>'Energy Consumption'!D1127</f>
        <v>0</v>
      </c>
      <c r="AD120" s="104">
        <f>'Energy Consumption'!D1128</f>
        <v>0</v>
      </c>
      <c r="AE120" s="163">
        <f>'Energy Consumption'!D1209</f>
        <v>0</v>
      </c>
      <c r="AF120" s="104">
        <f>'Energy Consumption'!D1210</f>
        <v>0</v>
      </c>
      <c r="AG120" s="163">
        <f>'Energy Consumption'!D1291</f>
        <v>0</v>
      </c>
      <c r="AH120" s="104">
        <f>'Energy Consumption'!D1292</f>
        <v>0</v>
      </c>
      <c r="AI120" s="163">
        <f>'Energy Consumption'!D1373</f>
        <v>0</v>
      </c>
      <c r="AJ120" s="104">
        <f>'Energy Consumption'!D1374</f>
        <v>0</v>
      </c>
      <c r="AK120" s="163">
        <f>'Energy Consumption'!D1455</f>
        <v>0</v>
      </c>
      <c r="AL120" s="104">
        <f>'Energy Consumption'!D1456</f>
        <v>0</v>
      </c>
      <c r="AM120" s="163">
        <f>'Energy Consumption'!D1537</f>
        <v>0</v>
      </c>
      <c r="AN120" s="104">
        <f>'Energy Consumption'!D1538</f>
        <v>0</v>
      </c>
      <c r="AO120" s="163">
        <f>'Energy Consumption'!D1619</f>
        <v>0</v>
      </c>
      <c r="AP120" s="104">
        <f>'Energy Consumption'!D1620</f>
        <v>0</v>
      </c>
      <c r="AR120" s="104">
        <f>'Relevant Variables'!D46</f>
        <v>0</v>
      </c>
      <c r="AS120" s="104">
        <f>'Relevant Variables'!D76</f>
        <v>0</v>
      </c>
      <c r="AT120" s="104">
        <f>'Relevant Variables'!D106</f>
        <v>0</v>
      </c>
      <c r="AU120" s="104">
        <f>'Relevant Variables'!D136</f>
        <v>0</v>
      </c>
      <c r="AV120" s="104">
        <f>'Relevant Variables'!D166</f>
        <v>0</v>
      </c>
      <c r="AW120" s="104">
        <f>'Relevant Variables'!D196</f>
        <v>0</v>
      </c>
      <c r="AX120" s="104">
        <f>'Relevant Variables'!D226</f>
        <v>0</v>
      </c>
      <c r="AY120" s="104">
        <f>'Relevant Variables'!D256</f>
        <v>0</v>
      </c>
      <c r="AZ120" s="104">
        <f>'Relevant Variables'!D286</f>
        <v>0</v>
      </c>
      <c r="BA120" s="104">
        <f>'Relevant Variables'!D316</f>
        <v>0</v>
      </c>
      <c r="BB120" s="104">
        <f>'Relevant Variables'!D346</f>
        <v>0</v>
      </c>
      <c r="BC120" s="104">
        <f>'Relevant Variables'!D376</f>
        <v>0</v>
      </c>
      <c r="BD120" s="104">
        <f>'Relevant Variables'!D406</f>
        <v>0</v>
      </c>
      <c r="BE120" s="104">
        <f>'Relevant Variables'!D436</f>
        <v>0</v>
      </c>
      <c r="BF120" s="104">
        <f>'Relevant Variables'!D466</f>
        <v>0</v>
      </c>
      <c r="BG120" s="104">
        <f>'Relevant Variables'!D496</f>
        <v>0</v>
      </c>
      <c r="BH120" s="104">
        <f>'Relevant Variables'!D526</f>
        <v>0</v>
      </c>
      <c r="BI120" s="104">
        <f>'Relevant Variables'!D556</f>
        <v>0</v>
      </c>
      <c r="BJ120" s="104">
        <f>'Relevant Variables'!D586</f>
        <v>0</v>
      </c>
      <c r="BK120" s="104">
        <f>'Relevant Variables'!D616</f>
        <v>0</v>
      </c>
    </row>
    <row r="121" spans="1:63" s="104" customFormat="1">
      <c r="A121" s="164">
        <f t="shared" si="2"/>
        <v>41671</v>
      </c>
      <c r="C121" s="163">
        <f>'Energy Consumption'!E61</f>
        <v>0</v>
      </c>
      <c r="D121" s="104">
        <f>'Energy Consumption'!E62</f>
        <v>0</v>
      </c>
      <c r="E121" s="163">
        <f>'Energy Consumption'!E143</f>
        <v>0</v>
      </c>
      <c r="F121" s="104">
        <f>'Energy Consumption'!E144</f>
        <v>0</v>
      </c>
      <c r="G121" s="163">
        <f>'Energy Consumption'!E225</f>
        <v>0</v>
      </c>
      <c r="H121" s="104">
        <f>'Energy Consumption'!E226</f>
        <v>0</v>
      </c>
      <c r="I121" s="163">
        <f>'Energy Consumption'!E307</f>
        <v>0</v>
      </c>
      <c r="J121" s="104">
        <f>'Energy Consumption'!E308</f>
        <v>0</v>
      </c>
      <c r="K121" s="163">
        <f>'Energy Consumption'!E389</f>
        <v>0</v>
      </c>
      <c r="L121" s="104">
        <f>'Energy Consumption'!E390</f>
        <v>0</v>
      </c>
      <c r="M121" s="163">
        <f>'Energy Consumption'!E471</f>
        <v>0</v>
      </c>
      <c r="N121" s="104">
        <f>'Energy Consumption'!E472</f>
        <v>0</v>
      </c>
      <c r="O121" s="163">
        <f>'Energy Consumption'!E553</f>
        <v>0</v>
      </c>
      <c r="P121" s="104">
        <f>'Energy Consumption'!E554</f>
        <v>0</v>
      </c>
      <c r="Q121" s="163">
        <f>'Energy Consumption'!E635</f>
        <v>0</v>
      </c>
      <c r="R121" s="104">
        <f>'Energy Consumption'!E636</f>
        <v>0</v>
      </c>
      <c r="S121" s="163">
        <f>'Energy Consumption'!E717</f>
        <v>0</v>
      </c>
      <c r="T121" s="104">
        <f>'Energy Consumption'!E718</f>
        <v>0</v>
      </c>
      <c r="U121" s="163">
        <f>'Energy Consumption'!E799</f>
        <v>0</v>
      </c>
      <c r="V121" s="104">
        <f>'Energy Consumption'!E800</f>
        <v>0</v>
      </c>
      <c r="W121" s="163">
        <f>'Energy Consumption'!E881</f>
        <v>0</v>
      </c>
      <c r="X121" s="104">
        <f>'Energy Consumption'!E882</f>
        <v>0</v>
      </c>
      <c r="Y121" s="163">
        <f>'Energy Consumption'!E963</f>
        <v>0</v>
      </c>
      <c r="Z121" s="104">
        <f>'Energy Consumption'!E964</f>
        <v>0</v>
      </c>
      <c r="AA121" s="163">
        <f>'Energy Consumption'!E1045</f>
        <v>0</v>
      </c>
      <c r="AB121" s="104">
        <f>'Energy Consumption'!E1046</f>
        <v>0</v>
      </c>
      <c r="AC121" s="163">
        <f>'Energy Consumption'!E1127</f>
        <v>0</v>
      </c>
      <c r="AD121" s="104">
        <f>'Energy Consumption'!E1128</f>
        <v>0</v>
      </c>
      <c r="AE121" s="163">
        <f>'Energy Consumption'!E1209</f>
        <v>0</v>
      </c>
      <c r="AF121" s="104">
        <f>'Energy Consumption'!E1210</f>
        <v>0</v>
      </c>
      <c r="AG121" s="163">
        <f>'Energy Consumption'!E1291</f>
        <v>0</v>
      </c>
      <c r="AH121" s="104">
        <f>'Energy Consumption'!E1292</f>
        <v>0</v>
      </c>
      <c r="AI121" s="163">
        <f>'Energy Consumption'!E1373</f>
        <v>0</v>
      </c>
      <c r="AJ121" s="104">
        <f>'Energy Consumption'!E1374</f>
        <v>0</v>
      </c>
      <c r="AK121" s="163">
        <f>'Energy Consumption'!E1455</f>
        <v>0</v>
      </c>
      <c r="AL121" s="104">
        <f>'Energy Consumption'!E1456</f>
        <v>0</v>
      </c>
      <c r="AM121" s="163">
        <f>'Energy Consumption'!E1537</f>
        <v>0</v>
      </c>
      <c r="AN121" s="104">
        <f>'Energy Consumption'!E1538</f>
        <v>0</v>
      </c>
      <c r="AO121" s="163">
        <f>'Energy Consumption'!E1619</f>
        <v>0</v>
      </c>
      <c r="AP121" s="104">
        <f>'Energy Consumption'!E1620</f>
        <v>0</v>
      </c>
      <c r="AR121" s="104">
        <f>'Relevant Variables'!E46</f>
        <v>0</v>
      </c>
      <c r="AS121" s="104">
        <f>'Relevant Variables'!E76</f>
        <v>0</v>
      </c>
      <c r="AT121" s="104">
        <f>'Relevant Variables'!E106</f>
        <v>0</v>
      </c>
      <c r="AU121" s="104">
        <f>'Relevant Variables'!E136</f>
        <v>0</v>
      </c>
      <c r="AV121" s="104">
        <f>'Relevant Variables'!E166</f>
        <v>0</v>
      </c>
      <c r="AW121" s="104">
        <f>'Relevant Variables'!E196</f>
        <v>0</v>
      </c>
      <c r="AX121" s="104">
        <f>'Relevant Variables'!E226</f>
        <v>0</v>
      </c>
      <c r="AY121" s="104">
        <f>'Relevant Variables'!E256</f>
        <v>0</v>
      </c>
      <c r="AZ121" s="104">
        <f>'Relevant Variables'!E286</f>
        <v>0</v>
      </c>
      <c r="BA121" s="104">
        <f>'Relevant Variables'!E316</f>
        <v>0</v>
      </c>
      <c r="BB121" s="104">
        <f>'Relevant Variables'!E346</f>
        <v>0</v>
      </c>
      <c r="BC121" s="104">
        <f>'Relevant Variables'!E376</f>
        <v>0</v>
      </c>
      <c r="BD121" s="104">
        <f>'Relevant Variables'!E406</f>
        <v>0</v>
      </c>
      <c r="BE121" s="104">
        <f>'Relevant Variables'!E436</f>
        <v>0</v>
      </c>
      <c r="BF121" s="104">
        <f>'Relevant Variables'!E466</f>
        <v>0</v>
      </c>
      <c r="BG121" s="104">
        <f>'Relevant Variables'!E496</f>
        <v>0</v>
      </c>
      <c r="BH121" s="104">
        <f>'Relevant Variables'!E526</f>
        <v>0</v>
      </c>
      <c r="BI121" s="104">
        <f>'Relevant Variables'!E556</f>
        <v>0</v>
      </c>
      <c r="BJ121" s="104">
        <f>'Relevant Variables'!E586</f>
        <v>0</v>
      </c>
      <c r="BK121" s="104">
        <f>'Relevant Variables'!E616</f>
        <v>0</v>
      </c>
    </row>
    <row r="122" spans="1:63" s="104" customFormat="1">
      <c r="A122" s="164">
        <f t="shared" si="2"/>
        <v>41699</v>
      </c>
      <c r="C122" s="163">
        <f>'Energy Consumption'!F61</f>
        <v>0</v>
      </c>
      <c r="D122" s="104">
        <f>'Energy Consumption'!F62</f>
        <v>0</v>
      </c>
      <c r="E122" s="163">
        <f>'Energy Consumption'!F143</f>
        <v>0</v>
      </c>
      <c r="F122" s="104">
        <f>'Energy Consumption'!F144</f>
        <v>0</v>
      </c>
      <c r="G122" s="163">
        <f>'Energy Consumption'!F225</f>
        <v>0</v>
      </c>
      <c r="H122" s="104">
        <f>'Energy Consumption'!F226</f>
        <v>0</v>
      </c>
      <c r="I122" s="163">
        <f>'Energy Consumption'!F307</f>
        <v>0</v>
      </c>
      <c r="J122" s="104">
        <f>'Energy Consumption'!F308</f>
        <v>0</v>
      </c>
      <c r="K122" s="163">
        <f>'Energy Consumption'!F389</f>
        <v>0</v>
      </c>
      <c r="L122" s="104">
        <f>'Energy Consumption'!F390</f>
        <v>0</v>
      </c>
      <c r="M122" s="163">
        <f>'Energy Consumption'!F471</f>
        <v>0</v>
      </c>
      <c r="N122" s="104">
        <f>'Energy Consumption'!F472</f>
        <v>0</v>
      </c>
      <c r="O122" s="163">
        <f>'Energy Consumption'!F553</f>
        <v>0</v>
      </c>
      <c r="P122" s="104">
        <f>'Energy Consumption'!F554</f>
        <v>0</v>
      </c>
      <c r="Q122" s="163">
        <f>'Energy Consumption'!F635</f>
        <v>0</v>
      </c>
      <c r="R122" s="104">
        <f>'Energy Consumption'!F636</f>
        <v>0</v>
      </c>
      <c r="S122" s="163">
        <f>'Energy Consumption'!F717</f>
        <v>0</v>
      </c>
      <c r="T122" s="104">
        <f>'Energy Consumption'!F718</f>
        <v>0</v>
      </c>
      <c r="U122" s="163">
        <f>'Energy Consumption'!F799</f>
        <v>0</v>
      </c>
      <c r="V122" s="104">
        <f>'Energy Consumption'!F800</f>
        <v>0</v>
      </c>
      <c r="W122" s="163">
        <f>'Energy Consumption'!F881</f>
        <v>0</v>
      </c>
      <c r="X122" s="104">
        <f>'Energy Consumption'!F882</f>
        <v>0</v>
      </c>
      <c r="Y122" s="163">
        <f>'Energy Consumption'!F963</f>
        <v>0</v>
      </c>
      <c r="Z122" s="104">
        <f>'Energy Consumption'!F964</f>
        <v>0</v>
      </c>
      <c r="AA122" s="163">
        <f>'Energy Consumption'!F1045</f>
        <v>0</v>
      </c>
      <c r="AB122" s="104">
        <f>'Energy Consumption'!F1046</f>
        <v>0</v>
      </c>
      <c r="AC122" s="163">
        <f>'Energy Consumption'!F1127</f>
        <v>0</v>
      </c>
      <c r="AD122" s="104">
        <f>'Energy Consumption'!F1128</f>
        <v>0</v>
      </c>
      <c r="AE122" s="163">
        <f>'Energy Consumption'!F1209</f>
        <v>0</v>
      </c>
      <c r="AF122" s="104">
        <f>'Energy Consumption'!F1210</f>
        <v>0</v>
      </c>
      <c r="AG122" s="163">
        <f>'Energy Consumption'!F1291</f>
        <v>0</v>
      </c>
      <c r="AH122" s="104">
        <f>'Energy Consumption'!F1292</f>
        <v>0</v>
      </c>
      <c r="AI122" s="163">
        <f>'Energy Consumption'!F1373</f>
        <v>0</v>
      </c>
      <c r="AJ122" s="104">
        <f>'Energy Consumption'!F1374</f>
        <v>0</v>
      </c>
      <c r="AK122" s="163">
        <f>'Energy Consumption'!F1455</f>
        <v>0</v>
      </c>
      <c r="AL122" s="104">
        <f>'Energy Consumption'!F1456</f>
        <v>0</v>
      </c>
      <c r="AM122" s="163">
        <f>'Energy Consumption'!F1537</f>
        <v>0</v>
      </c>
      <c r="AN122" s="104">
        <f>'Energy Consumption'!F1538</f>
        <v>0</v>
      </c>
      <c r="AO122" s="163">
        <f>'Energy Consumption'!F1619</f>
        <v>0</v>
      </c>
      <c r="AP122" s="104">
        <f>'Energy Consumption'!F1620</f>
        <v>0</v>
      </c>
      <c r="AR122" s="104">
        <f>'Relevant Variables'!F46</f>
        <v>0</v>
      </c>
      <c r="AS122" s="104">
        <f>'Relevant Variables'!F76</f>
        <v>0</v>
      </c>
      <c r="AT122" s="104">
        <f>'Relevant Variables'!F106</f>
        <v>0</v>
      </c>
      <c r="AU122" s="104">
        <f>'Relevant Variables'!F136</f>
        <v>0</v>
      </c>
      <c r="AV122" s="104">
        <f>'Relevant Variables'!F166</f>
        <v>0</v>
      </c>
      <c r="AW122" s="104">
        <f>'Relevant Variables'!F196</f>
        <v>0</v>
      </c>
      <c r="AX122" s="104">
        <f>'Relevant Variables'!F226</f>
        <v>0</v>
      </c>
      <c r="AY122" s="104">
        <f>'Relevant Variables'!F256</f>
        <v>0</v>
      </c>
      <c r="AZ122" s="104">
        <f>'Relevant Variables'!F286</f>
        <v>0</v>
      </c>
      <c r="BA122" s="104">
        <f>'Relevant Variables'!F316</f>
        <v>0</v>
      </c>
      <c r="BB122" s="104">
        <f>'Relevant Variables'!F346</f>
        <v>0</v>
      </c>
      <c r="BC122" s="104">
        <f>'Relevant Variables'!F376</f>
        <v>0</v>
      </c>
      <c r="BD122" s="104">
        <f>'Relevant Variables'!F406</f>
        <v>0</v>
      </c>
      <c r="BE122" s="104">
        <f>'Relevant Variables'!F436</f>
        <v>0</v>
      </c>
      <c r="BF122" s="104">
        <f>'Relevant Variables'!F466</f>
        <v>0</v>
      </c>
      <c r="BG122" s="104">
        <f>'Relevant Variables'!F496</f>
        <v>0</v>
      </c>
      <c r="BH122" s="104">
        <f>'Relevant Variables'!F526</f>
        <v>0</v>
      </c>
      <c r="BI122" s="104">
        <f>'Relevant Variables'!F556</f>
        <v>0</v>
      </c>
      <c r="BJ122" s="104">
        <f>'Relevant Variables'!F586</f>
        <v>0</v>
      </c>
      <c r="BK122" s="104">
        <f>'Relevant Variables'!F616</f>
        <v>0</v>
      </c>
    </row>
    <row r="123" spans="1:63" s="104" customFormat="1">
      <c r="A123" s="164">
        <f t="shared" si="2"/>
        <v>41730</v>
      </c>
      <c r="C123" s="163">
        <f>'Energy Consumption'!G61</f>
        <v>0</v>
      </c>
      <c r="D123" s="104">
        <f>'Energy Consumption'!G62</f>
        <v>0</v>
      </c>
      <c r="E123" s="163">
        <f>'Energy Consumption'!G143</f>
        <v>0</v>
      </c>
      <c r="F123" s="104">
        <f>'Energy Consumption'!G144</f>
        <v>0</v>
      </c>
      <c r="G123" s="163">
        <f>'Energy Consumption'!G225</f>
        <v>0</v>
      </c>
      <c r="H123" s="104">
        <f>'Energy Consumption'!G226</f>
        <v>0</v>
      </c>
      <c r="I123" s="163">
        <f>'Energy Consumption'!G307</f>
        <v>0</v>
      </c>
      <c r="J123" s="104">
        <f>'Energy Consumption'!G308</f>
        <v>0</v>
      </c>
      <c r="K123" s="163">
        <f>'Energy Consumption'!G389</f>
        <v>0</v>
      </c>
      <c r="L123" s="104">
        <f>'Energy Consumption'!G390</f>
        <v>0</v>
      </c>
      <c r="M123" s="163">
        <f>'Energy Consumption'!G471</f>
        <v>0</v>
      </c>
      <c r="N123" s="104">
        <f>'Energy Consumption'!G472</f>
        <v>0</v>
      </c>
      <c r="O123" s="163">
        <f>'Energy Consumption'!G553</f>
        <v>0</v>
      </c>
      <c r="P123" s="104">
        <f>'Energy Consumption'!G554</f>
        <v>0</v>
      </c>
      <c r="Q123" s="163">
        <f>'Energy Consumption'!G635</f>
        <v>0</v>
      </c>
      <c r="R123" s="104">
        <f>'Energy Consumption'!G636</f>
        <v>0</v>
      </c>
      <c r="S123" s="163">
        <f>'Energy Consumption'!G717</f>
        <v>0</v>
      </c>
      <c r="T123" s="104">
        <f>'Energy Consumption'!G718</f>
        <v>0</v>
      </c>
      <c r="U123" s="163">
        <f>'Energy Consumption'!G799</f>
        <v>0</v>
      </c>
      <c r="V123" s="104">
        <f>'Energy Consumption'!G800</f>
        <v>0</v>
      </c>
      <c r="W123" s="163">
        <f>'Energy Consumption'!G881</f>
        <v>0</v>
      </c>
      <c r="X123" s="104">
        <f>'Energy Consumption'!G882</f>
        <v>0</v>
      </c>
      <c r="Y123" s="163">
        <f>'Energy Consumption'!G963</f>
        <v>0</v>
      </c>
      <c r="Z123" s="104">
        <f>'Energy Consumption'!G964</f>
        <v>0</v>
      </c>
      <c r="AA123" s="163">
        <f>'Energy Consumption'!G1045</f>
        <v>0</v>
      </c>
      <c r="AB123" s="104">
        <f>'Energy Consumption'!G1046</f>
        <v>0</v>
      </c>
      <c r="AC123" s="163">
        <f>'Energy Consumption'!G1127</f>
        <v>0</v>
      </c>
      <c r="AD123" s="104">
        <f>'Energy Consumption'!G1128</f>
        <v>0</v>
      </c>
      <c r="AE123" s="163">
        <f>'Energy Consumption'!G1209</f>
        <v>0</v>
      </c>
      <c r="AF123" s="104">
        <f>'Energy Consumption'!G1210</f>
        <v>0</v>
      </c>
      <c r="AG123" s="163">
        <f>'Energy Consumption'!G1291</f>
        <v>0</v>
      </c>
      <c r="AH123" s="104">
        <f>'Energy Consumption'!G1292</f>
        <v>0</v>
      </c>
      <c r="AI123" s="163">
        <f>'Energy Consumption'!G1373</f>
        <v>0</v>
      </c>
      <c r="AJ123" s="104">
        <f>'Energy Consumption'!G1374</f>
        <v>0</v>
      </c>
      <c r="AK123" s="163">
        <f>'Energy Consumption'!G1455</f>
        <v>0</v>
      </c>
      <c r="AL123" s="104">
        <f>'Energy Consumption'!G1456</f>
        <v>0</v>
      </c>
      <c r="AM123" s="163">
        <f>'Energy Consumption'!G1537</f>
        <v>0</v>
      </c>
      <c r="AN123" s="104">
        <f>'Energy Consumption'!G1538</f>
        <v>0</v>
      </c>
      <c r="AO123" s="163">
        <f>'Energy Consumption'!G1619</f>
        <v>0</v>
      </c>
      <c r="AP123" s="104">
        <f>'Energy Consumption'!G1620</f>
        <v>0</v>
      </c>
      <c r="AR123" s="104">
        <f>'Relevant Variables'!G46</f>
        <v>0</v>
      </c>
      <c r="AS123" s="104">
        <f>'Relevant Variables'!G76</f>
        <v>0</v>
      </c>
      <c r="AT123" s="104">
        <f>'Relevant Variables'!G106</f>
        <v>0</v>
      </c>
      <c r="AU123" s="104">
        <f>'Relevant Variables'!G136</f>
        <v>0</v>
      </c>
      <c r="AV123" s="104">
        <f>'Relevant Variables'!G166</f>
        <v>0</v>
      </c>
      <c r="AW123" s="104">
        <f>'Relevant Variables'!G196</f>
        <v>0</v>
      </c>
      <c r="AX123" s="104">
        <f>'Relevant Variables'!G226</f>
        <v>0</v>
      </c>
      <c r="AY123" s="104">
        <f>'Relevant Variables'!G256</f>
        <v>0</v>
      </c>
      <c r="AZ123" s="104">
        <f>'Relevant Variables'!G286</f>
        <v>0</v>
      </c>
      <c r="BA123" s="104">
        <f>'Relevant Variables'!G316</f>
        <v>0</v>
      </c>
      <c r="BB123" s="104">
        <f>'Relevant Variables'!G346</f>
        <v>0</v>
      </c>
      <c r="BC123" s="104">
        <f>'Relevant Variables'!G376</f>
        <v>0</v>
      </c>
      <c r="BD123" s="104">
        <f>'Relevant Variables'!G406</f>
        <v>0</v>
      </c>
      <c r="BE123" s="104">
        <f>'Relevant Variables'!G436</f>
        <v>0</v>
      </c>
      <c r="BF123" s="104">
        <f>'Relevant Variables'!G466</f>
        <v>0</v>
      </c>
      <c r="BG123" s="104">
        <f>'Relevant Variables'!G496</f>
        <v>0</v>
      </c>
      <c r="BH123" s="104">
        <f>'Relevant Variables'!G526</f>
        <v>0</v>
      </c>
      <c r="BI123" s="104">
        <f>'Relevant Variables'!G556</f>
        <v>0</v>
      </c>
      <c r="BJ123" s="104">
        <f>'Relevant Variables'!G586</f>
        <v>0</v>
      </c>
      <c r="BK123" s="104">
        <f>'Relevant Variables'!G616</f>
        <v>0</v>
      </c>
    </row>
    <row r="124" spans="1:63" s="104" customFormat="1">
      <c r="A124" s="164">
        <f t="shared" si="2"/>
        <v>41760</v>
      </c>
      <c r="C124" s="163">
        <f>'Energy Consumption'!H61</f>
        <v>0</v>
      </c>
      <c r="D124" s="104">
        <f>'Energy Consumption'!H62</f>
        <v>0</v>
      </c>
      <c r="E124" s="163">
        <f>'Energy Consumption'!H143</f>
        <v>0</v>
      </c>
      <c r="F124" s="104">
        <f>'Energy Consumption'!H144</f>
        <v>0</v>
      </c>
      <c r="G124" s="163">
        <f>'Energy Consumption'!H225</f>
        <v>0</v>
      </c>
      <c r="H124" s="104">
        <f>'Energy Consumption'!H226</f>
        <v>0</v>
      </c>
      <c r="I124" s="163">
        <f>'Energy Consumption'!H307</f>
        <v>0</v>
      </c>
      <c r="J124" s="104">
        <f>'Energy Consumption'!H308</f>
        <v>0</v>
      </c>
      <c r="K124" s="163">
        <f>'Energy Consumption'!H389</f>
        <v>0</v>
      </c>
      <c r="L124" s="104">
        <f>'Energy Consumption'!H390</f>
        <v>0</v>
      </c>
      <c r="M124" s="163">
        <f>'Energy Consumption'!H471</f>
        <v>0</v>
      </c>
      <c r="N124" s="104">
        <f>'Energy Consumption'!H472</f>
        <v>0</v>
      </c>
      <c r="O124" s="163">
        <f>'Energy Consumption'!H553</f>
        <v>0</v>
      </c>
      <c r="P124" s="104">
        <f>'Energy Consumption'!H554</f>
        <v>0</v>
      </c>
      <c r="Q124" s="163">
        <f>'Energy Consumption'!H635</f>
        <v>0</v>
      </c>
      <c r="R124" s="104">
        <f>'Energy Consumption'!H636</f>
        <v>0</v>
      </c>
      <c r="S124" s="163">
        <f>'Energy Consumption'!H717</f>
        <v>0</v>
      </c>
      <c r="T124" s="104">
        <f>'Energy Consumption'!H718</f>
        <v>0</v>
      </c>
      <c r="U124" s="163">
        <f>'Energy Consumption'!H799</f>
        <v>0</v>
      </c>
      <c r="V124" s="104">
        <f>'Energy Consumption'!H800</f>
        <v>0</v>
      </c>
      <c r="W124" s="163">
        <f>'Energy Consumption'!H881</f>
        <v>0</v>
      </c>
      <c r="X124" s="104">
        <f>'Energy Consumption'!H882</f>
        <v>0</v>
      </c>
      <c r="Y124" s="163">
        <f>'Energy Consumption'!H963</f>
        <v>0</v>
      </c>
      <c r="Z124" s="104">
        <f>'Energy Consumption'!H964</f>
        <v>0</v>
      </c>
      <c r="AA124" s="163">
        <f>'Energy Consumption'!H1045</f>
        <v>0</v>
      </c>
      <c r="AB124" s="104">
        <f>'Energy Consumption'!H1046</f>
        <v>0</v>
      </c>
      <c r="AC124" s="163">
        <f>'Energy Consumption'!H1127</f>
        <v>0</v>
      </c>
      <c r="AD124" s="104">
        <f>'Energy Consumption'!H1128</f>
        <v>0</v>
      </c>
      <c r="AE124" s="163">
        <f>'Energy Consumption'!H1209</f>
        <v>0</v>
      </c>
      <c r="AF124" s="104">
        <f>'Energy Consumption'!H1210</f>
        <v>0</v>
      </c>
      <c r="AG124" s="163">
        <f>'Energy Consumption'!H1291</f>
        <v>0</v>
      </c>
      <c r="AH124" s="104">
        <f>'Energy Consumption'!H1292</f>
        <v>0</v>
      </c>
      <c r="AI124" s="163">
        <f>'Energy Consumption'!H1373</f>
        <v>0</v>
      </c>
      <c r="AJ124" s="104">
        <f>'Energy Consumption'!H1374</f>
        <v>0</v>
      </c>
      <c r="AK124" s="163">
        <f>'Energy Consumption'!H1455</f>
        <v>0</v>
      </c>
      <c r="AL124" s="104">
        <f>'Energy Consumption'!H1456</f>
        <v>0</v>
      </c>
      <c r="AM124" s="163">
        <f>'Energy Consumption'!H1537</f>
        <v>0</v>
      </c>
      <c r="AN124" s="104">
        <f>'Energy Consumption'!H1538</f>
        <v>0</v>
      </c>
      <c r="AO124" s="163">
        <f>'Energy Consumption'!H1619</f>
        <v>0</v>
      </c>
      <c r="AP124" s="104">
        <f>'Energy Consumption'!H1620</f>
        <v>0</v>
      </c>
      <c r="AR124" s="104">
        <f>'Relevant Variables'!H46</f>
        <v>0</v>
      </c>
      <c r="AS124" s="104">
        <f>'Relevant Variables'!H76</f>
        <v>0</v>
      </c>
      <c r="AT124" s="104">
        <f>'Relevant Variables'!H106</f>
        <v>0</v>
      </c>
      <c r="AU124" s="104">
        <f>'Relevant Variables'!H136</f>
        <v>0</v>
      </c>
      <c r="AV124" s="104">
        <f>'Relevant Variables'!H166</f>
        <v>0</v>
      </c>
      <c r="AW124" s="104">
        <f>'Relevant Variables'!H196</f>
        <v>0</v>
      </c>
      <c r="AX124" s="104">
        <f>'Relevant Variables'!H226</f>
        <v>0</v>
      </c>
      <c r="AY124" s="104">
        <f>'Relevant Variables'!H256</f>
        <v>0</v>
      </c>
      <c r="AZ124" s="104">
        <f>'Relevant Variables'!H286</f>
        <v>0</v>
      </c>
      <c r="BA124" s="104">
        <f>'Relevant Variables'!H316</f>
        <v>0</v>
      </c>
      <c r="BB124" s="104">
        <f>'Relevant Variables'!H346</f>
        <v>0</v>
      </c>
      <c r="BC124" s="104">
        <f>'Relevant Variables'!H376</f>
        <v>0</v>
      </c>
      <c r="BD124" s="104">
        <f>'Relevant Variables'!H406</f>
        <v>0</v>
      </c>
      <c r="BE124" s="104">
        <f>'Relevant Variables'!H436</f>
        <v>0</v>
      </c>
      <c r="BF124" s="104">
        <f>'Relevant Variables'!H466</f>
        <v>0</v>
      </c>
      <c r="BG124" s="104">
        <f>'Relevant Variables'!H496</f>
        <v>0</v>
      </c>
      <c r="BH124" s="104">
        <f>'Relevant Variables'!H526</f>
        <v>0</v>
      </c>
      <c r="BI124" s="104">
        <f>'Relevant Variables'!H556</f>
        <v>0</v>
      </c>
      <c r="BJ124" s="104">
        <f>'Relevant Variables'!H586</f>
        <v>0</v>
      </c>
      <c r="BK124" s="104">
        <f>'Relevant Variables'!H616</f>
        <v>0</v>
      </c>
    </row>
    <row r="125" spans="1:63" s="104" customFormat="1">
      <c r="A125" s="164">
        <f t="shared" si="2"/>
        <v>41791</v>
      </c>
      <c r="C125" s="163">
        <f>'Energy Consumption'!I61</f>
        <v>0</v>
      </c>
      <c r="D125" s="104">
        <f>'Energy Consumption'!I62</f>
        <v>0</v>
      </c>
      <c r="E125" s="163">
        <f>'Energy Consumption'!I143</f>
        <v>0</v>
      </c>
      <c r="F125" s="104">
        <f>'Energy Consumption'!I144</f>
        <v>0</v>
      </c>
      <c r="G125" s="163">
        <f>'Energy Consumption'!I225</f>
        <v>0</v>
      </c>
      <c r="H125" s="104">
        <f>'Energy Consumption'!I226</f>
        <v>0</v>
      </c>
      <c r="I125" s="163">
        <f>'Energy Consumption'!I307</f>
        <v>0</v>
      </c>
      <c r="J125" s="104">
        <f>'Energy Consumption'!I308</f>
        <v>0</v>
      </c>
      <c r="K125" s="163">
        <f>'Energy Consumption'!I389</f>
        <v>0</v>
      </c>
      <c r="L125" s="104">
        <f>'Energy Consumption'!I390</f>
        <v>0</v>
      </c>
      <c r="M125" s="163">
        <f>'Energy Consumption'!I471</f>
        <v>0</v>
      </c>
      <c r="N125" s="104">
        <f>'Energy Consumption'!I472</f>
        <v>0</v>
      </c>
      <c r="O125" s="163">
        <f>'Energy Consumption'!I553</f>
        <v>0</v>
      </c>
      <c r="P125" s="104">
        <f>'Energy Consumption'!I554</f>
        <v>0</v>
      </c>
      <c r="Q125" s="163">
        <f>'Energy Consumption'!I635</f>
        <v>0</v>
      </c>
      <c r="R125" s="104">
        <f>'Energy Consumption'!I636</f>
        <v>0</v>
      </c>
      <c r="S125" s="163">
        <f>'Energy Consumption'!I717</f>
        <v>0</v>
      </c>
      <c r="T125" s="104">
        <f>'Energy Consumption'!I718</f>
        <v>0</v>
      </c>
      <c r="U125" s="163">
        <f>'Energy Consumption'!I799</f>
        <v>0</v>
      </c>
      <c r="V125" s="104">
        <f>'Energy Consumption'!I800</f>
        <v>0</v>
      </c>
      <c r="W125" s="163">
        <f>'Energy Consumption'!I881</f>
        <v>0</v>
      </c>
      <c r="X125" s="104">
        <f>'Energy Consumption'!I882</f>
        <v>0</v>
      </c>
      <c r="Y125" s="163">
        <f>'Energy Consumption'!I963</f>
        <v>0</v>
      </c>
      <c r="Z125" s="104">
        <f>'Energy Consumption'!I964</f>
        <v>0</v>
      </c>
      <c r="AA125" s="163">
        <f>'Energy Consumption'!I1045</f>
        <v>0</v>
      </c>
      <c r="AB125" s="104">
        <f>'Energy Consumption'!I1046</f>
        <v>0</v>
      </c>
      <c r="AC125" s="163">
        <f>'Energy Consumption'!I1127</f>
        <v>0</v>
      </c>
      <c r="AD125" s="104">
        <f>'Energy Consumption'!I1128</f>
        <v>0</v>
      </c>
      <c r="AE125" s="163">
        <f>'Energy Consumption'!I1209</f>
        <v>0</v>
      </c>
      <c r="AF125" s="104">
        <f>'Energy Consumption'!I1210</f>
        <v>0</v>
      </c>
      <c r="AG125" s="163">
        <f>'Energy Consumption'!I1291</f>
        <v>0</v>
      </c>
      <c r="AH125" s="104">
        <f>'Energy Consumption'!I1292</f>
        <v>0</v>
      </c>
      <c r="AI125" s="163">
        <f>'Energy Consumption'!I1373</f>
        <v>0</v>
      </c>
      <c r="AJ125" s="104">
        <f>'Energy Consumption'!I1374</f>
        <v>0</v>
      </c>
      <c r="AK125" s="163">
        <f>'Energy Consumption'!I1455</f>
        <v>0</v>
      </c>
      <c r="AL125" s="104">
        <f>'Energy Consumption'!I1456</f>
        <v>0</v>
      </c>
      <c r="AM125" s="163">
        <f>'Energy Consumption'!I1537</f>
        <v>0</v>
      </c>
      <c r="AN125" s="104">
        <f>'Energy Consumption'!I1538</f>
        <v>0</v>
      </c>
      <c r="AO125" s="163">
        <f>'Energy Consumption'!I1619</f>
        <v>0</v>
      </c>
      <c r="AP125" s="104">
        <f>'Energy Consumption'!I1620</f>
        <v>0</v>
      </c>
      <c r="AR125" s="104">
        <f>'Relevant Variables'!I46</f>
        <v>0</v>
      </c>
      <c r="AS125" s="104">
        <f>'Relevant Variables'!I76</f>
        <v>0</v>
      </c>
      <c r="AT125" s="104">
        <f>'Relevant Variables'!I106</f>
        <v>0</v>
      </c>
      <c r="AU125" s="104">
        <f>'Relevant Variables'!I136</f>
        <v>0</v>
      </c>
      <c r="AV125" s="104">
        <f>'Relevant Variables'!I166</f>
        <v>0</v>
      </c>
      <c r="AW125" s="104">
        <f>'Relevant Variables'!I196</f>
        <v>0</v>
      </c>
      <c r="AX125" s="104">
        <f>'Relevant Variables'!I226</f>
        <v>0</v>
      </c>
      <c r="AY125" s="104">
        <f>'Relevant Variables'!I256</f>
        <v>0</v>
      </c>
      <c r="AZ125" s="104">
        <f>'Relevant Variables'!I286</f>
        <v>0</v>
      </c>
      <c r="BA125" s="104">
        <f>'Relevant Variables'!I316</f>
        <v>0</v>
      </c>
      <c r="BB125" s="104">
        <f>'Relevant Variables'!I346</f>
        <v>0</v>
      </c>
      <c r="BC125" s="104">
        <f>'Relevant Variables'!I376</f>
        <v>0</v>
      </c>
      <c r="BD125" s="104">
        <f>'Relevant Variables'!I406</f>
        <v>0</v>
      </c>
      <c r="BE125" s="104">
        <f>'Relevant Variables'!I436</f>
        <v>0</v>
      </c>
      <c r="BF125" s="104">
        <f>'Relevant Variables'!I466</f>
        <v>0</v>
      </c>
      <c r="BG125" s="104">
        <f>'Relevant Variables'!I496</f>
        <v>0</v>
      </c>
      <c r="BH125" s="104">
        <f>'Relevant Variables'!I526</f>
        <v>0</v>
      </c>
      <c r="BI125" s="104">
        <f>'Relevant Variables'!I556</f>
        <v>0</v>
      </c>
      <c r="BJ125" s="104">
        <f>'Relevant Variables'!I586</f>
        <v>0</v>
      </c>
      <c r="BK125" s="104">
        <f>'Relevant Variables'!I616</f>
        <v>0</v>
      </c>
    </row>
    <row r="126" spans="1:63" s="104" customFormat="1">
      <c r="A126" s="164">
        <f t="shared" si="2"/>
        <v>41821</v>
      </c>
      <c r="C126" s="163">
        <f>'Energy Consumption'!J61</f>
        <v>0</v>
      </c>
      <c r="D126" s="104">
        <f>'Energy Consumption'!J62</f>
        <v>0</v>
      </c>
      <c r="E126" s="163">
        <f>'Energy Consumption'!J143</f>
        <v>0</v>
      </c>
      <c r="F126" s="104">
        <f>'Energy Consumption'!J144</f>
        <v>0</v>
      </c>
      <c r="G126" s="163">
        <f>'Energy Consumption'!J225</f>
        <v>0</v>
      </c>
      <c r="H126" s="104">
        <f>'Energy Consumption'!J226</f>
        <v>0</v>
      </c>
      <c r="I126" s="163">
        <f>'Energy Consumption'!J307</f>
        <v>0</v>
      </c>
      <c r="J126" s="104">
        <f>'Energy Consumption'!J308</f>
        <v>0</v>
      </c>
      <c r="K126" s="163">
        <f>'Energy Consumption'!J389</f>
        <v>0</v>
      </c>
      <c r="L126" s="104">
        <f>'Energy Consumption'!J390</f>
        <v>0</v>
      </c>
      <c r="M126" s="163">
        <f>'Energy Consumption'!J471</f>
        <v>0</v>
      </c>
      <c r="N126" s="104">
        <f>'Energy Consumption'!J472</f>
        <v>0</v>
      </c>
      <c r="O126" s="163">
        <f>'Energy Consumption'!J553</f>
        <v>0</v>
      </c>
      <c r="P126" s="104">
        <f>'Energy Consumption'!J554</f>
        <v>0</v>
      </c>
      <c r="Q126" s="163">
        <f>'Energy Consumption'!J635</f>
        <v>0</v>
      </c>
      <c r="R126" s="104">
        <f>'Energy Consumption'!J636</f>
        <v>0</v>
      </c>
      <c r="S126" s="163">
        <f>'Energy Consumption'!J717</f>
        <v>0</v>
      </c>
      <c r="T126" s="104">
        <f>'Energy Consumption'!J718</f>
        <v>0</v>
      </c>
      <c r="U126" s="163">
        <f>'Energy Consumption'!J799</f>
        <v>0</v>
      </c>
      <c r="V126" s="104">
        <f>'Energy Consumption'!J800</f>
        <v>0</v>
      </c>
      <c r="W126" s="163">
        <f>'Energy Consumption'!J881</f>
        <v>0</v>
      </c>
      <c r="X126" s="104">
        <f>'Energy Consumption'!J882</f>
        <v>0</v>
      </c>
      <c r="Y126" s="163">
        <f>'Energy Consumption'!J963</f>
        <v>0</v>
      </c>
      <c r="Z126" s="104">
        <f>'Energy Consumption'!J964</f>
        <v>0</v>
      </c>
      <c r="AA126" s="163">
        <f>'Energy Consumption'!J1045</f>
        <v>0</v>
      </c>
      <c r="AB126" s="104">
        <f>'Energy Consumption'!J1046</f>
        <v>0</v>
      </c>
      <c r="AC126" s="163">
        <f>'Energy Consumption'!J1127</f>
        <v>0</v>
      </c>
      <c r="AD126" s="104">
        <f>'Energy Consumption'!J1128</f>
        <v>0</v>
      </c>
      <c r="AE126" s="163">
        <f>'Energy Consumption'!J1209</f>
        <v>0</v>
      </c>
      <c r="AF126" s="104">
        <f>'Energy Consumption'!J1210</f>
        <v>0</v>
      </c>
      <c r="AG126" s="163">
        <f>'Energy Consumption'!J1291</f>
        <v>0</v>
      </c>
      <c r="AH126" s="104">
        <f>'Energy Consumption'!J1292</f>
        <v>0</v>
      </c>
      <c r="AI126" s="163">
        <f>'Energy Consumption'!J1373</f>
        <v>0</v>
      </c>
      <c r="AJ126" s="104">
        <f>'Energy Consumption'!J1374</f>
        <v>0</v>
      </c>
      <c r="AK126" s="163">
        <f>'Energy Consumption'!J1455</f>
        <v>0</v>
      </c>
      <c r="AL126" s="104">
        <f>'Energy Consumption'!J1456</f>
        <v>0</v>
      </c>
      <c r="AM126" s="163">
        <f>'Energy Consumption'!J1537</f>
        <v>0</v>
      </c>
      <c r="AN126" s="104">
        <f>'Energy Consumption'!J1538</f>
        <v>0</v>
      </c>
      <c r="AO126" s="163">
        <f>'Energy Consumption'!J1619</f>
        <v>0</v>
      </c>
      <c r="AP126" s="104">
        <f>'Energy Consumption'!J1620</f>
        <v>0</v>
      </c>
      <c r="AR126" s="104">
        <f>'Relevant Variables'!J46</f>
        <v>0</v>
      </c>
      <c r="AS126" s="104">
        <f>'Relevant Variables'!J76</f>
        <v>0</v>
      </c>
      <c r="AT126" s="104">
        <f>'Relevant Variables'!J106</f>
        <v>0</v>
      </c>
      <c r="AU126" s="104">
        <f>'Relevant Variables'!J136</f>
        <v>0</v>
      </c>
      <c r="AV126" s="104">
        <f>'Relevant Variables'!J166</f>
        <v>0</v>
      </c>
      <c r="AW126" s="104">
        <f>'Relevant Variables'!J196</f>
        <v>0</v>
      </c>
      <c r="AX126" s="104">
        <f>'Relevant Variables'!J226</f>
        <v>0</v>
      </c>
      <c r="AY126" s="104">
        <f>'Relevant Variables'!J256</f>
        <v>0</v>
      </c>
      <c r="AZ126" s="104">
        <f>'Relevant Variables'!J286</f>
        <v>0</v>
      </c>
      <c r="BA126" s="104">
        <f>'Relevant Variables'!J316</f>
        <v>0</v>
      </c>
      <c r="BB126" s="104">
        <f>'Relevant Variables'!J346</f>
        <v>0</v>
      </c>
      <c r="BC126" s="104">
        <f>'Relevant Variables'!J376</f>
        <v>0</v>
      </c>
      <c r="BD126" s="104">
        <f>'Relevant Variables'!J406</f>
        <v>0</v>
      </c>
      <c r="BE126" s="104">
        <f>'Relevant Variables'!J436</f>
        <v>0</v>
      </c>
      <c r="BF126" s="104">
        <f>'Relevant Variables'!J466</f>
        <v>0</v>
      </c>
      <c r="BG126" s="104">
        <f>'Relevant Variables'!J496</f>
        <v>0</v>
      </c>
      <c r="BH126" s="104">
        <f>'Relevant Variables'!J526</f>
        <v>0</v>
      </c>
      <c r="BI126" s="104">
        <f>'Relevant Variables'!J556</f>
        <v>0</v>
      </c>
      <c r="BJ126" s="104">
        <f>'Relevant Variables'!J586</f>
        <v>0</v>
      </c>
      <c r="BK126" s="104">
        <f>'Relevant Variables'!J616</f>
        <v>0</v>
      </c>
    </row>
    <row r="127" spans="1:63" s="104" customFormat="1">
      <c r="A127" s="164">
        <f t="shared" si="2"/>
        <v>41852</v>
      </c>
      <c r="C127" s="163">
        <f>'Energy Consumption'!K61</f>
        <v>0</v>
      </c>
      <c r="D127" s="104">
        <f>'Energy Consumption'!K62</f>
        <v>0</v>
      </c>
      <c r="E127" s="163">
        <f>'Energy Consumption'!K143</f>
        <v>0</v>
      </c>
      <c r="F127" s="104">
        <f>'Energy Consumption'!K144</f>
        <v>0</v>
      </c>
      <c r="G127" s="163">
        <f>'Energy Consumption'!K225</f>
        <v>0</v>
      </c>
      <c r="H127" s="104">
        <f>'Energy Consumption'!K226</f>
        <v>0</v>
      </c>
      <c r="I127" s="163">
        <f>'Energy Consumption'!K307</f>
        <v>0</v>
      </c>
      <c r="J127" s="104">
        <f>'Energy Consumption'!K308</f>
        <v>0</v>
      </c>
      <c r="K127" s="163">
        <f>'Energy Consumption'!K389</f>
        <v>0</v>
      </c>
      <c r="L127" s="104">
        <f>'Energy Consumption'!K390</f>
        <v>0</v>
      </c>
      <c r="M127" s="163">
        <f>'Energy Consumption'!K471</f>
        <v>0</v>
      </c>
      <c r="N127" s="104">
        <f>'Energy Consumption'!K472</f>
        <v>0</v>
      </c>
      <c r="O127" s="163">
        <f>'Energy Consumption'!K553</f>
        <v>0</v>
      </c>
      <c r="P127" s="104">
        <f>'Energy Consumption'!K554</f>
        <v>0</v>
      </c>
      <c r="Q127" s="163">
        <f>'Energy Consumption'!K635</f>
        <v>0</v>
      </c>
      <c r="R127" s="104">
        <f>'Energy Consumption'!K636</f>
        <v>0</v>
      </c>
      <c r="S127" s="163">
        <f>'Energy Consumption'!K717</f>
        <v>0</v>
      </c>
      <c r="T127" s="104">
        <f>'Energy Consumption'!K718</f>
        <v>0</v>
      </c>
      <c r="U127" s="163">
        <f>'Energy Consumption'!K799</f>
        <v>0</v>
      </c>
      <c r="V127" s="104">
        <f>'Energy Consumption'!K800</f>
        <v>0</v>
      </c>
      <c r="W127" s="163">
        <f>'Energy Consumption'!K881</f>
        <v>0</v>
      </c>
      <c r="X127" s="104">
        <f>'Energy Consumption'!K882</f>
        <v>0</v>
      </c>
      <c r="Y127" s="163">
        <f>'Energy Consumption'!K963</f>
        <v>0</v>
      </c>
      <c r="Z127" s="104">
        <f>'Energy Consumption'!K964</f>
        <v>0</v>
      </c>
      <c r="AA127" s="163">
        <f>'Energy Consumption'!K1045</f>
        <v>0</v>
      </c>
      <c r="AB127" s="104">
        <f>'Energy Consumption'!K1046</f>
        <v>0</v>
      </c>
      <c r="AC127" s="163">
        <f>'Energy Consumption'!K1127</f>
        <v>0</v>
      </c>
      <c r="AD127" s="104">
        <f>'Energy Consumption'!K1128</f>
        <v>0</v>
      </c>
      <c r="AE127" s="163">
        <f>'Energy Consumption'!K1209</f>
        <v>0</v>
      </c>
      <c r="AF127" s="104">
        <f>'Energy Consumption'!K1210</f>
        <v>0</v>
      </c>
      <c r="AG127" s="163">
        <f>'Energy Consumption'!K1291</f>
        <v>0</v>
      </c>
      <c r="AH127" s="104">
        <f>'Energy Consumption'!K1292</f>
        <v>0</v>
      </c>
      <c r="AI127" s="163">
        <f>'Energy Consumption'!K1373</f>
        <v>0</v>
      </c>
      <c r="AJ127" s="104">
        <f>'Energy Consumption'!K1374</f>
        <v>0</v>
      </c>
      <c r="AK127" s="163">
        <f>'Energy Consumption'!K1455</f>
        <v>0</v>
      </c>
      <c r="AL127" s="104">
        <f>'Energy Consumption'!K1456</f>
        <v>0</v>
      </c>
      <c r="AM127" s="163">
        <f>'Energy Consumption'!K1537</f>
        <v>0</v>
      </c>
      <c r="AN127" s="104">
        <f>'Energy Consumption'!K1538</f>
        <v>0</v>
      </c>
      <c r="AO127" s="163">
        <f>'Energy Consumption'!K1619</f>
        <v>0</v>
      </c>
      <c r="AP127" s="104">
        <f>'Energy Consumption'!K1620</f>
        <v>0</v>
      </c>
      <c r="AR127" s="104">
        <f>'Relevant Variables'!K46</f>
        <v>0</v>
      </c>
      <c r="AS127" s="104">
        <f>'Relevant Variables'!K76</f>
        <v>0</v>
      </c>
      <c r="AT127" s="104">
        <f>'Relevant Variables'!K106</f>
        <v>0</v>
      </c>
      <c r="AU127" s="104">
        <f>'Relevant Variables'!K136</f>
        <v>0</v>
      </c>
      <c r="AV127" s="104">
        <f>'Relevant Variables'!K166</f>
        <v>0</v>
      </c>
      <c r="AW127" s="104">
        <f>'Relevant Variables'!K196</f>
        <v>0</v>
      </c>
      <c r="AX127" s="104">
        <f>'Relevant Variables'!K226</f>
        <v>0</v>
      </c>
      <c r="AY127" s="104">
        <f>'Relevant Variables'!K256</f>
        <v>0</v>
      </c>
      <c r="AZ127" s="104">
        <f>'Relevant Variables'!K286</f>
        <v>0</v>
      </c>
      <c r="BA127" s="104">
        <f>'Relevant Variables'!K316</f>
        <v>0</v>
      </c>
      <c r="BB127" s="104">
        <f>'Relevant Variables'!K346</f>
        <v>0</v>
      </c>
      <c r="BC127" s="104">
        <f>'Relevant Variables'!K376</f>
        <v>0</v>
      </c>
      <c r="BD127" s="104">
        <f>'Relevant Variables'!K406</f>
        <v>0</v>
      </c>
      <c r="BE127" s="104">
        <f>'Relevant Variables'!K436</f>
        <v>0</v>
      </c>
      <c r="BF127" s="104">
        <f>'Relevant Variables'!K466</f>
        <v>0</v>
      </c>
      <c r="BG127" s="104">
        <f>'Relevant Variables'!K496</f>
        <v>0</v>
      </c>
      <c r="BH127" s="104">
        <f>'Relevant Variables'!K526</f>
        <v>0</v>
      </c>
      <c r="BI127" s="104">
        <f>'Relevant Variables'!K556</f>
        <v>0</v>
      </c>
      <c r="BJ127" s="104">
        <f>'Relevant Variables'!K586</f>
        <v>0</v>
      </c>
      <c r="BK127" s="104">
        <f>'Relevant Variables'!K616</f>
        <v>0</v>
      </c>
    </row>
    <row r="128" spans="1:63" s="104" customFormat="1">
      <c r="A128" s="164">
        <f t="shared" si="2"/>
        <v>41883</v>
      </c>
      <c r="C128" s="163">
        <f>'Energy Consumption'!L61</f>
        <v>0</v>
      </c>
      <c r="D128" s="104">
        <f>'Energy Consumption'!L62</f>
        <v>0</v>
      </c>
      <c r="E128" s="163">
        <f>'Energy Consumption'!L143</f>
        <v>0</v>
      </c>
      <c r="F128" s="104">
        <f>'Energy Consumption'!L144</f>
        <v>0</v>
      </c>
      <c r="G128" s="163">
        <f>'Energy Consumption'!L225</f>
        <v>0</v>
      </c>
      <c r="H128" s="104">
        <f>'Energy Consumption'!L226</f>
        <v>0</v>
      </c>
      <c r="I128" s="163">
        <f>'Energy Consumption'!L307</f>
        <v>0</v>
      </c>
      <c r="J128" s="104">
        <f>'Energy Consumption'!L308</f>
        <v>0</v>
      </c>
      <c r="K128" s="163">
        <f>'Energy Consumption'!L389</f>
        <v>0</v>
      </c>
      <c r="L128" s="104">
        <f>'Energy Consumption'!L390</f>
        <v>0</v>
      </c>
      <c r="M128" s="163">
        <f>'Energy Consumption'!L471</f>
        <v>0</v>
      </c>
      <c r="N128" s="104">
        <f>'Energy Consumption'!L472</f>
        <v>0</v>
      </c>
      <c r="O128" s="163">
        <f>'Energy Consumption'!L553</f>
        <v>0</v>
      </c>
      <c r="P128" s="104">
        <f>'Energy Consumption'!L554</f>
        <v>0</v>
      </c>
      <c r="Q128" s="163">
        <f>'Energy Consumption'!L635</f>
        <v>0</v>
      </c>
      <c r="R128" s="104">
        <f>'Energy Consumption'!L636</f>
        <v>0</v>
      </c>
      <c r="S128" s="163">
        <f>'Energy Consumption'!L717</f>
        <v>0</v>
      </c>
      <c r="T128" s="104">
        <f>'Energy Consumption'!L718</f>
        <v>0</v>
      </c>
      <c r="U128" s="163">
        <f>'Energy Consumption'!L799</f>
        <v>0</v>
      </c>
      <c r="V128" s="104">
        <f>'Energy Consumption'!L800</f>
        <v>0</v>
      </c>
      <c r="W128" s="163">
        <f>'Energy Consumption'!L881</f>
        <v>0</v>
      </c>
      <c r="X128" s="104">
        <f>'Energy Consumption'!L882</f>
        <v>0</v>
      </c>
      <c r="Y128" s="163">
        <f>'Energy Consumption'!L963</f>
        <v>0</v>
      </c>
      <c r="Z128" s="104">
        <f>'Energy Consumption'!L964</f>
        <v>0</v>
      </c>
      <c r="AA128" s="163">
        <f>'Energy Consumption'!L1045</f>
        <v>0</v>
      </c>
      <c r="AB128" s="104">
        <f>'Energy Consumption'!L1046</f>
        <v>0</v>
      </c>
      <c r="AC128" s="163">
        <f>'Energy Consumption'!L1127</f>
        <v>0</v>
      </c>
      <c r="AD128" s="104">
        <f>'Energy Consumption'!L1128</f>
        <v>0</v>
      </c>
      <c r="AE128" s="163">
        <f>'Energy Consumption'!L1209</f>
        <v>0</v>
      </c>
      <c r="AF128" s="104">
        <f>'Energy Consumption'!L1210</f>
        <v>0</v>
      </c>
      <c r="AG128" s="163">
        <f>'Energy Consumption'!L1291</f>
        <v>0</v>
      </c>
      <c r="AH128" s="104">
        <f>'Energy Consumption'!L1292</f>
        <v>0</v>
      </c>
      <c r="AI128" s="163">
        <f>'Energy Consumption'!L1373</f>
        <v>0</v>
      </c>
      <c r="AJ128" s="104">
        <f>'Energy Consumption'!L1374</f>
        <v>0</v>
      </c>
      <c r="AK128" s="163">
        <f>'Energy Consumption'!L1455</f>
        <v>0</v>
      </c>
      <c r="AL128" s="104">
        <f>'Energy Consumption'!L1456</f>
        <v>0</v>
      </c>
      <c r="AM128" s="163">
        <f>'Energy Consumption'!L1537</f>
        <v>0</v>
      </c>
      <c r="AN128" s="104">
        <f>'Energy Consumption'!L1538</f>
        <v>0</v>
      </c>
      <c r="AO128" s="163">
        <f>'Energy Consumption'!L1619</f>
        <v>0</v>
      </c>
      <c r="AP128" s="104">
        <f>'Energy Consumption'!L1620</f>
        <v>0</v>
      </c>
      <c r="AR128" s="104">
        <f>'Relevant Variables'!L46</f>
        <v>0</v>
      </c>
      <c r="AS128" s="104">
        <f>'Relevant Variables'!L76</f>
        <v>0</v>
      </c>
      <c r="AT128" s="104">
        <f>'Relevant Variables'!L106</f>
        <v>0</v>
      </c>
      <c r="AU128" s="104">
        <f>'Relevant Variables'!L136</f>
        <v>0</v>
      </c>
      <c r="AV128" s="104">
        <f>'Relevant Variables'!L166</f>
        <v>0</v>
      </c>
      <c r="AW128" s="104">
        <f>'Relevant Variables'!L196</f>
        <v>0</v>
      </c>
      <c r="AX128" s="104">
        <f>'Relevant Variables'!L226</f>
        <v>0</v>
      </c>
      <c r="AY128" s="104">
        <f>'Relevant Variables'!L256</f>
        <v>0</v>
      </c>
      <c r="AZ128" s="104">
        <f>'Relevant Variables'!L286</f>
        <v>0</v>
      </c>
      <c r="BA128" s="104">
        <f>'Relevant Variables'!L316</f>
        <v>0</v>
      </c>
      <c r="BB128" s="104">
        <f>'Relevant Variables'!L346</f>
        <v>0</v>
      </c>
      <c r="BC128" s="104">
        <f>'Relevant Variables'!L376</f>
        <v>0</v>
      </c>
      <c r="BD128" s="104">
        <f>'Relevant Variables'!L406</f>
        <v>0</v>
      </c>
      <c r="BE128" s="104">
        <f>'Relevant Variables'!L436</f>
        <v>0</v>
      </c>
      <c r="BF128" s="104">
        <f>'Relevant Variables'!L466</f>
        <v>0</v>
      </c>
      <c r="BG128" s="104">
        <f>'Relevant Variables'!L496</f>
        <v>0</v>
      </c>
      <c r="BH128" s="104">
        <f>'Relevant Variables'!L526</f>
        <v>0</v>
      </c>
      <c r="BI128" s="104">
        <f>'Relevant Variables'!L556</f>
        <v>0</v>
      </c>
      <c r="BJ128" s="104">
        <f>'Relevant Variables'!L586</f>
        <v>0</v>
      </c>
      <c r="BK128" s="104">
        <f>'Relevant Variables'!L616</f>
        <v>0</v>
      </c>
    </row>
    <row r="129" spans="1:63" s="104" customFormat="1">
      <c r="A129" s="164">
        <f t="shared" si="2"/>
        <v>41913</v>
      </c>
      <c r="C129" s="163">
        <f>'Energy Consumption'!M61</f>
        <v>0</v>
      </c>
      <c r="D129" s="104">
        <f>'Energy Consumption'!M62</f>
        <v>0</v>
      </c>
      <c r="E129" s="163">
        <f>'Energy Consumption'!M143</f>
        <v>0</v>
      </c>
      <c r="F129" s="104">
        <f>'Energy Consumption'!M144</f>
        <v>0</v>
      </c>
      <c r="G129" s="163">
        <f>'Energy Consumption'!M225</f>
        <v>0</v>
      </c>
      <c r="H129" s="104">
        <f>'Energy Consumption'!M226</f>
        <v>0</v>
      </c>
      <c r="I129" s="163">
        <f>'Energy Consumption'!M307</f>
        <v>0</v>
      </c>
      <c r="J129" s="104">
        <f>'Energy Consumption'!M308</f>
        <v>0</v>
      </c>
      <c r="K129" s="163">
        <f>'Energy Consumption'!M389</f>
        <v>0</v>
      </c>
      <c r="L129" s="104">
        <f>'Energy Consumption'!M390</f>
        <v>0</v>
      </c>
      <c r="M129" s="163">
        <f>'Energy Consumption'!M471</f>
        <v>0</v>
      </c>
      <c r="N129" s="104">
        <f>'Energy Consumption'!M472</f>
        <v>0</v>
      </c>
      <c r="O129" s="163">
        <f>'Energy Consumption'!M553</f>
        <v>0</v>
      </c>
      <c r="P129" s="104">
        <f>'Energy Consumption'!M554</f>
        <v>0</v>
      </c>
      <c r="Q129" s="163">
        <f>'Energy Consumption'!M635</f>
        <v>0</v>
      </c>
      <c r="R129" s="104">
        <f>'Energy Consumption'!M636</f>
        <v>0</v>
      </c>
      <c r="S129" s="163">
        <f>'Energy Consumption'!M717</f>
        <v>0</v>
      </c>
      <c r="T129" s="104">
        <f>'Energy Consumption'!M718</f>
        <v>0</v>
      </c>
      <c r="U129" s="163">
        <f>'Energy Consumption'!M799</f>
        <v>0</v>
      </c>
      <c r="V129" s="104">
        <f>'Energy Consumption'!M800</f>
        <v>0</v>
      </c>
      <c r="W129" s="163">
        <f>'Energy Consumption'!M881</f>
        <v>0</v>
      </c>
      <c r="X129" s="104">
        <f>'Energy Consumption'!M882</f>
        <v>0</v>
      </c>
      <c r="Y129" s="163">
        <f>'Energy Consumption'!M963</f>
        <v>0</v>
      </c>
      <c r="Z129" s="104">
        <f>'Energy Consumption'!M964</f>
        <v>0</v>
      </c>
      <c r="AA129" s="163">
        <f>'Energy Consumption'!M1045</f>
        <v>0</v>
      </c>
      <c r="AB129" s="104">
        <f>'Energy Consumption'!M1046</f>
        <v>0</v>
      </c>
      <c r="AC129" s="163">
        <f>'Energy Consumption'!M1127</f>
        <v>0</v>
      </c>
      <c r="AD129" s="104">
        <f>'Energy Consumption'!M1128</f>
        <v>0</v>
      </c>
      <c r="AE129" s="163">
        <f>'Energy Consumption'!M1209</f>
        <v>0</v>
      </c>
      <c r="AF129" s="104">
        <f>'Energy Consumption'!M1210</f>
        <v>0</v>
      </c>
      <c r="AG129" s="163">
        <f>'Energy Consumption'!M1291</f>
        <v>0</v>
      </c>
      <c r="AH129" s="104">
        <f>'Energy Consumption'!M1292</f>
        <v>0</v>
      </c>
      <c r="AI129" s="163">
        <f>'Energy Consumption'!M1373</f>
        <v>0</v>
      </c>
      <c r="AJ129" s="104">
        <f>'Energy Consumption'!M1374</f>
        <v>0</v>
      </c>
      <c r="AK129" s="163">
        <f>'Energy Consumption'!M1455</f>
        <v>0</v>
      </c>
      <c r="AL129" s="104">
        <f>'Energy Consumption'!M1456</f>
        <v>0</v>
      </c>
      <c r="AM129" s="163">
        <f>'Energy Consumption'!M1537</f>
        <v>0</v>
      </c>
      <c r="AN129" s="104">
        <f>'Energy Consumption'!M1538</f>
        <v>0</v>
      </c>
      <c r="AO129" s="163">
        <f>'Energy Consumption'!M1619</f>
        <v>0</v>
      </c>
      <c r="AP129" s="104">
        <f>'Energy Consumption'!M1620</f>
        <v>0</v>
      </c>
      <c r="AR129" s="104">
        <f>'Relevant Variables'!M46</f>
        <v>0</v>
      </c>
      <c r="AS129" s="104">
        <f>'Relevant Variables'!M76</f>
        <v>0</v>
      </c>
      <c r="AT129" s="104">
        <f>'Relevant Variables'!M106</f>
        <v>0</v>
      </c>
      <c r="AU129" s="104">
        <f>'Relevant Variables'!M136</f>
        <v>0</v>
      </c>
      <c r="AV129" s="104">
        <f>'Relevant Variables'!M166</f>
        <v>0</v>
      </c>
      <c r="AW129" s="104">
        <f>'Relevant Variables'!M196</f>
        <v>0</v>
      </c>
      <c r="AX129" s="104">
        <f>'Relevant Variables'!M226</f>
        <v>0</v>
      </c>
      <c r="AY129" s="104">
        <f>'Relevant Variables'!M256</f>
        <v>0</v>
      </c>
      <c r="AZ129" s="104">
        <f>'Relevant Variables'!M286</f>
        <v>0</v>
      </c>
      <c r="BA129" s="104">
        <f>'Relevant Variables'!M316</f>
        <v>0</v>
      </c>
      <c r="BB129" s="104">
        <f>'Relevant Variables'!M346</f>
        <v>0</v>
      </c>
      <c r="BC129" s="104">
        <f>'Relevant Variables'!M376</f>
        <v>0</v>
      </c>
      <c r="BD129" s="104">
        <f>'Relevant Variables'!M406</f>
        <v>0</v>
      </c>
      <c r="BE129" s="104">
        <f>'Relevant Variables'!M436</f>
        <v>0</v>
      </c>
      <c r="BF129" s="104">
        <f>'Relevant Variables'!M466</f>
        <v>0</v>
      </c>
      <c r="BG129" s="104">
        <f>'Relevant Variables'!M496</f>
        <v>0</v>
      </c>
      <c r="BH129" s="104">
        <f>'Relevant Variables'!M526</f>
        <v>0</v>
      </c>
      <c r="BI129" s="104">
        <f>'Relevant Variables'!M556</f>
        <v>0</v>
      </c>
      <c r="BJ129" s="104">
        <f>'Relevant Variables'!M586</f>
        <v>0</v>
      </c>
      <c r="BK129" s="104">
        <f>'Relevant Variables'!M616</f>
        <v>0</v>
      </c>
    </row>
    <row r="130" spans="1:63" s="104" customFormat="1">
      <c r="A130" s="164">
        <f t="shared" si="2"/>
        <v>41944</v>
      </c>
      <c r="C130" s="163">
        <f>'Energy Consumption'!N61</f>
        <v>0</v>
      </c>
      <c r="D130" s="104">
        <f>'Energy Consumption'!N62</f>
        <v>0</v>
      </c>
      <c r="E130" s="163">
        <f>'Energy Consumption'!N143</f>
        <v>0</v>
      </c>
      <c r="F130" s="104">
        <f>'Energy Consumption'!N144</f>
        <v>0</v>
      </c>
      <c r="G130" s="163">
        <f>'Energy Consumption'!N225</f>
        <v>0</v>
      </c>
      <c r="H130" s="104">
        <f>'Energy Consumption'!N226</f>
        <v>0</v>
      </c>
      <c r="I130" s="163">
        <f>'Energy Consumption'!N307</f>
        <v>0</v>
      </c>
      <c r="J130" s="104">
        <f>'Energy Consumption'!N308</f>
        <v>0</v>
      </c>
      <c r="K130" s="163">
        <f>'Energy Consumption'!N389</f>
        <v>0</v>
      </c>
      <c r="L130" s="104">
        <f>'Energy Consumption'!N390</f>
        <v>0</v>
      </c>
      <c r="M130" s="163">
        <f>'Energy Consumption'!N471</f>
        <v>0</v>
      </c>
      <c r="N130" s="104">
        <f>'Energy Consumption'!N472</f>
        <v>0</v>
      </c>
      <c r="O130" s="163">
        <f>'Energy Consumption'!N553</f>
        <v>0</v>
      </c>
      <c r="P130" s="104">
        <f>'Energy Consumption'!N554</f>
        <v>0</v>
      </c>
      <c r="Q130" s="163">
        <f>'Energy Consumption'!N635</f>
        <v>0</v>
      </c>
      <c r="R130" s="104">
        <f>'Energy Consumption'!N636</f>
        <v>0</v>
      </c>
      <c r="S130" s="163">
        <f>'Energy Consumption'!N717</f>
        <v>0</v>
      </c>
      <c r="T130" s="104">
        <f>'Energy Consumption'!N718</f>
        <v>0</v>
      </c>
      <c r="U130" s="163">
        <f>'Energy Consumption'!N799</f>
        <v>0</v>
      </c>
      <c r="V130" s="104">
        <f>'Energy Consumption'!N800</f>
        <v>0</v>
      </c>
      <c r="W130" s="163">
        <f>'Energy Consumption'!N881</f>
        <v>0</v>
      </c>
      <c r="X130" s="104">
        <f>'Energy Consumption'!N882</f>
        <v>0</v>
      </c>
      <c r="Y130" s="163">
        <f>'Energy Consumption'!N963</f>
        <v>0</v>
      </c>
      <c r="Z130" s="104">
        <f>'Energy Consumption'!N964</f>
        <v>0</v>
      </c>
      <c r="AA130" s="163">
        <f>'Energy Consumption'!N1045</f>
        <v>0</v>
      </c>
      <c r="AB130" s="104">
        <f>'Energy Consumption'!N1046</f>
        <v>0</v>
      </c>
      <c r="AC130" s="163">
        <f>'Energy Consumption'!N1127</f>
        <v>0</v>
      </c>
      <c r="AD130" s="104">
        <f>'Energy Consumption'!N1128</f>
        <v>0</v>
      </c>
      <c r="AE130" s="163">
        <f>'Energy Consumption'!N1209</f>
        <v>0</v>
      </c>
      <c r="AF130" s="104">
        <f>'Energy Consumption'!N1210</f>
        <v>0</v>
      </c>
      <c r="AG130" s="163">
        <f>'Energy Consumption'!N1291</f>
        <v>0</v>
      </c>
      <c r="AH130" s="104">
        <f>'Energy Consumption'!N1292</f>
        <v>0</v>
      </c>
      <c r="AI130" s="163">
        <f>'Energy Consumption'!N1373</f>
        <v>0</v>
      </c>
      <c r="AJ130" s="104">
        <f>'Energy Consumption'!N1374</f>
        <v>0</v>
      </c>
      <c r="AK130" s="163">
        <f>'Energy Consumption'!N1455</f>
        <v>0</v>
      </c>
      <c r="AL130" s="104">
        <f>'Energy Consumption'!N1456</f>
        <v>0</v>
      </c>
      <c r="AM130" s="163">
        <f>'Energy Consumption'!N1537</f>
        <v>0</v>
      </c>
      <c r="AN130" s="104">
        <f>'Energy Consumption'!N1538</f>
        <v>0</v>
      </c>
      <c r="AO130" s="163">
        <f>'Energy Consumption'!N1619</f>
        <v>0</v>
      </c>
      <c r="AP130" s="104">
        <f>'Energy Consumption'!N1620</f>
        <v>0</v>
      </c>
      <c r="AR130" s="104">
        <f>'Relevant Variables'!N46</f>
        <v>0</v>
      </c>
      <c r="AS130" s="104">
        <f>'Relevant Variables'!N76</f>
        <v>0</v>
      </c>
      <c r="AT130" s="104">
        <f>'Relevant Variables'!N106</f>
        <v>0</v>
      </c>
      <c r="AU130" s="104">
        <f>'Relevant Variables'!N136</f>
        <v>0</v>
      </c>
      <c r="AV130" s="104">
        <f>'Relevant Variables'!N166</f>
        <v>0</v>
      </c>
      <c r="AW130" s="104">
        <f>'Relevant Variables'!N196</f>
        <v>0</v>
      </c>
      <c r="AX130" s="104">
        <f>'Relevant Variables'!N226</f>
        <v>0</v>
      </c>
      <c r="AY130" s="104">
        <f>'Relevant Variables'!N256</f>
        <v>0</v>
      </c>
      <c r="AZ130" s="104">
        <f>'Relevant Variables'!N286</f>
        <v>0</v>
      </c>
      <c r="BA130" s="104">
        <f>'Relevant Variables'!N316</f>
        <v>0</v>
      </c>
      <c r="BB130" s="104">
        <f>'Relevant Variables'!N346</f>
        <v>0</v>
      </c>
      <c r="BC130" s="104">
        <f>'Relevant Variables'!N376</f>
        <v>0</v>
      </c>
      <c r="BD130" s="104">
        <f>'Relevant Variables'!N406</f>
        <v>0</v>
      </c>
      <c r="BE130" s="104">
        <f>'Relevant Variables'!N436</f>
        <v>0</v>
      </c>
      <c r="BF130" s="104">
        <f>'Relevant Variables'!N466</f>
        <v>0</v>
      </c>
      <c r="BG130" s="104">
        <f>'Relevant Variables'!N496</f>
        <v>0</v>
      </c>
      <c r="BH130" s="104">
        <f>'Relevant Variables'!N526</f>
        <v>0</v>
      </c>
      <c r="BI130" s="104">
        <f>'Relevant Variables'!N556</f>
        <v>0</v>
      </c>
      <c r="BJ130" s="104">
        <f>'Relevant Variables'!N586</f>
        <v>0</v>
      </c>
      <c r="BK130" s="104">
        <f>'Relevant Variables'!N616</f>
        <v>0</v>
      </c>
    </row>
    <row r="131" spans="1:63" s="104" customFormat="1">
      <c r="A131" s="164">
        <f t="shared" si="2"/>
        <v>41974</v>
      </c>
      <c r="C131" s="163">
        <f>'Energy Consumption'!O61</f>
        <v>0</v>
      </c>
      <c r="D131" s="104">
        <f>'Energy Consumption'!O62</f>
        <v>0</v>
      </c>
      <c r="E131" s="163">
        <f>'Energy Consumption'!O143</f>
        <v>0</v>
      </c>
      <c r="F131" s="104">
        <f>'Energy Consumption'!O144</f>
        <v>0</v>
      </c>
      <c r="G131" s="163">
        <f>'Energy Consumption'!O225</f>
        <v>0</v>
      </c>
      <c r="H131" s="104">
        <f>'Energy Consumption'!O226</f>
        <v>0</v>
      </c>
      <c r="I131" s="163">
        <f>'Energy Consumption'!O307</f>
        <v>0</v>
      </c>
      <c r="J131" s="104">
        <f>'Energy Consumption'!O308</f>
        <v>0</v>
      </c>
      <c r="K131" s="163">
        <f>'Energy Consumption'!O389</f>
        <v>0</v>
      </c>
      <c r="L131" s="104">
        <f>'Energy Consumption'!O390</f>
        <v>0</v>
      </c>
      <c r="M131" s="163">
        <f>'Energy Consumption'!O471</f>
        <v>0</v>
      </c>
      <c r="N131" s="104">
        <f>'Energy Consumption'!O472</f>
        <v>0</v>
      </c>
      <c r="O131" s="163">
        <f>'Energy Consumption'!O553</f>
        <v>0</v>
      </c>
      <c r="P131" s="104">
        <f>'Energy Consumption'!O554</f>
        <v>0</v>
      </c>
      <c r="Q131" s="163">
        <f>'Energy Consumption'!O635</f>
        <v>0</v>
      </c>
      <c r="R131" s="104">
        <f>'Energy Consumption'!O636</f>
        <v>0</v>
      </c>
      <c r="S131" s="163">
        <f>'Energy Consumption'!O717</f>
        <v>0</v>
      </c>
      <c r="T131" s="104">
        <f>'Energy Consumption'!O718</f>
        <v>0</v>
      </c>
      <c r="U131" s="163">
        <f>'Energy Consumption'!O799</f>
        <v>0</v>
      </c>
      <c r="V131" s="104">
        <f>'Energy Consumption'!O800</f>
        <v>0</v>
      </c>
      <c r="W131" s="163">
        <f>'Energy Consumption'!O881</f>
        <v>0</v>
      </c>
      <c r="X131" s="104">
        <f>'Energy Consumption'!O882</f>
        <v>0</v>
      </c>
      <c r="Y131" s="163">
        <f>'Energy Consumption'!O963</f>
        <v>0</v>
      </c>
      <c r="Z131" s="104">
        <f>'Energy Consumption'!O964</f>
        <v>0</v>
      </c>
      <c r="AA131" s="163">
        <f>'Energy Consumption'!O1045</f>
        <v>0</v>
      </c>
      <c r="AB131" s="104">
        <f>'Energy Consumption'!O1046</f>
        <v>0</v>
      </c>
      <c r="AC131" s="163">
        <f>'Energy Consumption'!O1127</f>
        <v>0</v>
      </c>
      <c r="AD131" s="104">
        <f>'Energy Consumption'!O1128</f>
        <v>0</v>
      </c>
      <c r="AE131" s="163">
        <f>'Energy Consumption'!O1209</f>
        <v>0</v>
      </c>
      <c r="AF131" s="104">
        <f>'Energy Consumption'!O1210</f>
        <v>0</v>
      </c>
      <c r="AG131" s="163">
        <f>'Energy Consumption'!O1291</f>
        <v>0</v>
      </c>
      <c r="AH131" s="104">
        <f>'Energy Consumption'!O1292</f>
        <v>0</v>
      </c>
      <c r="AI131" s="163">
        <f>'Energy Consumption'!O1373</f>
        <v>0</v>
      </c>
      <c r="AJ131" s="104">
        <f>'Energy Consumption'!O1374</f>
        <v>0</v>
      </c>
      <c r="AK131" s="163">
        <f>'Energy Consumption'!O1455</f>
        <v>0</v>
      </c>
      <c r="AL131" s="104">
        <f>'Energy Consumption'!O1456</f>
        <v>0</v>
      </c>
      <c r="AM131" s="163">
        <f>'Energy Consumption'!O1537</f>
        <v>0</v>
      </c>
      <c r="AN131" s="104">
        <f>'Energy Consumption'!O1538</f>
        <v>0</v>
      </c>
      <c r="AO131" s="163">
        <f>'Energy Consumption'!O1619</f>
        <v>0</v>
      </c>
      <c r="AP131" s="104">
        <f>'Energy Consumption'!O1620</f>
        <v>0</v>
      </c>
      <c r="AR131" s="104">
        <f>'Relevant Variables'!O46</f>
        <v>0</v>
      </c>
      <c r="AS131" s="104">
        <f>'Relevant Variables'!O76</f>
        <v>0</v>
      </c>
      <c r="AT131" s="104">
        <f>'Relevant Variables'!O106</f>
        <v>0</v>
      </c>
      <c r="AU131" s="104">
        <f>'Relevant Variables'!O136</f>
        <v>0</v>
      </c>
      <c r="AV131" s="104">
        <f>'Relevant Variables'!O166</f>
        <v>0</v>
      </c>
      <c r="AW131" s="104">
        <f>'Relevant Variables'!O196</f>
        <v>0</v>
      </c>
      <c r="AX131" s="104">
        <f>'Relevant Variables'!O226</f>
        <v>0</v>
      </c>
      <c r="AY131" s="104">
        <f>'Relevant Variables'!O256</f>
        <v>0</v>
      </c>
      <c r="AZ131" s="104">
        <f>'Relevant Variables'!O286</f>
        <v>0</v>
      </c>
      <c r="BA131" s="104">
        <f>'Relevant Variables'!O316</f>
        <v>0</v>
      </c>
      <c r="BB131" s="104">
        <f>'Relevant Variables'!O346</f>
        <v>0</v>
      </c>
      <c r="BC131" s="104">
        <f>'Relevant Variables'!O376</f>
        <v>0</v>
      </c>
      <c r="BD131" s="104">
        <f>'Relevant Variables'!O406</f>
        <v>0</v>
      </c>
      <c r="BE131" s="104">
        <f>'Relevant Variables'!O436</f>
        <v>0</v>
      </c>
      <c r="BF131" s="104">
        <f>'Relevant Variables'!O466</f>
        <v>0</v>
      </c>
      <c r="BG131" s="104">
        <f>'Relevant Variables'!O496</f>
        <v>0</v>
      </c>
      <c r="BH131" s="104">
        <f>'Relevant Variables'!O526</f>
        <v>0</v>
      </c>
      <c r="BI131" s="104">
        <f>'Relevant Variables'!O556</f>
        <v>0</v>
      </c>
      <c r="BJ131" s="104">
        <f>'Relevant Variables'!O586</f>
        <v>0</v>
      </c>
      <c r="BK131" s="104">
        <f>'Relevant Variables'!O616</f>
        <v>0</v>
      </c>
    </row>
    <row r="132" spans="1:63" s="104" customFormat="1">
      <c r="A132" s="164">
        <f t="shared" si="2"/>
        <v>42005</v>
      </c>
      <c r="C132" s="163">
        <f>'Energy Consumption'!D59</f>
        <v>0</v>
      </c>
      <c r="D132" s="104">
        <f>'Energy Consumption'!D60</f>
        <v>0</v>
      </c>
      <c r="E132" s="163">
        <f>'Energy Consumption'!D141</f>
        <v>0</v>
      </c>
      <c r="F132" s="104">
        <f>'Energy Consumption'!D142</f>
        <v>0</v>
      </c>
      <c r="G132" s="163">
        <f>'Energy Consumption'!D223</f>
        <v>0</v>
      </c>
      <c r="H132" s="104">
        <f>'Energy Consumption'!D224</f>
        <v>0</v>
      </c>
      <c r="I132" s="163">
        <f>'Energy Consumption'!D305</f>
        <v>0</v>
      </c>
      <c r="J132" s="104">
        <f>'Energy Consumption'!D306</f>
        <v>0</v>
      </c>
      <c r="K132" s="163">
        <f>'Energy Consumption'!D387</f>
        <v>0</v>
      </c>
      <c r="L132" s="104">
        <f>'Energy Consumption'!D388</f>
        <v>0</v>
      </c>
      <c r="M132" s="163">
        <f>'Energy Consumption'!D469</f>
        <v>0</v>
      </c>
      <c r="N132" s="104">
        <f>'Energy Consumption'!D470</f>
        <v>0</v>
      </c>
      <c r="O132" s="163">
        <f>'Energy Consumption'!D551</f>
        <v>0</v>
      </c>
      <c r="P132" s="104">
        <f>'Energy Consumption'!D552</f>
        <v>0</v>
      </c>
      <c r="Q132" s="163">
        <f>'Energy Consumption'!D633</f>
        <v>0</v>
      </c>
      <c r="R132" s="104">
        <f>'Energy Consumption'!D634</f>
        <v>0</v>
      </c>
      <c r="S132" s="163">
        <f>'Energy Consumption'!D715</f>
        <v>0</v>
      </c>
      <c r="T132" s="104">
        <f>'Energy Consumption'!D716</f>
        <v>0</v>
      </c>
      <c r="U132" s="163">
        <f>'Energy Consumption'!D797</f>
        <v>0</v>
      </c>
      <c r="V132" s="104">
        <f>'Energy Consumption'!D798</f>
        <v>0</v>
      </c>
      <c r="W132" s="163">
        <f>'Energy Consumption'!D879</f>
        <v>0</v>
      </c>
      <c r="X132" s="104">
        <f>'Energy Consumption'!D880</f>
        <v>0</v>
      </c>
      <c r="Y132" s="163">
        <f>'Energy Consumption'!D961</f>
        <v>0</v>
      </c>
      <c r="Z132" s="104">
        <f>'Energy Consumption'!D962</f>
        <v>0</v>
      </c>
      <c r="AA132" s="163">
        <f>'Energy Consumption'!D1043</f>
        <v>0</v>
      </c>
      <c r="AB132" s="104">
        <f>'Energy Consumption'!D1044</f>
        <v>0</v>
      </c>
      <c r="AC132" s="163">
        <f>'Energy Consumption'!D1125</f>
        <v>0</v>
      </c>
      <c r="AD132" s="104">
        <f>'Energy Consumption'!D1126</f>
        <v>0</v>
      </c>
      <c r="AE132" s="163">
        <f>'Energy Consumption'!D1207</f>
        <v>0</v>
      </c>
      <c r="AF132" s="104">
        <f>'Energy Consumption'!D1208</f>
        <v>0</v>
      </c>
      <c r="AG132" s="163">
        <f>'Energy Consumption'!D1289</f>
        <v>0</v>
      </c>
      <c r="AH132" s="104">
        <f>'Energy Consumption'!D1290</f>
        <v>0</v>
      </c>
      <c r="AI132" s="163">
        <f>'Energy Consumption'!D1371</f>
        <v>0</v>
      </c>
      <c r="AJ132" s="104">
        <f>'Energy Consumption'!D1372</f>
        <v>0</v>
      </c>
      <c r="AK132" s="163">
        <f>'Energy Consumption'!D1453</f>
        <v>0</v>
      </c>
      <c r="AL132" s="104">
        <f>'Energy Consumption'!D1454</f>
        <v>0</v>
      </c>
      <c r="AM132" s="163">
        <f>'Energy Consumption'!D1535</f>
        <v>0</v>
      </c>
      <c r="AN132" s="104">
        <f>'Energy Consumption'!D1536</f>
        <v>0</v>
      </c>
      <c r="AO132" s="163">
        <f>'Energy Consumption'!D1617</f>
        <v>0</v>
      </c>
      <c r="AP132" s="104">
        <f>'Energy Consumption'!D1618</f>
        <v>0</v>
      </c>
      <c r="AR132" s="104">
        <f>'Relevant Variables'!D45</f>
        <v>0</v>
      </c>
      <c r="AS132" s="104">
        <f>'Relevant Variables'!D75</f>
        <v>0</v>
      </c>
      <c r="AT132" s="104">
        <f>'Relevant Variables'!D105</f>
        <v>0</v>
      </c>
      <c r="AU132" s="104">
        <f>'Relevant Variables'!D135</f>
        <v>0</v>
      </c>
      <c r="AV132" s="104">
        <f>'Relevant Variables'!D165</f>
        <v>0</v>
      </c>
      <c r="AW132" s="104">
        <f>'Relevant Variables'!D195</f>
        <v>0</v>
      </c>
      <c r="AX132" s="104">
        <f>'Relevant Variables'!D225</f>
        <v>0</v>
      </c>
      <c r="AY132" s="104">
        <f>'Relevant Variables'!D255</f>
        <v>0</v>
      </c>
      <c r="AZ132" s="104">
        <f>'Relevant Variables'!D285</f>
        <v>0</v>
      </c>
      <c r="BA132" s="104">
        <f>'Relevant Variables'!D315</f>
        <v>0</v>
      </c>
      <c r="BB132" s="104">
        <f>'Relevant Variables'!D345</f>
        <v>0</v>
      </c>
      <c r="BC132" s="104">
        <f>'Relevant Variables'!D375</f>
        <v>0</v>
      </c>
      <c r="BD132" s="104">
        <f>'Relevant Variables'!D405</f>
        <v>0</v>
      </c>
      <c r="BE132" s="104">
        <f>'Relevant Variables'!D435</f>
        <v>0</v>
      </c>
      <c r="BF132" s="104">
        <f>'Relevant Variables'!D465</f>
        <v>0</v>
      </c>
      <c r="BG132" s="104">
        <f>'Relevant Variables'!D495</f>
        <v>0</v>
      </c>
      <c r="BH132" s="104">
        <f>'Relevant Variables'!D525</f>
        <v>0</v>
      </c>
      <c r="BI132" s="104">
        <f>'Relevant Variables'!D555</f>
        <v>0</v>
      </c>
      <c r="BJ132" s="104">
        <f>'Relevant Variables'!D585</f>
        <v>0</v>
      </c>
      <c r="BK132" s="104">
        <f>'Relevant Variables'!D615</f>
        <v>0</v>
      </c>
    </row>
    <row r="133" spans="1:63" s="104" customFormat="1">
      <c r="A133" s="164">
        <f t="shared" si="2"/>
        <v>42036</v>
      </c>
      <c r="C133" s="163">
        <f>'Energy Consumption'!E59</f>
        <v>0</v>
      </c>
      <c r="D133" s="104">
        <f>'Energy Consumption'!E60</f>
        <v>0</v>
      </c>
      <c r="E133" s="163">
        <f>'Energy Consumption'!E141</f>
        <v>0</v>
      </c>
      <c r="F133" s="104">
        <f>'Energy Consumption'!E142</f>
        <v>0</v>
      </c>
      <c r="G133" s="163">
        <f>'Energy Consumption'!E223</f>
        <v>0</v>
      </c>
      <c r="H133" s="104">
        <f>'Energy Consumption'!E224</f>
        <v>0</v>
      </c>
      <c r="I133" s="163">
        <f>'Energy Consumption'!E305</f>
        <v>0</v>
      </c>
      <c r="J133" s="104">
        <f>'Energy Consumption'!E306</f>
        <v>0</v>
      </c>
      <c r="K133" s="163">
        <f>'Energy Consumption'!E387</f>
        <v>0</v>
      </c>
      <c r="L133" s="104">
        <f>'Energy Consumption'!E388</f>
        <v>0</v>
      </c>
      <c r="M133" s="163">
        <f>'Energy Consumption'!E469</f>
        <v>0</v>
      </c>
      <c r="N133" s="104">
        <f>'Energy Consumption'!E470</f>
        <v>0</v>
      </c>
      <c r="O133" s="163">
        <f>'Energy Consumption'!E551</f>
        <v>0</v>
      </c>
      <c r="P133" s="104">
        <f>'Energy Consumption'!E552</f>
        <v>0</v>
      </c>
      <c r="Q133" s="163">
        <f>'Energy Consumption'!E633</f>
        <v>0</v>
      </c>
      <c r="R133" s="104">
        <f>'Energy Consumption'!E634</f>
        <v>0</v>
      </c>
      <c r="S133" s="163">
        <f>'Energy Consumption'!E715</f>
        <v>0</v>
      </c>
      <c r="T133" s="104">
        <f>'Energy Consumption'!E716</f>
        <v>0</v>
      </c>
      <c r="U133" s="163">
        <f>'Energy Consumption'!E797</f>
        <v>0</v>
      </c>
      <c r="V133" s="104">
        <f>'Energy Consumption'!E798</f>
        <v>0</v>
      </c>
      <c r="W133" s="163">
        <f>'Energy Consumption'!E879</f>
        <v>0</v>
      </c>
      <c r="X133" s="104">
        <f>'Energy Consumption'!E880</f>
        <v>0</v>
      </c>
      <c r="Y133" s="163">
        <f>'Energy Consumption'!E961</f>
        <v>0</v>
      </c>
      <c r="Z133" s="104">
        <f>'Energy Consumption'!E962</f>
        <v>0</v>
      </c>
      <c r="AA133" s="163">
        <f>'Energy Consumption'!E1043</f>
        <v>0</v>
      </c>
      <c r="AB133" s="104">
        <f>'Energy Consumption'!E1044</f>
        <v>0</v>
      </c>
      <c r="AC133" s="163">
        <f>'Energy Consumption'!E1125</f>
        <v>0</v>
      </c>
      <c r="AD133" s="104">
        <f>'Energy Consumption'!E1126</f>
        <v>0</v>
      </c>
      <c r="AE133" s="163">
        <f>'Energy Consumption'!E1207</f>
        <v>0</v>
      </c>
      <c r="AF133" s="104">
        <f>'Energy Consumption'!E1208</f>
        <v>0</v>
      </c>
      <c r="AG133" s="163">
        <f>'Energy Consumption'!E1289</f>
        <v>0</v>
      </c>
      <c r="AH133" s="104">
        <f>'Energy Consumption'!E1290</f>
        <v>0</v>
      </c>
      <c r="AI133" s="163">
        <f>'Energy Consumption'!E1371</f>
        <v>0</v>
      </c>
      <c r="AJ133" s="104">
        <f>'Energy Consumption'!E1372</f>
        <v>0</v>
      </c>
      <c r="AK133" s="163">
        <f>'Energy Consumption'!E1453</f>
        <v>0</v>
      </c>
      <c r="AL133" s="104">
        <f>'Energy Consumption'!E1454</f>
        <v>0</v>
      </c>
      <c r="AM133" s="163">
        <f>'Energy Consumption'!E1535</f>
        <v>0</v>
      </c>
      <c r="AN133" s="104">
        <f>'Energy Consumption'!E1536</f>
        <v>0</v>
      </c>
      <c r="AO133" s="163">
        <f>'Energy Consumption'!E1617</f>
        <v>0</v>
      </c>
      <c r="AP133" s="104">
        <f>'Energy Consumption'!E1618</f>
        <v>0</v>
      </c>
      <c r="AR133" s="104">
        <f>'Relevant Variables'!E45</f>
        <v>0</v>
      </c>
      <c r="AS133" s="104">
        <f>'Relevant Variables'!E75</f>
        <v>0</v>
      </c>
      <c r="AT133" s="104">
        <f>'Relevant Variables'!E105</f>
        <v>0</v>
      </c>
      <c r="AU133" s="104">
        <f>'Relevant Variables'!E135</f>
        <v>0</v>
      </c>
      <c r="AV133" s="104">
        <f>'Relevant Variables'!E165</f>
        <v>0</v>
      </c>
      <c r="AW133" s="104">
        <f>'Relevant Variables'!E195</f>
        <v>0</v>
      </c>
      <c r="AX133" s="104">
        <f>'Relevant Variables'!E225</f>
        <v>0</v>
      </c>
      <c r="AY133" s="104">
        <f>'Relevant Variables'!E255</f>
        <v>0</v>
      </c>
      <c r="AZ133" s="104">
        <f>'Relevant Variables'!E285</f>
        <v>0</v>
      </c>
      <c r="BA133" s="104">
        <f>'Relevant Variables'!E315</f>
        <v>0</v>
      </c>
      <c r="BB133" s="104">
        <f>'Relevant Variables'!E345</f>
        <v>0</v>
      </c>
      <c r="BC133" s="104">
        <f>'Relevant Variables'!E375</f>
        <v>0</v>
      </c>
      <c r="BD133" s="104">
        <f>'Relevant Variables'!E405</f>
        <v>0</v>
      </c>
      <c r="BE133" s="104">
        <f>'Relevant Variables'!E435</f>
        <v>0</v>
      </c>
      <c r="BF133" s="104">
        <f>'Relevant Variables'!E465</f>
        <v>0</v>
      </c>
      <c r="BG133" s="104">
        <f>'Relevant Variables'!E495</f>
        <v>0</v>
      </c>
      <c r="BH133" s="104">
        <f>'Relevant Variables'!E525</f>
        <v>0</v>
      </c>
      <c r="BI133" s="104">
        <f>'Relevant Variables'!E555</f>
        <v>0</v>
      </c>
      <c r="BJ133" s="104">
        <f>'Relevant Variables'!E585</f>
        <v>0</v>
      </c>
      <c r="BK133" s="104">
        <f>'Relevant Variables'!E615</f>
        <v>0</v>
      </c>
    </row>
    <row r="134" spans="1:63" s="104" customFormat="1">
      <c r="A134" s="164">
        <f t="shared" si="2"/>
        <v>42064</v>
      </c>
      <c r="C134" s="163">
        <f>'Energy Consumption'!F59</f>
        <v>0</v>
      </c>
      <c r="D134" s="104">
        <f>'Energy Consumption'!F60</f>
        <v>0</v>
      </c>
      <c r="E134" s="163">
        <f>'Energy Consumption'!F141</f>
        <v>0</v>
      </c>
      <c r="F134" s="104">
        <f>'Energy Consumption'!F142</f>
        <v>0</v>
      </c>
      <c r="G134" s="163">
        <f>'Energy Consumption'!F223</f>
        <v>0</v>
      </c>
      <c r="H134" s="104">
        <f>'Energy Consumption'!F224</f>
        <v>0</v>
      </c>
      <c r="I134" s="163">
        <f>'Energy Consumption'!F305</f>
        <v>0</v>
      </c>
      <c r="J134" s="104">
        <f>'Energy Consumption'!F306</f>
        <v>0</v>
      </c>
      <c r="K134" s="163">
        <f>'Energy Consumption'!F387</f>
        <v>0</v>
      </c>
      <c r="L134" s="104">
        <f>'Energy Consumption'!F388</f>
        <v>0</v>
      </c>
      <c r="M134" s="163">
        <f>'Energy Consumption'!F469</f>
        <v>0</v>
      </c>
      <c r="N134" s="104">
        <f>'Energy Consumption'!F470</f>
        <v>0</v>
      </c>
      <c r="O134" s="163">
        <f>'Energy Consumption'!F551</f>
        <v>0</v>
      </c>
      <c r="P134" s="104">
        <f>'Energy Consumption'!F552</f>
        <v>0</v>
      </c>
      <c r="Q134" s="163">
        <f>'Energy Consumption'!F633</f>
        <v>0</v>
      </c>
      <c r="R134" s="104">
        <f>'Energy Consumption'!F634</f>
        <v>0</v>
      </c>
      <c r="S134" s="163">
        <f>'Energy Consumption'!F715</f>
        <v>0</v>
      </c>
      <c r="T134" s="104">
        <f>'Energy Consumption'!F716</f>
        <v>0</v>
      </c>
      <c r="U134" s="163">
        <f>'Energy Consumption'!F797</f>
        <v>0</v>
      </c>
      <c r="V134" s="104">
        <f>'Energy Consumption'!F798</f>
        <v>0</v>
      </c>
      <c r="W134" s="163">
        <f>'Energy Consumption'!F879</f>
        <v>0</v>
      </c>
      <c r="X134" s="104">
        <f>'Energy Consumption'!F880</f>
        <v>0</v>
      </c>
      <c r="Y134" s="163">
        <f>'Energy Consumption'!F961</f>
        <v>0</v>
      </c>
      <c r="Z134" s="104">
        <f>'Energy Consumption'!F962</f>
        <v>0</v>
      </c>
      <c r="AA134" s="163">
        <f>'Energy Consumption'!F1043</f>
        <v>0</v>
      </c>
      <c r="AB134" s="104">
        <f>'Energy Consumption'!F1044</f>
        <v>0</v>
      </c>
      <c r="AC134" s="163">
        <f>'Energy Consumption'!F1125</f>
        <v>0</v>
      </c>
      <c r="AD134" s="104">
        <f>'Energy Consumption'!F1126</f>
        <v>0</v>
      </c>
      <c r="AE134" s="163">
        <f>'Energy Consumption'!F1207</f>
        <v>0</v>
      </c>
      <c r="AF134" s="104">
        <f>'Energy Consumption'!F1208</f>
        <v>0</v>
      </c>
      <c r="AG134" s="163">
        <f>'Energy Consumption'!F1289</f>
        <v>0</v>
      </c>
      <c r="AH134" s="104">
        <f>'Energy Consumption'!F1290</f>
        <v>0</v>
      </c>
      <c r="AI134" s="163">
        <f>'Energy Consumption'!F1371</f>
        <v>0</v>
      </c>
      <c r="AJ134" s="104">
        <f>'Energy Consumption'!F1372</f>
        <v>0</v>
      </c>
      <c r="AK134" s="163">
        <f>'Energy Consumption'!F1453</f>
        <v>0</v>
      </c>
      <c r="AL134" s="104">
        <f>'Energy Consumption'!F1454</f>
        <v>0</v>
      </c>
      <c r="AM134" s="163">
        <f>'Energy Consumption'!F1535</f>
        <v>0</v>
      </c>
      <c r="AN134" s="104">
        <f>'Energy Consumption'!F1536</f>
        <v>0</v>
      </c>
      <c r="AO134" s="163">
        <f>'Energy Consumption'!F1617</f>
        <v>0</v>
      </c>
      <c r="AP134" s="104">
        <f>'Energy Consumption'!F1618</f>
        <v>0</v>
      </c>
      <c r="AR134" s="104">
        <f>'Relevant Variables'!F45</f>
        <v>0</v>
      </c>
      <c r="AS134" s="104">
        <f>'Relevant Variables'!F75</f>
        <v>0</v>
      </c>
      <c r="AT134" s="104">
        <f>'Relevant Variables'!F105</f>
        <v>0</v>
      </c>
      <c r="AU134" s="104">
        <f>'Relevant Variables'!F135</f>
        <v>0</v>
      </c>
      <c r="AV134" s="104">
        <f>'Relevant Variables'!F165</f>
        <v>0</v>
      </c>
      <c r="AW134" s="104">
        <f>'Relevant Variables'!F195</f>
        <v>0</v>
      </c>
      <c r="AX134" s="104">
        <f>'Relevant Variables'!F225</f>
        <v>0</v>
      </c>
      <c r="AY134" s="104">
        <f>'Relevant Variables'!F255</f>
        <v>0</v>
      </c>
      <c r="AZ134" s="104">
        <f>'Relevant Variables'!F285</f>
        <v>0</v>
      </c>
      <c r="BA134" s="104">
        <f>'Relevant Variables'!F315</f>
        <v>0</v>
      </c>
      <c r="BB134" s="104">
        <f>'Relevant Variables'!F345</f>
        <v>0</v>
      </c>
      <c r="BC134" s="104">
        <f>'Relevant Variables'!F375</f>
        <v>0</v>
      </c>
      <c r="BD134" s="104">
        <f>'Relevant Variables'!F405</f>
        <v>0</v>
      </c>
      <c r="BE134" s="104">
        <f>'Relevant Variables'!F435</f>
        <v>0</v>
      </c>
      <c r="BF134" s="104">
        <f>'Relevant Variables'!F465</f>
        <v>0</v>
      </c>
      <c r="BG134" s="104">
        <f>'Relevant Variables'!F495</f>
        <v>0</v>
      </c>
      <c r="BH134" s="104">
        <f>'Relevant Variables'!F525</f>
        <v>0</v>
      </c>
      <c r="BI134" s="104">
        <f>'Relevant Variables'!F555</f>
        <v>0</v>
      </c>
      <c r="BJ134" s="104">
        <f>'Relevant Variables'!F585</f>
        <v>0</v>
      </c>
      <c r="BK134" s="104">
        <f>'Relevant Variables'!F615</f>
        <v>0</v>
      </c>
    </row>
    <row r="135" spans="1:63" s="104" customFormat="1">
      <c r="A135" s="164">
        <f t="shared" si="2"/>
        <v>42095</v>
      </c>
      <c r="C135" s="163">
        <f>'Energy Consumption'!G59</f>
        <v>0</v>
      </c>
      <c r="D135" s="104">
        <f>'Energy Consumption'!G60</f>
        <v>0</v>
      </c>
      <c r="E135" s="163">
        <f>'Energy Consumption'!G141</f>
        <v>0</v>
      </c>
      <c r="F135" s="104">
        <f>'Energy Consumption'!G142</f>
        <v>0</v>
      </c>
      <c r="G135" s="163">
        <f>'Energy Consumption'!G223</f>
        <v>0</v>
      </c>
      <c r="H135" s="104">
        <f>'Energy Consumption'!G224</f>
        <v>0</v>
      </c>
      <c r="I135" s="163">
        <f>'Energy Consumption'!G305</f>
        <v>0</v>
      </c>
      <c r="J135" s="104">
        <f>'Energy Consumption'!G306</f>
        <v>0</v>
      </c>
      <c r="K135" s="163">
        <f>'Energy Consumption'!G387</f>
        <v>0</v>
      </c>
      <c r="L135" s="104">
        <f>'Energy Consumption'!G388</f>
        <v>0</v>
      </c>
      <c r="M135" s="163">
        <f>'Energy Consumption'!G469</f>
        <v>0</v>
      </c>
      <c r="N135" s="104">
        <f>'Energy Consumption'!G470</f>
        <v>0</v>
      </c>
      <c r="O135" s="163">
        <f>'Energy Consumption'!G551</f>
        <v>0</v>
      </c>
      <c r="P135" s="104">
        <f>'Energy Consumption'!G552</f>
        <v>0</v>
      </c>
      <c r="Q135" s="163">
        <f>'Energy Consumption'!G633</f>
        <v>0</v>
      </c>
      <c r="R135" s="104">
        <f>'Energy Consumption'!G634</f>
        <v>0</v>
      </c>
      <c r="S135" s="163">
        <f>'Energy Consumption'!G715</f>
        <v>0</v>
      </c>
      <c r="T135" s="104">
        <f>'Energy Consumption'!G716</f>
        <v>0</v>
      </c>
      <c r="U135" s="163">
        <f>'Energy Consumption'!G797</f>
        <v>0</v>
      </c>
      <c r="V135" s="104">
        <f>'Energy Consumption'!G798</f>
        <v>0</v>
      </c>
      <c r="W135" s="163">
        <f>'Energy Consumption'!G879</f>
        <v>0</v>
      </c>
      <c r="X135" s="104">
        <f>'Energy Consumption'!G880</f>
        <v>0</v>
      </c>
      <c r="Y135" s="163">
        <f>'Energy Consumption'!G961</f>
        <v>0</v>
      </c>
      <c r="Z135" s="104">
        <f>'Energy Consumption'!G962</f>
        <v>0</v>
      </c>
      <c r="AA135" s="163">
        <f>'Energy Consumption'!G1043</f>
        <v>0</v>
      </c>
      <c r="AB135" s="104">
        <f>'Energy Consumption'!G1044</f>
        <v>0</v>
      </c>
      <c r="AC135" s="163">
        <f>'Energy Consumption'!G1125</f>
        <v>0</v>
      </c>
      <c r="AD135" s="104">
        <f>'Energy Consumption'!G1126</f>
        <v>0</v>
      </c>
      <c r="AE135" s="163">
        <f>'Energy Consumption'!G1207</f>
        <v>0</v>
      </c>
      <c r="AF135" s="104">
        <f>'Energy Consumption'!G1208</f>
        <v>0</v>
      </c>
      <c r="AG135" s="163">
        <f>'Energy Consumption'!G1289</f>
        <v>0</v>
      </c>
      <c r="AH135" s="104">
        <f>'Energy Consumption'!G1290</f>
        <v>0</v>
      </c>
      <c r="AI135" s="163">
        <f>'Energy Consumption'!G1371</f>
        <v>0</v>
      </c>
      <c r="AJ135" s="104">
        <f>'Energy Consumption'!G1372</f>
        <v>0</v>
      </c>
      <c r="AK135" s="163">
        <f>'Energy Consumption'!G1453</f>
        <v>0</v>
      </c>
      <c r="AL135" s="104">
        <f>'Energy Consumption'!G1454</f>
        <v>0</v>
      </c>
      <c r="AM135" s="163">
        <f>'Energy Consumption'!G1535</f>
        <v>0</v>
      </c>
      <c r="AN135" s="104">
        <f>'Energy Consumption'!G1536</f>
        <v>0</v>
      </c>
      <c r="AO135" s="163">
        <f>'Energy Consumption'!G1617</f>
        <v>0</v>
      </c>
      <c r="AP135" s="104">
        <f>'Energy Consumption'!G1618</f>
        <v>0</v>
      </c>
      <c r="AR135" s="104">
        <f>'Relevant Variables'!G45</f>
        <v>0</v>
      </c>
      <c r="AS135" s="104">
        <f>'Relevant Variables'!G75</f>
        <v>0</v>
      </c>
      <c r="AT135" s="104">
        <f>'Relevant Variables'!G105</f>
        <v>0</v>
      </c>
      <c r="AU135" s="104">
        <f>'Relevant Variables'!G135</f>
        <v>0</v>
      </c>
      <c r="AV135" s="104">
        <f>'Relevant Variables'!G165</f>
        <v>0</v>
      </c>
      <c r="AW135" s="104">
        <f>'Relevant Variables'!G195</f>
        <v>0</v>
      </c>
      <c r="AX135" s="104">
        <f>'Relevant Variables'!G225</f>
        <v>0</v>
      </c>
      <c r="AY135" s="104">
        <f>'Relevant Variables'!G255</f>
        <v>0</v>
      </c>
      <c r="AZ135" s="104">
        <f>'Relevant Variables'!G285</f>
        <v>0</v>
      </c>
      <c r="BA135" s="104">
        <f>'Relevant Variables'!G315</f>
        <v>0</v>
      </c>
      <c r="BB135" s="104">
        <f>'Relevant Variables'!G345</f>
        <v>0</v>
      </c>
      <c r="BC135" s="104">
        <f>'Relevant Variables'!G375</f>
        <v>0</v>
      </c>
      <c r="BD135" s="104">
        <f>'Relevant Variables'!G405</f>
        <v>0</v>
      </c>
      <c r="BE135" s="104">
        <f>'Relevant Variables'!G435</f>
        <v>0</v>
      </c>
      <c r="BF135" s="104">
        <f>'Relevant Variables'!G465</f>
        <v>0</v>
      </c>
      <c r="BG135" s="104">
        <f>'Relevant Variables'!G495</f>
        <v>0</v>
      </c>
      <c r="BH135" s="104">
        <f>'Relevant Variables'!G525</f>
        <v>0</v>
      </c>
      <c r="BI135" s="104">
        <f>'Relevant Variables'!G555</f>
        <v>0</v>
      </c>
      <c r="BJ135" s="104">
        <f>'Relevant Variables'!G585</f>
        <v>0</v>
      </c>
      <c r="BK135" s="104">
        <f>'Relevant Variables'!G615</f>
        <v>0</v>
      </c>
    </row>
    <row r="136" spans="1:63" s="104" customFormat="1">
      <c r="A136" s="164">
        <f t="shared" si="2"/>
        <v>42125</v>
      </c>
      <c r="C136" s="163">
        <f>'Energy Consumption'!H59</f>
        <v>0</v>
      </c>
      <c r="D136" s="104">
        <f>'Energy Consumption'!H60</f>
        <v>0</v>
      </c>
      <c r="E136" s="163">
        <f>'Energy Consumption'!H141</f>
        <v>0</v>
      </c>
      <c r="F136" s="104">
        <f>'Energy Consumption'!H142</f>
        <v>0</v>
      </c>
      <c r="G136" s="163">
        <f>'Energy Consumption'!H223</f>
        <v>0</v>
      </c>
      <c r="H136" s="104">
        <f>'Energy Consumption'!H224</f>
        <v>0</v>
      </c>
      <c r="I136" s="163">
        <f>'Energy Consumption'!H305</f>
        <v>0</v>
      </c>
      <c r="J136" s="104">
        <f>'Energy Consumption'!H306</f>
        <v>0</v>
      </c>
      <c r="K136" s="163">
        <f>'Energy Consumption'!H387</f>
        <v>0</v>
      </c>
      <c r="L136" s="104">
        <f>'Energy Consumption'!H388</f>
        <v>0</v>
      </c>
      <c r="M136" s="163">
        <f>'Energy Consumption'!H469</f>
        <v>0</v>
      </c>
      <c r="N136" s="104">
        <f>'Energy Consumption'!H470</f>
        <v>0</v>
      </c>
      <c r="O136" s="163">
        <f>'Energy Consumption'!H551</f>
        <v>0</v>
      </c>
      <c r="P136" s="104">
        <f>'Energy Consumption'!H552</f>
        <v>0</v>
      </c>
      <c r="Q136" s="163">
        <f>'Energy Consumption'!H633</f>
        <v>0</v>
      </c>
      <c r="R136" s="104">
        <f>'Energy Consumption'!H634</f>
        <v>0</v>
      </c>
      <c r="S136" s="163">
        <f>'Energy Consumption'!H715</f>
        <v>0</v>
      </c>
      <c r="T136" s="104">
        <f>'Energy Consumption'!H716</f>
        <v>0</v>
      </c>
      <c r="U136" s="163">
        <f>'Energy Consumption'!H797</f>
        <v>0</v>
      </c>
      <c r="V136" s="104">
        <f>'Energy Consumption'!H798</f>
        <v>0</v>
      </c>
      <c r="W136" s="163">
        <f>'Energy Consumption'!H879</f>
        <v>0</v>
      </c>
      <c r="X136" s="104">
        <f>'Energy Consumption'!H880</f>
        <v>0</v>
      </c>
      <c r="Y136" s="163">
        <f>'Energy Consumption'!H961</f>
        <v>0</v>
      </c>
      <c r="Z136" s="104">
        <f>'Energy Consumption'!H962</f>
        <v>0</v>
      </c>
      <c r="AA136" s="163">
        <f>'Energy Consumption'!H1043</f>
        <v>0</v>
      </c>
      <c r="AB136" s="104">
        <f>'Energy Consumption'!H1044</f>
        <v>0</v>
      </c>
      <c r="AC136" s="163">
        <f>'Energy Consumption'!H1125</f>
        <v>0</v>
      </c>
      <c r="AD136" s="104">
        <f>'Energy Consumption'!H1126</f>
        <v>0</v>
      </c>
      <c r="AE136" s="163">
        <f>'Energy Consumption'!H1207</f>
        <v>0</v>
      </c>
      <c r="AF136" s="104">
        <f>'Energy Consumption'!H1208</f>
        <v>0</v>
      </c>
      <c r="AG136" s="163">
        <f>'Energy Consumption'!H1289</f>
        <v>0</v>
      </c>
      <c r="AH136" s="104">
        <f>'Energy Consumption'!H1290</f>
        <v>0</v>
      </c>
      <c r="AI136" s="163">
        <f>'Energy Consumption'!H1371</f>
        <v>0</v>
      </c>
      <c r="AJ136" s="104">
        <f>'Energy Consumption'!H1372</f>
        <v>0</v>
      </c>
      <c r="AK136" s="163">
        <f>'Energy Consumption'!H1453</f>
        <v>0</v>
      </c>
      <c r="AL136" s="104">
        <f>'Energy Consumption'!H1454</f>
        <v>0</v>
      </c>
      <c r="AM136" s="163">
        <f>'Energy Consumption'!H1535</f>
        <v>0</v>
      </c>
      <c r="AN136" s="104">
        <f>'Energy Consumption'!H1536</f>
        <v>0</v>
      </c>
      <c r="AO136" s="163">
        <f>'Energy Consumption'!H1617</f>
        <v>0</v>
      </c>
      <c r="AP136" s="104">
        <f>'Energy Consumption'!H1618</f>
        <v>0</v>
      </c>
      <c r="AR136" s="104">
        <f>'Relevant Variables'!H45</f>
        <v>0</v>
      </c>
      <c r="AS136" s="104">
        <f>'Relevant Variables'!H75</f>
        <v>0</v>
      </c>
      <c r="AT136" s="104">
        <f>'Relevant Variables'!H105</f>
        <v>0</v>
      </c>
      <c r="AU136" s="104">
        <f>'Relevant Variables'!H135</f>
        <v>0</v>
      </c>
      <c r="AV136" s="104">
        <f>'Relevant Variables'!H165</f>
        <v>0</v>
      </c>
      <c r="AW136" s="104">
        <f>'Relevant Variables'!H195</f>
        <v>0</v>
      </c>
      <c r="AX136" s="104">
        <f>'Relevant Variables'!H225</f>
        <v>0</v>
      </c>
      <c r="AY136" s="104">
        <f>'Relevant Variables'!H255</f>
        <v>0</v>
      </c>
      <c r="AZ136" s="104">
        <f>'Relevant Variables'!H285</f>
        <v>0</v>
      </c>
      <c r="BA136" s="104">
        <f>'Relevant Variables'!H315</f>
        <v>0</v>
      </c>
      <c r="BB136" s="104">
        <f>'Relevant Variables'!H345</f>
        <v>0</v>
      </c>
      <c r="BC136" s="104">
        <f>'Relevant Variables'!H375</f>
        <v>0</v>
      </c>
      <c r="BD136" s="104">
        <f>'Relevant Variables'!H405</f>
        <v>0</v>
      </c>
      <c r="BE136" s="104">
        <f>'Relevant Variables'!H435</f>
        <v>0</v>
      </c>
      <c r="BF136" s="104">
        <f>'Relevant Variables'!H465</f>
        <v>0</v>
      </c>
      <c r="BG136" s="104">
        <f>'Relevant Variables'!H495</f>
        <v>0</v>
      </c>
      <c r="BH136" s="104">
        <f>'Relevant Variables'!H525</f>
        <v>0</v>
      </c>
      <c r="BI136" s="104">
        <f>'Relevant Variables'!H555</f>
        <v>0</v>
      </c>
      <c r="BJ136" s="104">
        <f>'Relevant Variables'!H585</f>
        <v>0</v>
      </c>
      <c r="BK136" s="104">
        <f>'Relevant Variables'!H615</f>
        <v>0</v>
      </c>
    </row>
    <row r="137" spans="1:63" s="104" customFormat="1">
      <c r="A137" s="164">
        <f t="shared" si="2"/>
        <v>42156</v>
      </c>
      <c r="C137" s="163">
        <f>'Energy Consumption'!I59</f>
        <v>0</v>
      </c>
      <c r="D137" s="104">
        <f>'Energy Consumption'!I60</f>
        <v>0</v>
      </c>
      <c r="E137" s="163">
        <f>'Energy Consumption'!I141</f>
        <v>0</v>
      </c>
      <c r="F137" s="104">
        <f>'Energy Consumption'!I142</f>
        <v>0</v>
      </c>
      <c r="G137" s="163">
        <f>'Energy Consumption'!I223</f>
        <v>0</v>
      </c>
      <c r="H137" s="104">
        <f>'Energy Consumption'!I224</f>
        <v>0</v>
      </c>
      <c r="I137" s="163">
        <f>'Energy Consumption'!I305</f>
        <v>0</v>
      </c>
      <c r="J137" s="104">
        <f>'Energy Consumption'!I306</f>
        <v>0</v>
      </c>
      <c r="K137" s="163">
        <f>'Energy Consumption'!I387</f>
        <v>0</v>
      </c>
      <c r="L137" s="104">
        <f>'Energy Consumption'!I388</f>
        <v>0</v>
      </c>
      <c r="M137" s="163">
        <f>'Energy Consumption'!I469</f>
        <v>0</v>
      </c>
      <c r="N137" s="104">
        <f>'Energy Consumption'!I470</f>
        <v>0</v>
      </c>
      <c r="O137" s="163">
        <f>'Energy Consumption'!I551</f>
        <v>0</v>
      </c>
      <c r="P137" s="104">
        <f>'Energy Consumption'!I552</f>
        <v>0</v>
      </c>
      <c r="Q137" s="163">
        <f>'Energy Consumption'!I633</f>
        <v>0</v>
      </c>
      <c r="R137" s="104">
        <f>'Energy Consumption'!I634</f>
        <v>0</v>
      </c>
      <c r="S137" s="163">
        <f>'Energy Consumption'!I715</f>
        <v>0</v>
      </c>
      <c r="T137" s="104">
        <f>'Energy Consumption'!I716</f>
        <v>0</v>
      </c>
      <c r="U137" s="163">
        <f>'Energy Consumption'!I797</f>
        <v>0</v>
      </c>
      <c r="V137" s="104">
        <f>'Energy Consumption'!I798</f>
        <v>0</v>
      </c>
      <c r="W137" s="163">
        <f>'Energy Consumption'!I879</f>
        <v>0</v>
      </c>
      <c r="X137" s="104">
        <f>'Energy Consumption'!I880</f>
        <v>0</v>
      </c>
      <c r="Y137" s="163">
        <f>'Energy Consumption'!I961</f>
        <v>0</v>
      </c>
      <c r="Z137" s="104">
        <f>'Energy Consumption'!I962</f>
        <v>0</v>
      </c>
      <c r="AA137" s="163">
        <f>'Energy Consumption'!I1043</f>
        <v>0</v>
      </c>
      <c r="AB137" s="104">
        <f>'Energy Consumption'!I1044</f>
        <v>0</v>
      </c>
      <c r="AC137" s="163">
        <f>'Energy Consumption'!I1125</f>
        <v>0</v>
      </c>
      <c r="AD137" s="104">
        <f>'Energy Consumption'!I1126</f>
        <v>0</v>
      </c>
      <c r="AE137" s="163">
        <f>'Energy Consumption'!I1207</f>
        <v>0</v>
      </c>
      <c r="AF137" s="104">
        <f>'Energy Consumption'!I1208</f>
        <v>0</v>
      </c>
      <c r="AG137" s="163">
        <f>'Energy Consumption'!I1289</f>
        <v>0</v>
      </c>
      <c r="AH137" s="104">
        <f>'Energy Consumption'!I1290</f>
        <v>0</v>
      </c>
      <c r="AI137" s="163">
        <f>'Energy Consumption'!I1371</f>
        <v>0</v>
      </c>
      <c r="AJ137" s="104">
        <f>'Energy Consumption'!I1372</f>
        <v>0</v>
      </c>
      <c r="AK137" s="163">
        <f>'Energy Consumption'!I1453</f>
        <v>0</v>
      </c>
      <c r="AL137" s="104">
        <f>'Energy Consumption'!I1454</f>
        <v>0</v>
      </c>
      <c r="AM137" s="163">
        <f>'Energy Consumption'!I1535</f>
        <v>0</v>
      </c>
      <c r="AN137" s="104">
        <f>'Energy Consumption'!I1536</f>
        <v>0</v>
      </c>
      <c r="AO137" s="163">
        <f>'Energy Consumption'!I1617</f>
        <v>0</v>
      </c>
      <c r="AP137" s="104">
        <f>'Energy Consumption'!I1618</f>
        <v>0</v>
      </c>
      <c r="AR137" s="104">
        <f>'Relevant Variables'!I45</f>
        <v>0</v>
      </c>
      <c r="AS137" s="104">
        <f>'Relevant Variables'!I75</f>
        <v>0</v>
      </c>
      <c r="AT137" s="104">
        <f>'Relevant Variables'!I105</f>
        <v>0</v>
      </c>
      <c r="AU137" s="104">
        <f>'Relevant Variables'!I135</f>
        <v>0</v>
      </c>
      <c r="AV137" s="104">
        <f>'Relevant Variables'!I165</f>
        <v>0</v>
      </c>
      <c r="AW137" s="104">
        <f>'Relevant Variables'!I195</f>
        <v>0</v>
      </c>
      <c r="AX137" s="104">
        <f>'Relevant Variables'!I225</f>
        <v>0</v>
      </c>
      <c r="AY137" s="104">
        <f>'Relevant Variables'!I255</f>
        <v>0</v>
      </c>
      <c r="AZ137" s="104">
        <f>'Relevant Variables'!I285</f>
        <v>0</v>
      </c>
      <c r="BA137" s="104">
        <f>'Relevant Variables'!I315</f>
        <v>0</v>
      </c>
      <c r="BB137" s="104">
        <f>'Relevant Variables'!I345</f>
        <v>0</v>
      </c>
      <c r="BC137" s="104">
        <f>'Relevant Variables'!I375</f>
        <v>0</v>
      </c>
      <c r="BD137" s="104">
        <f>'Relevant Variables'!I405</f>
        <v>0</v>
      </c>
      <c r="BE137" s="104">
        <f>'Relevant Variables'!I435</f>
        <v>0</v>
      </c>
      <c r="BF137" s="104">
        <f>'Relevant Variables'!I465</f>
        <v>0</v>
      </c>
      <c r="BG137" s="104">
        <f>'Relevant Variables'!I495</f>
        <v>0</v>
      </c>
      <c r="BH137" s="104">
        <f>'Relevant Variables'!I525</f>
        <v>0</v>
      </c>
      <c r="BI137" s="104">
        <f>'Relevant Variables'!I555</f>
        <v>0</v>
      </c>
      <c r="BJ137" s="104">
        <f>'Relevant Variables'!I585</f>
        <v>0</v>
      </c>
      <c r="BK137" s="104">
        <f>'Relevant Variables'!I615</f>
        <v>0</v>
      </c>
    </row>
    <row r="138" spans="1:63" s="104" customFormat="1">
      <c r="A138" s="164">
        <f t="shared" si="2"/>
        <v>42186</v>
      </c>
      <c r="C138" s="163">
        <f>'Energy Consumption'!J59</f>
        <v>0</v>
      </c>
      <c r="D138" s="104">
        <f>'Energy Consumption'!J60</f>
        <v>0</v>
      </c>
      <c r="E138" s="163">
        <f>'Energy Consumption'!J141</f>
        <v>0</v>
      </c>
      <c r="F138" s="104">
        <f>'Energy Consumption'!J142</f>
        <v>0</v>
      </c>
      <c r="G138" s="163">
        <f>'Energy Consumption'!J223</f>
        <v>0</v>
      </c>
      <c r="H138" s="104">
        <f>'Energy Consumption'!J224</f>
        <v>0</v>
      </c>
      <c r="I138" s="163">
        <f>'Energy Consumption'!J305</f>
        <v>0</v>
      </c>
      <c r="J138" s="104">
        <f>'Energy Consumption'!J306</f>
        <v>0</v>
      </c>
      <c r="K138" s="163">
        <f>'Energy Consumption'!J387</f>
        <v>0</v>
      </c>
      <c r="L138" s="104">
        <f>'Energy Consumption'!J388</f>
        <v>0</v>
      </c>
      <c r="M138" s="163">
        <f>'Energy Consumption'!J469</f>
        <v>0</v>
      </c>
      <c r="N138" s="104">
        <f>'Energy Consumption'!J470</f>
        <v>0</v>
      </c>
      <c r="O138" s="163">
        <f>'Energy Consumption'!J551</f>
        <v>0</v>
      </c>
      <c r="P138" s="104">
        <f>'Energy Consumption'!J552</f>
        <v>0</v>
      </c>
      <c r="Q138" s="163">
        <f>'Energy Consumption'!J633</f>
        <v>0</v>
      </c>
      <c r="R138" s="104">
        <f>'Energy Consumption'!J634</f>
        <v>0</v>
      </c>
      <c r="S138" s="163">
        <f>'Energy Consumption'!J715</f>
        <v>0</v>
      </c>
      <c r="T138" s="104">
        <f>'Energy Consumption'!J716</f>
        <v>0</v>
      </c>
      <c r="U138" s="163">
        <f>'Energy Consumption'!J797</f>
        <v>0</v>
      </c>
      <c r="V138" s="104">
        <f>'Energy Consumption'!J798</f>
        <v>0</v>
      </c>
      <c r="W138" s="163">
        <f>'Energy Consumption'!J879</f>
        <v>0</v>
      </c>
      <c r="X138" s="104">
        <f>'Energy Consumption'!J880</f>
        <v>0</v>
      </c>
      <c r="Y138" s="163">
        <f>'Energy Consumption'!J961</f>
        <v>0</v>
      </c>
      <c r="Z138" s="104">
        <f>'Energy Consumption'!J962</f>
        <v>0</v>
      </c>
      <c r="AA138" s="163">
        <f>'Energy Consumption'!J1043</f>
        <v>0</v>
      </c>
      <c r="AB138" s="104">
        <f>'Energy Consumption'!J1044</f>
        <v>0</v>
      </c>
      <c r="AC138" s="163">
        <f>'Energy Consumption'!J1125</f>
        <v>0</v>
      </c>
      <c r="AD138" s="104">
        <f>'Energy Consumption'!J1126</f>
        <v>0</v>
      </c>
      <c r="AE138" s="163">
        <f>'Energy Consumption'!J1207</f>
        <v>0</v>
      </c>
      <c r="AF138" s="104">
        <f>'Energy Consumption'!J1208</f>
        <v>0</v>
      </c>
      <c r="AG138" s="163">
        <f>'Energy Consumption'!J1289</f>
        <v>0</v>
      </c>
      <c r="AH138" s="104">
        <f>'Energy Consumption'!J1290</f>
        <v>0</v>
      </c>
      <c r="AI138" s="163">
        <f>'Energy Consumption'!J1371</f>
        <v>0</v>
      </c>
      <c r="AJ138" s="104">
        <f>'Energy Consumption'!J1372</f>
        <v>0</v>
      </c>
      <c r="AK138" s="163">
        <f>'Energy Consumption'!J1453</f>
        <v>0</v>
      </c>
      <c r="AL138" s="104">
        <f>'Energy Consumption'!J1454</f>
        <v>0</v>
      </c>
      <c r="AM138" s="163">
        <f>'Energy Consumption'!J1535</f>
        <v>0</v>
      </c>
      <c r="AN138" s="104">
        <f>'Energy Consumption'!J1536</f>
        <v>0</v>
      </c>
      <c r="AO138" s="163">
        <f>'Energy Consumption'!J1617</f>
        <v>0</v>
      </c>
      <c r="AP138" s="104">
        <f>'Energy Consumption'!J1618</f>
        <v>0</v>
      </c>
      <c r="AR138" s="104">
        <f>'Relevant Variables'!J45</f>
        <v>0</v>
      </c>
      <c r="AS138" s="104">
        <f>'Relevant Variables'!J75</f>
        <v>0</v>
      </c>
      <c r="AT138" s="104">
        <f>'Relevant Variables'!J105</f>
        <v>0</v>
      </c>
      <c r="AU138" s="104">
        <f>'Relevant Variables'!J135</f>
        <v>0</v>
      </c>
      <c r="AV138" s="104">
        <f>'Relevant Variables'!J165</f>
        <v>0</v>
      </c>
      <c r="AW138" s="104">
        <f>'Relevant Variables'!J195</f>
        <v>0</v>
      </c>
      <c r="AX138" s="104">
        <f>'Relevant Variables'!J225</f>
        <v>0</v>
      </c>
      <c r="AY138" s="104">
        <f>'Relevant Variables'!J255</f>
        <v>0</v>
      </c>
      <c r="AZ138" s="104">
        <f>'Relevant Variables'!J285</f>
        <v>0</v>
      </c>
      <c r="BA138" s="104">
        <f>'Relevant Variables'!J315</f>
        <v>0</v>
      </c>
      <c r="BB138" s="104">
        <f>'Relevant Variables'!J345</f>
        <v>0</v>
      </c>
      <c r="BC138" s="104">
        <f>'Relevant Variables'!J375</f>
        <v>0</v>
      </c>
      <c r="BD138" s="104">
        <f>'Relevant Variables'!J405</f>
        <v>0</v>
      </c>
      <c r="BE138" s="104">
        <f>'Relevant Variables'!J435</f>
        <v>0</v>
      </c>
      <c r="BF138" s="104">
        <f>'Relevant Variables'!J465</f>
        <v>0</v>
      </c>
      <c r="BG138" s="104">
        <f>'Relevant Variables'!J495</f>
        <v>0</v>
      </c>
      <c r="BH138" s="104">
        <f>'Relevant Variables'!J525</f>
        <v>0</v>
      </c>
      <c r="BI138" s="104">
        <f>'Relevant Variables'!J555</f>
        <v>0</v>
      </c>
      <c r="BJ138" s="104">
        <f>'Relevant Variables'!J585</f>
        <v>0</v>
      </c>
      <c r="BK138" s="104">
        <f>'Relevant Variables'!J615</f>
        <v>0</v>
      </c>
    </row>
    <row r="139" spans="1:63" s="104" customFormat="1">
      <c r="A139" s="164">
        <f t="shared" si="2"/>
        <v>42217</v>
      </c>
      <c r="C139" s="163">
        <f>'Energy Consumption'!K59</f>
        <v>0</v>
      </c>
      <c r="D139" s="104">
        <f>'Energy Consumption'!K60</f>
        <v>0</v>
      </c>
      <c r="E139" s="163">
        <f>'Energy Consumption'!K141</f>
        <v>0</v>
      </c>
      <c r="F139" s="104">
        <f>'Energy Consumption'!K142</f>
        <v>0</v>
      </c>
      <c r="G139" s="163">
        <f>'Energy Consumption'!K223</f>
        <v>0</v>
      </c>
      <c r="H139" s="104">
        <f>'Energy Consumption'!K224</f>
        <v>0</v>
      </c>
      <c r="I139" s="163">
        <f>'Energy Consumption'!K305</f>
        <v>0</v>
      </c>
      <c r="J139" s="104">
        <f>'Energy Consumption'!K306</f>
        <v>0</v>
      </c>
      <c r="K139" s="163">
        <f>'Energy Consumption'!K387</f>
        <v>0</v>
      </c>
      <c r="L139" s="104">
        <f>'Energy Consumption'!K388</f>
        <v>0</v>
      </c>
      <c r="M139" s="163">
        <f>'Energy Consumption'!K469</f>
        <v>0</v>
      </c>
      <c r="N139" s="104">
        <f>'Energy Consumption'!K470</f>
        <v>0</v>
      </c>
      <c r="O139" s="163">
        <f>'Energy Consumption'!K551</f>
        <v>0</v>
      </c>
      <c r="P139" s="104">
        <f>'Energy Consumption'!K552</f>
        <v>0</v>
      </c>
      <c r="Q139" s="163">
        <f>'Energy Consumption'!K633</f>
        <v>0</v>
      </c>
      <c r="R139" s="104">
        <f>'Energy Consumption'!K634</f>
        <v>0</v>
      </c>
      <c r="S139" s="163">
        <f>'Energy Consumption'!K715</f>
        <v>0</v>
      </c>
      <c r="T139" s="104">
        <f>'Energy Consumption'!K716</f>
        <v>0</v>
      </c>
      <c r="U139" s="163">
        <f>'Energy Consumption'!K797</f>
        <v>0</v>
      </c>
      <c r="V139" s="104">
        <f>'Energy Consumption'!K798</f>
        <v>0</v>
      </c>
      <c r="W139" s="163">
        <f>'Energy Consumption'!K879</f>
        <v>0</v>
      </c>
      <c r="X139" s="104">
        <f>'Energy Consumption'!K880</f>
        <v>0</v>
      </c>
      <c r="Y139" s="163">
        <f>'Energy Consumption'!K961</f>
        <v>0</v>
      </c>
      <c r="Z139" s="104">
        <f>'Energy Consumption'!K962</f>
        <v>0</v>
      </c>
      <c r="AA139" s="163">
        <f>'Energy Consumption'!K1043</f>
        <v>0</v>
      </c>
      <c r="AB139" s="104">
        <f>'Energy Consumption'!K1044</f>
        <v>0</v>
      </c>
      <c r="AC139" s="163">
        <f>'Energy Consumption'!K1125</f>
        <v>0</v>
      </c>
      <c r="AD139" s="104">
        <f>'Energy Consumption'!K1126</f>
        <v>0</v>
      </c>
      <c r="AE139" s="163">
        <f>'Energy Consumption'!K1207</f>
        <v>0</v>
      </c>
      <c r="AF139" s="104">
        <f>'Energy Consumption'!K1208</f>
        <v>0</v>
      </c>
      <c r="AG139" s="163">
        <f>'Energy Consumption'!K1289</f>
        <v>0</v>
      </c>
      <c r="AH139" s="104">
        <f>'Energy Consumption'!K1290</f>
        <v>0</v>
      </c>
      <c r="AI139" s="163">
        <f>'Energy Consumption'!K1371</f>
        <v>0</v>
      </c>
      <c r="AJ139" s="104">
        <f>'Energy Consumption'!K1372</f>
        <v>0</v>
      </c>
      <c r="AK139" s="163">
        <f>'Energy Consumption'!K1453</f>
        <v>0</v>
      </c>
      <c r="AL139" s="104">
        <f>'Energy Consumption'!K1454</f>
        <v>0</v>
      </c>
      <c r="AM139" s="163">
        <f>'Energy Consumption'!K1535</f>
        <v>0</v>
      </c>
      <c r="AN139" s="104">
        <f>'Energy Consumption'!K1536</f>
        <v>0</v>
      </c>
      <c r="AO139" s="163">
        <f>'Energy Consumption'!K1617</f>
        <v>0</v>
      </c>
      <c r="AP139" s="104">
        <f>'Energy Consumption'!K1618</f>
        <v>0</v>
      </c>
      <c r="AR139" s="104">
        <f>'Relevant Variables'!K45</f>
        <v>0</v>
      </c>
      <c r="AS139" s="104">
        <f>'Relevant Variables'!K75</f>
        <v>0</v>
      </c>
      <c r="AT139" s="104">
        <f>'Relevant Variables'!K105</f>
        <v>0</v>
      </c>
      <c r="AU139" s="104">
        <f>'Relevant Variables'!K135</f>
        <v>0</v>
      </c>
      <c r="AV139" s="104">
        <f>'Relevant Variables'!K165</f>
        <v>0</v>
      </c>
      <c r="AW139" s="104">
        <f>'Relevant Variables'!K195</f>
        <v>0</v>
      </c>
      <c r="AX139" s="104">
        <f>'Relevant Variables'!K225</f>
        <v>0</v>
      </c>
      <c r="AY139" s="104">
        <f>'Relevant Variables'!K255</f>
        <v>0</v>
      </c>
      <c r="AZ139" s="104">
        <f>'Relevant Variables'!K285</f>
        <v>0</v>
      </c>
      <c r="BA139" s="104">
        <f>'Relevant Variables'!K315</f>
        <v>0</v>
      </c>
      <c r="BB139" s="104">
        <f>'Relevant Variables'!K345</f>
        <v>0</v>
      </c>
      <c r="BC139" s="104">
        <f>'Relevant Variables'!K375</f>
        <v>0</v>
      </c>
      <c r="BD139" s="104">
        <f>'Relevant Variables'!K405</f>
        <v>0</v>
      </c>
      <c r="BE139" s="104">
        <f>'Relevant Variables'!K435</f>
        <v>0</v>
      </c>
      <c r="BF139" s="104">
        <f>'Relevant Variables'!K465</f>
        <v>0</v>
      </c>
      <c r="BG139" s="104">
        <f>'Relevant Variables'!K495</f>
        <v>0</v>
      </c>
      <c r="BH139" s="104">
        <f>'Relevant Variables'!K525</f>
        <v>0</v>
      </c>
      <c r="BI139" s="104">
        <f>'Relevant Variables'!K555</f>
        <v>0</v>
      </c>
      <c r="BJ139" s="104">
        <f>'Relevant Variables'!K585</f>
        <v>0</v>
      </c>
      <c r="BK139" s="104">
        <f>'Relevant Variables'!K615</f>
        <v>0</v>
      </c>
    </row>
    <row r="140" spans="1:63" s="104" customFormat="1">
      <c r="A140" s="164">
        <f t="shared" si="2"/>
        <v>42248</v>
      </c>
      <c r="C140" s="163">
        <f>'Energy Consumption'!L59</f>
        <v>0</v>
      </c>
      <c r="D140" s="104">
        <f>'Energy Consumption'!L60</f>
        <v>0</v>
      </c>
      <c r="E140" s="163">
        <f>'Energy Consumption'!L141</f>
        <v>0</v>
      </c>
      <c r="F140" s="104">
        <f>'Energy Consumption'!L142</f>
        <v>0</v>
      </c>
      <c r="G140" s="163">
        <f>'Energy Consumption'!L223</f>
        <v>0</v>
      </c>
      <c r="H140" s="104">
        <f>'Energy Consumption'!L224</f>
        <v>0</v>
      </c>
      <c r="I140" s="163">
        <f>'Energy Consumption'!L305</f>
        <v>0</v>
      </c>
      <c r="J140" s="104">
        <f>'Energy Consumption'!L306</f>
        <v>0</v>
      </c>
      <c r="K140" s="163">
        <f>'Energy Consumption'!L387</f>
        <v>0</v>
      </c>
      <c r="L140" s="104">
        <f>'Energy Consumption'!L388</f>
        <v>0</v>
      </c>
      <c r="M140" s="163">
        <f>'Energy Consumption'!L469</f>
        <v>0</v>
      </c>
      <c r="N140" s="104">
        <f>'Energy Consumption'!L470</f>
        <v>0</v>
      </c>
      <c r="O140" s="163">
        <f>'Energy Consumption'!L551</f>
        <v>0</v>
      </c>
      <c r="P140" s="104">
        <f>'Energy Consumption'!L552</f>
        <v>0</v>
      </c>
      <c r="Q140" s="163">
        <f>'Energy Consumption'!L633</f>
        <v>0</v>
      </c>
      <c r="R140" s="104">
        <f>'Energy Consumption'!L634</f>
        <v>0</v>
      </c>
      <c r="S140" s="163">
        <f>'Energy Consumption'!L715</f>
        <v>0</v>
      </c>
      <c r="T140" s="104">
        <f>'Energy Consumption'!L716</f>
        <v>0</v>
      </c>
      <c r="U140" s="163">
        <f>'Energy Consumption'!L797</f>
        <v>0</v>
      </c>
      <c r="V140" s="104">
        <f>'Energy Consumption'!L798</f>
        <v>0</v>
      </c>
      <c r="W140" s="163">
        <f>'Energy Consumption'!L879</f>
        <v>0</v>
      </c>
      <c r="X140" s="104">
        <f>'Energy Consumption'!L880</f>
        <v>0</v>
      </c>
      <c r="Y140" s="163">
        <f>'Energy Consumption'!L961</f>
        <v>0</v>
      </c>
      <c r="Z140" s="104">
        <f>'Energy Consumption'!L962</f>
        <v>0</v>
      </c>
      <c r="AA140" s="163">
        <f>'Energy Consumption'!L1043</f>
        <v>0</v>
      </c>
      <c r="AB140" s="104">
        <f>'Energy Consumption'!L1044</f>
        <v>0</v>
      </c>
      <c r="AC140" s="163">
        <f>'Energy Consumption'!L1125</f>
        <v>0</v>
      </c>
      <c r="AD140" s="104">
        <f>'Energy Consumption'!L1126</f>
        <v>0</v>
      </c>
      <c r="AE140" s="163">
        <f>'Energy Consumption'!L1207</f>
        <v>0</v>
      </c>
      <c r="AF140" s="104">
        <f>'Energy Consumption'!L1208</f>
        <v>0</v>
      </c>
      <c r="AG140" s="163">
        <f>'Energy Consumption'!L1289</f>
        <v>0</v>
      </c>
      <c r="AH140" s="104">
        <f>'Energy Consumption'!L1290</f>
        <v>0</v>
      </c>
      <c r="AI140" s="163">
        <f>'Energy Consumption'!L1371</f>
        <v>0</v>
      </c>
      <c r="AJ140" s="104">
        <f>'Energy Consumption'!L1372</f>
        <v>0</v>
      </c>
      <c r="AK140" s="163">
        <f>'Energy Consumption'!L1453</f>
        <v>0</v>
      </c>
      <c r="AL140" s="104">
        <f>'Energy Consumption'!L1454</f>
        <v>0</v>
      </c>
      <c r="AM140" s="163">
        <f>'Energy Consumption'!L1535</f>
        <v>0</v>
      </c>
      <c r="AN140" s="104">
        <f>'Energy Consumption'!L1536</f>
        <v>0</v>
      </c>
      <c r="AO140" s="163">
        <f>'Energy Consumption'!L1617</f>
        <v>0</v>
      </c>
      <c r="AP140" s="104">
        <f>'Energy Consumption'!L1618</f>
        <v>0</v>
      </c>
      <c r="AR140" s="104">
        <f>'Relevant Variables'!L45</f>
        <v>0</v>
      </c>
      <c r="AS140" s="104">
        <f>'Relevant Variables'!L75</f>
        <v>0</v>
      </c>
      <c r="AT140" s="104">
        <f>'Relevant Variables'!L105</f>
        <v>0</v>
      </c>
      <c r="AU140" s="104">
        <f>'Relevant Variables'!L135</f>
        <v>0</v>
      </c>
      <c r="AV140" s="104">
        <f>'Relevant Variables'!L165</f>
        <v>0</v>
      </c>
      <c r="AW140" s="104">
        <f>'Relevant Variables'!L195</f>
        <v>0</v>
      </c>
      <c r="AX140" s="104">
        <f>'Relevant Variables'!L225</f>
        <v>0</v>
      </c>
      <c r="AY140" s="104">
        <f>'Relevant Variables'!L255</f>
        <v>0</v>
      </c>
      <c r="AZ140" s="104">
        <f>'Relevant Variables'!L285</f>
        <v>0</v>
      </c>
      <c r="BA140" s="104">
        <f>'Relevant Variables'!L315</f>
        <v>0</v>
      </c>
      <c r="BB140" s="104">
        <f>'Relevant Variables'!L345</f>
        <v>0</v>
      </c>
      <c r="BC140" s="104">
        <f>'Relevant Variables'!L375</f>
        <v>0</v>
      </c>
      <c r="BD140" s="104">
        <f>'Relevant Variables'!L405</f>
        <v>0</v>
      </c>
      <c r="BE140" s="104">
        <f>'Relevant Variables'!L435</f>
        <v>0</v>
      </c>
      <c r="BF140" s="104">
        <f>'Relevant Variables'!L465</f>
        <v>0</v>
      </c>
      <c r="BG140" s="104">
        <f>'Relevant Variables'!L495</f>
        <v>0</v>
      </c>
      <c r="BH140" s="104">
        <f>'Relevant Variables'!L525</f>
        <v>0</v>
      </c>
      <c r="BI140" s="104">
        <f>'Relevant Variables'!L555</f>
        <v>0</v>
      </c>
      <c r="BJ140" s="104">
        <f>'Relevant Variables'!L585</f>
        <v>0</v>
      </c>
      <c r="BK140" s="104">
        <f>'Relevant Variables'!L615</f>
        <v>0</v>
      </c>
    </row>
    <row r="141" spans="1:63" s="104" customFormat="1">
      <c r="A141" s="164">
        <f t="shared" si="2"/>
        <v>42278</v>
      </c>
      <c r="C141" s="163">
        <f>'Energy Consumption'!M59</f>
        <v>0</v>
      </c>
      <c r="D141" s="104">
        <f>'Energy Consumption'!M60</f>
        <v>0</v>
      </c>
      <c r="E141" s="163">
        <f>'Energy Consumption'!M141</f>
        <v>0</v>
      </c>
      <c r="F141" s="104">
        <f>'Energy Consumption'!M142</f>
        <v>0</v>
      </c>
      <c r="G141" s="163">
        <f>'Energy Consumption'!M223</f>
        <v>0</v>
      </c>
      <c r="H141" s="104">
        <f>'Energy Consumption'!M224</f>
        <v>0</v>
      </c>
      <c r="I141" s="163">
        <f>'Energy Consumption'!M305</f>
        <v>0</v>
      </c>
      <c r="J141" s="104">
        <f>'Energy Consumption'!M306</f>
        <v>0</v>
      </c>
      <c r="K141" s="163">
        <f>'Energy Consumption'!M387</f>
        <v>0</v>
      </c>
      <c r="L141" s="104">
        <f>'Energy Consumption'!M388</f>
        <v>0</v>
      </c>
      <c r="M141" s="163">
        <f>'Energy Consumption'!M469</f>
        <v>0</v>
      </c>
      <c r="N141" s="104">
        <f>'Energy Consumption'!M470</f>
        <v>0</v>
      </c>
      <c r="O141" s="163">
        <f>'Energy Consumption'!M551</f>
        <v>0</v>
      </c>
      <c r="P141" s="104">
        <f>'Energy Consumption'!M552</f>
        <v>0</v>
      </c>
      <c r="Q141" s="163">
        <f>'Energy Consumption'!M633</f>
        <v>0</v>
      </c>
      <c r="R141" s="104">
        <f>'Energy Consumption'!M634</f>
        <v>0</v>
      </c>
      <c r="S141" s="163">
        <f>'Energy Consumption'!M715</f>
        <v>0</v>
      </c>
      <c r="T141" s="104">
        <f>'Energy Consumption'!M716</f>
        <v>0</v>
      </c>
      <c r="U141" s="163">
        <f>'Energy Consumption'!M797</f>
        <v>0</v>
      </c>
      <c r="V141" s="104">
        <f>'Energy Consumption'!M798</f>
        <v>0</v>
      </c>
      <c r="W141" s="163">
        <f>'Energy Consumption'!M879</f>
        <v>0</v>
      </c>
      <c r="X141" s="104">
        <f>'Energy Consumption'!M880</f>
        <v>0</v>
      </c>
      <c r="Y141" s="163">
        <f>'Energy Consumption'!M961</f>
        <v>0</v>
      </c>
      <c r="Z141" s="104">
        <f>'Energy Consumption'!M962</f>
        <v>0</v>
      </c>
      <c r="AA141" s="163">
        <f>'Energy Consumption'!M1043</f>
        <v>0</v>
      </c>
      <c r="AB141" s="104">
        <f>'Energy Consumption'!M1044</f>
        <v>0</v>
      </c>
      <c r="AC141" s="163">
        <f>'Energy Consumption'!M1125</f>
        <v>0</v>
      </c>
      <c r="AD141" s="104">
        <f>'Energy Consumption'!M1126</f>
        <v>0</v>
      </c>
      <c r="AE141" s="163">
        <f>'Energy Consumption'!M1207</f>
        <v>0</v>
      </c>
      <c r="AF141" s="104">
        <f>'Energy Consumption'!M1208</f>
        <v>0</v>
      </c>
      <c r="AG141" s="163">
        <f>'Energy Consumption'!M1289</f>
        <v>0</v>
      </c>
      <c r="AH141" s="104">
        <f>'Energy Consumption'!M1290</f>
        <v>0</v>
      </c>
      <c r="AI141" s="163">
        <f>'Energy Consumption'!M1371</f>
        <v>0</v>
      </c>
      <c r="AJ141" s="104">
        <f>'Energy Consumption'!M1372</f>
        <v>0</v>
      </c>
      <c r="AK141" s="163">
        <f>'Energy Consumption'!M1453</f>
        <v>0</v>
      </c>
      <c r="AL141" s="104">
        <f>'Energy Consumption'!M1454</f>
        <v>0</v>
      </c>
      <c r="AM141" s="163">
        <f>'Energy Consumption'!M1535</f>
        <v>0</v>
      </c>
      <c r="AN141" s="104">
        <f>'Energy Consumption'!M1536</f>
        <v>0</v>
      </c>
      <c r="AO141" s="163">
        <f>'Energy Consumption'!M1617</f>
        <v>0</v>
      </c>
      <c r="AP141" s="104">
        <f>'Energy Consumption'!M1618</f>
        <v>0</v>
      </c>
      <c r="AR141" s="104">
        <f>'Relevant Variables'!M45</f>
        <v>0</v>
      </c>
      <c r="AS141" s="104">
        <f>'Relevant Variables'!M75</f>
        <v>0</v>
      </c>
      <c r="AT141" s="104">
        <f>'Relevant Variables'!M105</f>
        <v>0</v>
      </c>
      <c r="AU141" s="104">
        <f>'Relevant Variables'!M135</f>
        <v>0</v>
      </c>
      <c r="AV141" s="104">
        <f>'Relevant Variables'!M165</f>
        <v>0</v>
      </c>
      <c r="AW141" s="104">
        <f>'Relevant Variables'!M195</f>
        <v>0</v>
      </c>
      <c r="AX141" s="104">
        <f>'Relevant Variables'!M225</f>
        <v>0</v>
      </c>
      <c r="AY141" s="104">
        <f>'Relevant Variables'!M255</f>
        <v>0</v>
      </c>
      <c r="AZ141" s="104">
        <f>'Relevant Variables'!M285</f>
        <v>0</v>
      </c>
      <c r="BA141" s="104">
        <f>'Relevant Variables'!M315</f>
        <v>0</v>
      </c>
      <c r="BB141" s="104">
        <f>'Relevant Variables'!M345</f>
        <v>0</v>
      </c>
      <c r="BC141" s="104">
        <f>'Relevant Variables'!M375</f>
        <v>0</v>
      </c>
      <c r="BD141" s="104">
        <f>'Relevant Variables'!M405</f>
        <v>0</v>
      </c>
      <c r="BE141" s="104">
        <f>'Relevant Variables'!M435</f>
        <v>0</v>
      </c>
      <c r="BF141" s="104">
        <f>'Relevant Variables'!M465</f>
        <v>0</v>
      </c>
      <c r="BG141" s="104">
        <f>'Relevant Variables'!M495</f>
        <v>0</v>
      </c>
      <c r="BH141" s="104">
        <f>'Relevant Variables'!M525</f>
        <v>0</v>
      </c>
      <c r="BI141" s="104">
        <f>'Relevant Variables'!M555</f>
        <v>0</v>
      </c>
      <c r="BJ141" s="104">
        <f>'Relevant Variables'!M585</f>
        <v>0</v>
      </c>
      <c r="BK141" s="104">
        <f>'Relevant Variables'!M615</f>
        <v>0</v>
      </c>
    </row>
    <row r="142" spans="1:63" s="104" customFormat="1">
      <c r="A142" s="164">
        <f t="shared" ref="A142:A205" si="3">DATE(YEAR(A141),MONTH(A141)+1,1)</f>
        <v>42309</v>
      </c>
      <c r="C142" s="163">
        <f>'Energy Consumption'!N59</f>
        <v>0</v>
      </c>
      <c r="D142" s="104">
        <f>'Energy Consumption'!N60</f>
        <v>0</v>
      </c>
      <c r="E142" s="163">
        <f>'Energy Consumption'!N141</f>
        <v>0</v>
      </c>
      <c r="F142" s="104">
        <f>'Energy Consumption'!N142</f>
        <v>0</v>
      </c>
      <c r="G142" s="163">
        <f>'Energy Consumption'!N223</f>
        <v>0</v>
      </c>
      <c r="H142" s="104">
        <f>'Energy Consumption'!N224</f>
        <v>0</v>
      </c>
      <c r="I142" s="163">
        <f>'Energy Consumption'!N305</f>
        <v>0</v>
      </c>
      <c r="J142" s="104">
        <f>'Energy Consumption'!N306</f>
        <v>0</v>
      </c>
      <c r="K142" s="163">
        <f>'Energy Consumption'!N387</f>
        <v>0</v>
      </c>
      <c r="L142" s="104">
        <f>'Energy Consumption'!N388</f>
        <v>0</v>
      </c>
      <c r="M142" s="163">
        <f>'Energy Consumption'!N469</f>
        <v>0</v>
      </c>
      <c r="N142" s="104">
        <f>'Energy Consumption'!N470</f>
        <v>0</v>
      </c>
      <c r="O142" s="163">
        <f>'Energy Consumption'!N551</f>
        <v>0</v>
      </c>
      <c r="P142" s="104">
        <f>'Energy Consumption'!N552</f>
        <v>0</v>
      </c>
      <c r="Q142" s="163">
        <f>'Energy Consumption'!N633</f>
        <v>0</v>
      </c>
      <c r="R142" s="104">
        <f>'Energy Consumption'!N634</f>
        <v>0</v>
      </c>
      <c r="S142" s="163">
        <f>'Energy Consumption'!N715</f>
        <v>0</v>
      </c>
      <c r="T142" s="104">
        <f>'Energy Consumption'!N716</f>
        <v>0</v>
      </c>
      <c r="U142" s="163">
        <f>'Energy Consumption'!N797</f>
        <v>0</v>
      </c>
      <c r="V142" s="104">
        <f>'Energy Consumption'!N798</f>
        <v>0</v>
      </c>
      <c r="W142" s="163">
        <f>'Energy Consumption'!N879</f>
        <v>0</v>
      </c>
      <c r="X142" s="104">
        <f>'Energy Consumption'!N880</f>
        <v>0</v>
      </c>
      <c r="Y142" s="163">
        <f>'Energy Consumption'!N961</f>
        <v>0</v>
      </c>
      <c r="Z142" s="104">
        <f>'Energy Consumption'!N962</f>
        <v>0</v>
      </c>
      <c r="AA142" s="163">
        <f>'Energy Consumption'!N1043</f>
        <v>0</v>
      </c>
      <c r="AB142" s="104">
        <f>'Energy Consumption'!N1044</f>
        <v>0</v>
      </c>
      <c r="AC142" s="163">
        <f>'Energy Consumption'!N1125</f>
        <v>0</v>
      </c>
      <c r="AD142" s="104">
        <f>'Energy Consumption'!N1126</f>
        <v>0</v>
      </c>
      <c r="AE142" s="163">
        <f>'Energy Consumption'!N1207</f>
        <v>0</v>
      </c>
      <c r="AF142" s="104">
        <f>'Energy Consumption'!N1208</f>
        <v>0</v>
      </c>
      <c r="AG142" s="163">
        <f>'Energy Consumption'!N1289</f>
        <v>0</v>
      </c>
      <c r="AH142" s="104">
        <f>'Energy Consumption'!N1290</f>
        <v>0</v>
      </c>
      <c r="AI142" s="163">
        <f>'Energy Consumption'!N1371</f>
        <v>0</v>
      </c>
      <c r="AJ142" s="104">
        <f>'Energy Consumption'!N1372</f>
        <v>0</v>
      </c>
      <c r="AK142" s="163">
        <f>'Energy Consumption'!N1453</f>
        <v>0</v>
      </c>
      <c r="AL142" s="104">
        <f>'Energy Consumption'!N1454</f>
        <v>0</v>
      </c>
      <c r="AM142" s="163">
        <f>'Energy Consumption'!N1535</f>
        <v>0</v>
      </c>
      <c r="AN142" s="104">
        <f>'Energy Consumption'!N1536</f>
        <v>0</v>
      </c>
      <c r="AO142" s="163">
        <f>'Energy Consumption'!N1617</f>
        <v>0</v>
      </c>
      <c r="AP142" s="104">
        <f>'Energy Consumption'!N1618</f>
        <v>0</v>
      </c>
      <c r="AR142" s="104">
        <f>'Relevant Variables'!N45</f>
        <v>0</v>
      </c>
      <c r="AS142" s="104">
        <f>'Relevant Variables'!N75</f>
        <v>0</v>
      </c>
      <c r="AT142" s="104">
        <f>'Relevant Variables'!N105</f>
        <v>0</v>
      </c>
      <c r="AU142" s="104">
        <f>'Relevant Variables'!N135</f>
        <v>0</v>
      </c>
      <c r="AV142" s="104">
        <f>'Relevant Variables'!N165</f>
        <v>0</v>
      </c>
      <c r="AW142" s="104">
        <f>'Relevant Variables'!N195</f>
        <v>0</v>
      </c>
      <c r="AX142" s="104">
        <f>'Relevant Variables'!N225</f>
        <v>0</v>
      </c>
      <c r="AY142" s="104">
        <f>'Relevant Variables'!N255</f>
        <v>0</v>
      </c>
      <c r="AZ142" s="104">
        <f>'Relevant Variables'!N285</f>
        <v>0</v>
      </c>
      <c r="BA142" s="104">
        <f>'Relevant Variables'!N315</f>
        <v>0</v>
      </c>
      <c r="BB142" s="104">
        <f>'Relevant Variables'!N345</f>
        <v>0</v>
      </c>
      <c r="BC142" s="104">
        <f>'Relevant Variables'!N375</f>
        <v>0</v>
      </c>
      <c r="BD142" s="104">
        <f>'Relevant Variables'!N405</f>
        <v>0</v>
      </c>
      <c r="BE142" s="104">
        <f>'Relevant Variables'!N435</f>
        <v>0</v>
      </c>
      <c r="BF142" s="104">
        <f>'Relevant Variables'!N465</f>
        <v>0</v>
      </c>
      <c r="BG142" s="104">
        <f>'Relevant Variables'!N495</f>
        <v>0</v>
      </c>
      <c r="BH142" s="104">
        <f>'Relevant Variables'!N525</f>
        <v>0</v>
      </c>
      <c r="BI142" s="104">
        <f>'Relevant Variables'!N555</f>
        <v>0</v>
      </c>
      <c r="BJ142" s="104">
        <f>'Relevant Variables'!N585</f>
        <v>0</v>
      </c>
      <c r="BK142" s="104">
        <f>'Relevant Variables'!N615</f>
        <v>0</v>
      </c>
    </row>
    <row r="143" spans="1:63" s="104" customFormat="1">
      <c r="A143" s="164">
        <f t="shared" si="3"/>
        <v>42339</v>
      </c>
      <c r="C143" s="163">
        <f>'Energy Consumption'!O59</f>
        <v>0</v>
      </c>
      <c r="D143" s="104">
        <f>'Energy Consumption'!O60</f>
        <v>0</v>
      </c>
      <c r="E143" s="163">
        <f>'Energy Consumption'!O141</f>
        <v>0</v>
      </c>
      <c r="F143" s="104">
        <f>'Energy Consumption'!O142</f>
        <v>0</v>
      </c>
      <c r="G143" s="163">
        <f>'Energy Consumption'!O223</f>
        <v>0</v>
      </c>
      <c r="H143" s="104">
        <f>'Energy Consumption'!O224</f>
        <v>0</v>
      </c>
      <c r="I143" s="163">
        <f>'Energy Consumption'!O305</f>
        <v>0</v>
      </c>
      <c r="J143" s="104">
        <f>'Energy Consumption'!O306</f>
        <v>0</v>
      </c>
      <c r="K143" s="163">
        <f>'Energy Consumption'!O387</f>
        <v>0</v>
      </c>
      <c r="L143" s="104">
        <f>'Energy Consumption'!O388</f>
        <v>0</v>
      </c>
      <c r="M143" s="163">
        <f>'Energy Consumption'!O469</f>
        <v>0</v>
      </c>
      <c r="N143" s="104">
        <f>'Energy Consumption'!O470</f>
        <v>0</v>
      </c>
      <c r="O143" s="163">
        <f>'Energy Consumption'!O551</f>
        <v>0</v>
      </c>
      <c r="P143" s="104">
        <f>'Energy Consumption'!O552</f>
        <v>0</v>
      </c>
      <c r="Q143" s="163">
        <f>'Energy Consumption'!O633</f>
        <v>0</v>
      </c>
      <c r="R143" s="104">
        <f>'Energy Consumption'!O634</f>
        <v>0</v>
      </c>
      <c r="S143" s="163">
        <f>'Energy Consumption'!O715</f>
        <v>0</v>
      </c>
      <c r="T143" s="104">
        <f>'Energy Consumption'!O716</f>
        <v>0</v>
      </c>
      <c r="U143" s="163">
        <f>'Energy Consumption'!O797</f>
        <v>0</v>
      </c>
      <c r="V143" s="104">
        <f>'Energy Consumption'!O798</f>
        <v>0</v>
      </c>
      <c r="W143" s="163">
        <f>'Energy Consumption'!O879</f>
        <v>0</v>
      </c>
      <c r="X143" s="104">
        <f>'Energy Consumption'!O880</f>
        <v>0</v>
      </c>
      <c r="Y143" s="163">
        <f>'Energy Consumption'!O961</f>
        <v>0</v>
      </c>
      <c r="Z143" s="104">
        <f>'Energy Consumption'!O962</f>
        <v>0</v>
      </c>
      <c r="AA143" s="163">
        <f>'Energy Consumption'!O1043</f>
        <v>0</v>
      </c>
      <c r="AB143" s="104">
        <f>'Energy Consumption'!O1044</f>
        <v>0</v>
      </c>
      <c r="AC143" s="163">
        <f>'Energy Consumption'!O1125</f>
        <v>0</v>
      </c>
      <c r="AD143" s="104">
        <f>'Energy Consumption'!O1126</f>
        <v>0</v>
      </c>
      <c r="AE143" s="163">
        <f>'Energy Consumption'!O1207</f>
        <v>0</v>
      </c>
      <c r="AF143" s="104">
        <f>'Energy Consumption'!O1208</f>
        <v>0</v>
      </c>
      <c r="AG143" s="163">
        <f>'Energy Consumption'!O1289</f>
        <v>0</v>
      </c>
      <c r="AH143" s="104">
        <f>'Energy Consumption'!O1290</f>
        <v>0</v>
      </c>
      <c r="AI143" s="163">
        <f>'Energy Consumption'!O1371</f>
        <v>0</v>
      </c>
      <c r="AJ143" s="104">
        <f>'Energy Consumption'!O1372</f>
        <v>0</v>
      </c>
      <c r="AK143" s="163">
        <f>'Energy Consumption'!O1453</f>
        <v>0</v>
      </c>
      <c r="AL143" s="104">
        <f>'Energy Consumption'!O1454</f>
        <v>0</v>
      </c>
      <c r="AM143" s="163">
        <f>'Energy Consumption'!O1535</f>
        <v>0</v>
      </c>
      <c r="AN143" s="104">
        <f>'Energy Consumption'!O1536</f>
        <v>0</v>
      </c>
      <c r="AO143" s="163">
        <f>'Energy Consumption'!O1617</f>
        <v>0</v>
      </c>
      <c r="AP143" s="104">
        <f>'Energy Consumption'!O1618</f>
        <v>0</v>
      </c>
      <c r="AR143" s="104">
        <f>'Relevant Variables'!O45</f>
        <v>0</v>
      </c>
      <c r="AS143" s="104">
        <f>'Relevant Variables'!O75</f>
        <v>0</v>
      </c>
      <c r="AT143" s="104">
        <f>'Relevant Variables'!O105</f>
        <v>0</v>
      </c>
      <c r="AU143" s="104">
        <f>'Relevant Variables'!O135</f>
        <v>0</v>
      </c>
      <c r="AV143" s="104">
        <f>'Relevant Variables'!O165</f>
        <v>0</v>
      </c>
      <c r="AW143" s="104">
        <f>'Relevant Variables'!O195</f>
        <v>0</v>
      </c>
      <c r="AX143" s="104">
        <f>'Relevant Variables'!O225</f>
        <v>0</v>
      </c>
      <c r="AY143" s="104">
        <f>'Relevant Variables'!O255</f>
        <v>0</v>
      </c>
      <c r="AZ143" s="104">
        <f>'Relevant Variables'!O285</f>
        <v>0</v>
      </c>
      <c r="BA143" s="104">
        <f>'Relevant Variables'!O315</f>
        <v>0</v>
      </c>
      <c r="BB143" s="104">
        <f>'Relevant Variables'!O345</f>
        <v>0</v>
      </c>
      <c r="BC143" s="104">
        <f>'Relevant Variables'!O375</f>
        <v>0</v>
      </c>
      <c r="BD143" s="104">
        <f>'Relevant Variables'!O405</f>
        <v>0</v>
      </c>
      <c r="BE143" s="104">
        <f>'Relevant Variables'!O435</f>
        <v>0</v>
      </c>
      <c r="BF143" s="104">
        <f>'Relevant Variables'!O465</f>
        <v>0</v>
      </c>
      <c r="BG143" s="104">
        <f>'Relevant Variables'!O495</f>
        <v>0</v>
      </c>
      <c r="BH143" s="104">
        <f>'Relevant Variables'!O525</f>
        <v>0</v>
      </c>
      <c r="BI143" s="104">
        <f>'Relevant Variables'!O555</f>
        <v>0</v>
      </c>
      <c r="BJ143" s="104">
        <f>'Relevant Variables'!O585</f>
        <v>0</v>
      </c>
      <c r="BK143" s="104">
        <f>'Relevant Variables'!O615</f>
        <v>0</v>
      </c>
    </row>
    <row r="144" spans="1:63" s="104" customFormat="1">
      <c r="A144" s="164">
        <f t="shared" si="3"/>
        <v>42370</v>
      </c>
      <c r="C144" s="163">
        <f>'Energy Consumption'!D57</f>
        <v>0</v>
      </c>
      <c r="D144" s="104">
        <f>'Energy Consumption'!D58</f>
        <v>0</v>
      </c>
      <c r="E144" s="163">
        <f>'Energy Consumption'!D139</f>
        <v>0</v>
      </c>
      <c r="F144" s="104">
        <f>'Energy Consumption'!D140</f>
        <v>0</v>
      </c>
      <c r="G144" s="163">
        <f>'Energy Consumption'!D221</f>
        <v>0</v>
      </c>
      <c r="H144" s="104">
        <f>'Energy Consumption'!D222</f>
        <v>0</v>
      </c>
      <c r="I144" s="163">
        <f>'Energy Consumption'!D303</f>
        <v>0</v>
      </c>
      <c r="J144" s="104">
        <f>'Energy Consumption'!D304</f>
        <v>0</v>
      </c>
      <c r="K144" s="163">
        <f>'Energy Consumption'!D385</f>
        <v>0</v>
      </c>
      <c r="L144" s="104">
        <f>'Energy Consumption'!D386</f>
        <v>0</v>
      </c>
      <c r="M144" s="163">
        <f>'Energy Consumption'!D467</f>
        <v>0</v>
      </c>
      <c r="N144" s="104">
        <f>'Energy Consumption'!D468</f>
        <v>0</v>
      </c>
      <c r="O144" s="163">
        <f>'Energy Consumption'!D549</f>
        <v>0</v>
      </c>
      <c r="P144" s="104">
        <f>'Energy Consumption'!D550</f>
        <v>0</v>
      </c>
      <c r="Q144" s="163">
        <f>'Energy Consumption'!D631</f>
        <v>0</v>
      </c>
      <c r="R144" s="104">
        <f>'Energy Consumption'!D632</f>
        <v>0</v>
      </c>
      <c r="S144" s="163">
        <f>'Energy Consumption'!D713</f>
        <v>0</v>
      </c>
      <c r="T144" s="104">
        <f>'Energy Consumption'!D714</f>
        <v>0</v>
      </c>
      <c r="U144" s="163">
        <f>'Energy Consumption'!D795</f>
        <v>0</v>
      </c>
      <c r="V144" s="104">
        <f>'Energy Consumption'!D796</f>
        <v>0</v>
      </c>
      <c r="W144" s="163">
        <f>'Energy Consumption'!D877</f>
        <v>0</v>
      </c>
      <c r="X144" s="104">
        <f>'Energy Consumption'!D878</f>
        <v>0</v>
      </c>
      <c r="Y144" s="163">
        <f>'Energy Consumption'!D959</f>
        <v>0</v>
      </c>
      <c r="Z144" s="104">
        <f>'Energy Consumption'!D960</f>
        <v>0</v>
      </c>
      <c r="AA144" s="163">
        <f>'Energy Consumption'!D1041</f>
        <v>0</v>
      </c>
      <c r="AB144" s="104">
        <f>'Energy Consumption'!D1042</f>
        <v>0</v>
      </c>
      <c r="AC144" s="163">
        <f>'Energy Consumption'!D1123</f>
        <v>0</v>
      </c>
      <c r="AD144" s="104">
        <f>'Energy Consumption'!D1124</f>
        <v>0</v>
      </c>
      <c r="AE144" s="163">
        <f>'Energy Consumption'!D1205</f>
        <v>0</v>
      </c>
      <c r="AF144" s="104">
        <f>'Energy Consumption'!D1206</f>
        <v>0</v>
      </c>
      <c r="AG144" s="163">
        <f>'Energy Consumption'!D1287</f>
        <v>0</v>
      </c>
      <c r="AH144" s="104">
        <f>'Energy Consumption'!D1288</f>
        <v>0</v>
      </c>
      <c r="AI144" s="163">
        <f>'Energy Consumption'!D1369</f>
        <v>0</v>
      </c>
      <c r="AJ144" s="104">
        <f>'Energy Consumption'!D1370</f>
        <v>0</v>
      </c>
      <c r="AK144" s="163">
        <f>'Energy Consumption'!D1451</f>
        <v>0</v>
      </c>
      <c r="AL144" s="104">
        <f>'Energy Consumption'!D1452</f>
        <v>0</v>
      </c>
      <c r="AM144" s="163">
        <f>'Energy Consumption'!D1533</f>
        <v>0</v>
      </c>
      <c r="AN144" s="104">
        <f>'Energy Consumption'!D1534</f>
        <v>0</v>
      </c>
      <c r="AO144" s="163">
        <f>'Energy Consumption'!D1615</f>
        <v>0</v>
      </c>
      <c r="AP144" s="104">
        <f>'Energy Consumption'!D1616</f>
        <v>0</v>
      </c>
      <c r="AR144" s="104">
        <f>'Relevant Variables'!D44</f>
        <v>0</v>
      </c>
      <c r="AS144" s="104">
        <f>'Relevant Variables'!D74</f>
        <v>0</v>
      </c>
      <c r="AT144" s="104">
        <f>'Relevant Variables'!D104</f>
        <v>0</v>
      </c>
      <c r="AU144" s="104">
        <f>'Relevant Variables'!D134</f>
        <v>0</v>
      </c>
      <c r="AV144" s="104">
        <f>'Relevant Variables'!D164</f>
        <v>0</v>
      </c>
      <c r="AW144" s="104">
        <f>'Relevant Variables'!D194</f>
        <v>0</v>
      </c>
      <c r="AX144" s="104">
        <f>'Relevant Variables'!D224</f>
        <v>0</v>
      </c>
      <c r="AY144" s="104">
        <f>'Relevant Variables'!D254</f>
        <v>0</v>
      </c>
      <c r="AZ144" s="104">
        <f>'Relevant Variables'!D284</f>
        <v>0</v>
      </c>
      <c r="BA144" s="104">
        <f>'Relevant Variables'!D314</f>
        <v>0</v>
      </c>
      <c r="BB144" s="104">
        <f>'Relevant Variables'!D344</f>
        <v>0</v>
      </c>
      <c r="BC144" s="104">
        <f>'Relevant Variables'!D374</f>
        <v>0</v>
      </c>
      <c r="BD144" s="104">
        <f>'Relevant Variables'!D404</f>
        <v>0</v>
      </c>
      <c r="BE144" s="104">
        <f>'Relevant Variables'!D434</f>
        <v>0</v>
      </c>
      <c r="BF144" s="104">
        <f>'Relevant Variables'!D464</f>
        <v>0</v>
      </c>
      <c r="BG144" s="104">
        <f>'Relevant Variables'!D494</f>
        <v>0</v>
      </c>
      <c r="BH144" s="104">
        <f>'Relevant Variables'!D524</f>
        <v>0</v>
      </c>
      <c r="BI144" s="104">
        <f>'Relevant Variables'!D554</f>
        <v>0</v>
      </c>
      <c r="BJ144" s="104">
        <f>'Relevant Variables'!D584</f>
        <v>0</v>
      </c>
      <c r="BK144" s="104">
        <f>'Relevant Variables'!D614</f>
        <v>0</v>
      </c>
    </row>
    <row r="145" spans="1:63" s="104" customFormat="1">
      <c r="A145" s="164">
        <f t="shared" si="3"/>
        <v>42401</v>
      </c>
      <c r="C145" s="163">
        <f>'Energy Consumption'!E57</f>
        <v>0</v>
      </c>
      <c r="D145" s="104">
        <f>'Energy Consumption'!E58</f>
        <v>0</v>
      </c>
      <c r="E145" s="163">
        <f>'Energy Consumption'!E139</f>
        <v>0</v>
      </c>
      <c r="F145" s="104">
        <f>'Energy Consumption'!E140</f>
        <v>0</v>
      </c>
      <c r="G145" s="163">
        <f>'Energy Consumption'!E221</f>
        <v>0</v>
      </c>
      <c r="H145" s="104">
        <f>'Energy Consumption'!E222</f>
        <v>0</v>
      </c>
      <c r="I145" s="163">
        <f>'Energy Consumption'!E303</f>
        <v>0</v>
      </c>
      <c r="J145" s="104">
        <f>'Energy Consumption'!E304</f>
        <v>0</v>
      </c>
      <c r="K145" s="163">
        <f>'Energy Consumption'!E385</f>
        <v>0</v>
      </c>
      <c r="L145" s="104">
        <f>'Energy Consumption'!E386</f>
        <v>0</v>
      </c>
      <c r="M145" s="163">
        <f>'Energy Consumption'!E467</f>
        <v>0</v>
      </c>
      <c r="N145" s="104">
        <f>'Energy Consumption'!E468</f>
        <v>0</v>
      </c>
      <c r="O145" s="163">
        <f>'Energy Consumption'!E549</f>
        <v>0</v>
      </c>
      <c r="P145" s="104">
        <f>'Energy Consumption'!E550</f>
        <v>0</v>
      </c>
      <c r="Q145" s="163">
        <f>'Energy Consumption'!E631</f>
        <v>0</v>
      </c>
      <c r="R145" s="104">
        <f>'Energy Consumption'!E632</f>
        <v>0</v>
      </c>
      <c r="S145" s="163">
        <f>'Energy Consumption'!E713</f>
        <v>0</v>
      </c>
      <c r="T145" s="104">
        <f>'Energy Consumption'!E714</f>
        <v>0</v>
      </c>
      <c r="U145" s="163">
        <f>'Energy Consumption'!E795</f>
        <v>0</v>
      </c>
      <c r="V145" s="104">
        <f>'Energy Consumption'!E796</f>
        <v>0</v>
      </c>
      <c r="W145" s="163">
        <f>'Energy Consumption'!E877</f>
        <v>0</v>
      </c>
      <c r="X145" s="104">
        <f>'Energy Consumption'!E878</f>
        <v>0</v>
      </c>
      <c r="Y145" s="163">
        <f>'Energy Consumption'!E959</f>
        <v>0</v>
      </c>
      <c r="Z145" s="104">
        <f>'Energy Consumption'!E960</f>
        <v>0</v>
      </c>
      <c r="AA145" s="163">
        <f>'Energy Consumption'!E1041</f>
        <v>0</v>
      </c>
      <c r="AB145" s="104">
        <f>'Energy Consumption'!E1042</f>
        <v>0</v>
      </c>
      <c r="AC145" s="163">
        <f>'Energy Consumption'!E1123</f>
        <v>0</v>
      </c>
      <c r="AD145" s="104">
        <f>'Energy Consumption'!E1124</f>
        <v>0</v>
      </c>
      <c r="AE145" s="163">
        <f>'Energy Consumption'!E1205</f>
        <v>0</v>
      </c>
      <c r="AF145" s="104">
        <f>'Energy Consumption'!E1206</f>
        <v>0</v>
      </c>
      <c r="AG145" s="163">
        <f>'Energy Consumption'!E1287</f>
        <v>0</v>
      </c>
      <c r="AH145" s="104">
        <f>'Energy Consumption'!E1288</f>
        <v>0</v>
      </c>
      <c r="AI145" s="163">
        <f>'Energy Consumption'!E1369</f>
        <v>0</v>
      </c>
      <c r="AJ145" s="104">
        <f>'Energy Consumption'!E1370</f>
        <v>0</v>
      </c>
      <c r="AK145" s="163">
        <f>'Energy Consumption'!E1451</f>
        <v>0</v>
      </c>
      <c r="AL145" s="104">
        <f>'Energy Consumption'!E1452</f>
        <v>0</v>
      </c>
      <c r="AM145" s="163">
        <f>'Energy Consumption'!E1533</f>
        <v>0</v>
      </c>
      <c r="AN145" s="104">
        <f>'Energy Consumption'!E1534</f>
        <v>0</v>
      </c>
      <c r="AO145" s="163">
        <f>'Energy Consumption'!E1615</f>
        <v>0</v>
      </c>
      <c r="AP145" s="104">
        <f>'Energy Consumption'!E1616</f>
        <v>0</v>
      </c>
      <c r="AR145" s="104">
        <f>'Relevant Variables'!E44</f>
        <v>0</v>
      </c>
      <c r="AS145" s="104">
        <f>'Relevant Variables'!E74</f>
        <v>0</v>
      </c>
      <c r="AT145" s="104">
        <f>'Relevant Variables'!E104</f>
        <v>0</v>
      </c>
      <c r="AU145" s="104">
        <f>'Relevant Variables'!E134</f>
        <v>0</v>
      </c>
      <c r="AV145" s="104">
        <f>'Relevant Variables'!E164</f>
        <v>0</v>
      </c>
      <c r="AW145" s="104">
        <f>'Relevant Variables'!E194</f>
        <v>0</v>
      </c>
      <c r="AX145" s="104">
        <f>'Relevant Variables'!E224</f>
        <v>0</v>
      </c>
      <c r="AY145" s="104">
        <f>'Relevant Variables'!E254</f>
        <v>0</v>
      </c>
      <c r="AZ145" s="104">
        <f>'Relevant Variables'!E284</f>
        <v>0</v>
      </c>
      <c r="BA145" s="104">
        <f>'Relevant Variables'!E314</f>
        <v>0</v>
      </c>
      <c r="BB145" s="104">
        <f>'Relevant Variables'!E344</f>
        <v>0</v>
      </c>
      <c r="BC145" s="104">
        <f>'Relevant Variables'!E374</f>
        <v>0</v>
      </c>
      <c r="BD145" s="104">
        <f>'Relevant Variables'!E404</f>
        <v>0</v>
      </c>
      <c r="BE145" s="104">
        <f>'Relevant Variables'!E434</f>
        <v>0</v>
      </c>
      <c r="BF145" s="104">
        <f>'Relevant Variables'!E464</f>
        <v>0</v>
      </c>
      <c r="BG145" s="104">
        <f>'Relevant Variables'!E494</f>
        <v>0</v>
      </c>
      <c r="BH145" s="104">
        <f>'Relevant Variables'!E524</f>
        <v>0</v>
      </c>
      <c r="BI145" s="104">
        <f>'Relevant Variables'!E554</f>
        <v>0</v>
      </c>
      <c r="BJ145" s="104">
        <f>'Relevant Variables'!E584</f>
        <v>0</v>
      </c>
      <c r="BK145" s="104">
        <f>'Relevant Variables'!E614</f>
        <v>0</v>
      </c>
    </row>
    <row r="146" spans="1:63" s="104" customFormat="1">
      <c r="A146" s="164">
        <f t="shared" si="3"/>
        <v>42430</v>
      </c>
      <c r="C146" s="163">
        <f>'Energy Consumption'!F57</f>
        <v>0</v>
      </c>
      <c r="D146" s="104">
        <f>'Energy Consumption'!F58</f>
        <v>0</v>
      </c>
      <c r="E146" s="163">
        <f>'Energy Consumption'!F139</f>
        <v>0</v>
      </c>
      <c r="F146" s="104">
        <f>'Energy Consumption'!F140</f>
        <v>0</v>
      </c>
      <c r="G146" s="163">
        <f>'Energy Consumption'!F221</f>
        <v>0</v>
      </c>
      <c r="H146" s="104">
        <f>'Energy Consumption'!F222</f>
        <v>0</v>
      </c>
      <c r="I146" s="163">
        <f>'Energy Consumption'!F303</f>
        <v>0</v>
      </c>
      <c r="J146" s="104">
        <f>'Energy Consumption'!F304</f>
        <v>0</v>
      </c>
      <c r="K146" s="163">
        <f>'Energy Consumption'!F385</f>
        <v>0</v>
      </c>
      <c r="L146" s="104">
        <f>'Energy Consumption'!F386</f>
        <v>0</v>
      </c>
      <c r="M146" s="163">
        <f>'Energy Consumption'!F467</f>
        <v>0</v>
      </c>
      <c r="N146" s="104">
        <f>'Energy Consumption'!F468</f>
        <v>0</v>
      </c>
      <c r="O146" s="163">
        <f>'Energy Consumption'!F549</f>
        <v>0</v>
      </c>
      <c r="P146" s="104">
        <f>'Energy Consumption'!F550</f>
        <v>0</v>
      </c>
      <c r="Q146" s="163">
        <f>'Energy Consumption'!F631</f>
        <v>0</v>
      </c>
      <c r="R146" s="104">
        <f>'Energy Consumption'!F632</f>
        <v>0</v>
      </c>
      <c r="S146" s="163">
        <f>'Energy Consumption'!F713</f>
        <v>0</v>
      </c>
      <c r="T146" s="104">
        <f>'Energy Consumption'!F714</f>
        <v>0</v>
      </c>
      <c r="U146" s="163">
        <f>'Energy Consumption'!F795</f>
        <v>0</v>
      </c>
      <c r="V146" s="104">
        <f>'Energy Consumption'!F796</f>
        <v>0</v>
      </c>
      <c r="W146" s="163">
        <f>'Energy Consumption'!F877</f>
        <v>0</v>
      </c>
      <c r="X146" s="104">
        <f>'Energy Consumption'!F878</f>
        <v>0</v>
      </c>
      <c r="Y146" s="163">
        <f>'Energy Consumption'!F959</f>
        <v>0</v>
      </c>
      <c r="Z146" s="104">
        <f>'Energy Consumption'!F960</f>
        <v>0</v>
      </c>
      <c r="AA146" s="163">
        <f>'Energy Consumption'!F1041</f>
        <v>0</v>
      </c>
      <c r="AB146" s="104">
        <f>'Energy Consumption'!F1042</f>
        <v>0</v>
      </c>
      <c r="AC146" s="163">
        <f>'Energy Consumption'!F1123</f>
        <v>0</v>
      </c>
      <c r="AD146" s="104">
        <f>'Energy Consumption'!F1124</f>
        <v>0</v>
      </c>
      <c r="AE146" s="163">
        <f>'Energy Consumption'!F1205</f>
        <v>0</v>
      </c>
      <c r="AF146" s="104">
        <f>'Energy Consumption'!F1206</f>
        <v>0</v>
      </c>
      <c r="AG146" s="163">
        <f>'Energy Consumption'!F1287</f>
        <v>0</v>
      </c>
      <c r="AH146" s="104">
        <f>'Energy Consumption'!F1288</f>
        <v>0</v>
      </c>
      <c r="AI146" s="163">
        <f>'Energy Consumption'!F1369</f>
        <v>0</v>
      </c>
      <c r="AJ146" s="104">
        <f>'Energy Consumption'!F1370</f>
        <v>0</v>
      </c>
      <c r="AK146" s="163">
        <f>'Energy Consumption'!F1451</f>
        <v>0</v>
      </c>
      <c r="AL146" s="104">
        <f>'Energy Consumption'!F1452</f>
        <v>0</v>
      </c>
      <c r="AM146" s="163">
        <f>'Energy Consumption'!F1533</f>
        <v>0</v>
      </c>
      <c r="AN146" s="104">
        <f>'Energy Consumption'!F1534</f>
        <v>0</v>
      </c>
      <c r="AO146" s="163">
        <f>'Energy Consumption'!F1615</f>
        <v>0</v>
      </c>
      <c r="AP146" s="104">
        <f>'Energy Consumption'!F1616</f>
        <v>0</v>
      </c>
      <c r="AR146" s="104">
        <f>'Relevant Variables'!F44</f>
        <v>0</v>
      </c>
      <c r="AS146" s="104">
        <f>'Relevant Variables'!F74</f>
        <v>0</v>
      </c>
      <c r="AT146" s="104">
        <f>'Relevant Variables'!F104</f>
        <v>0</v>
      </c>
      <c r="AU146" s="104">
        <f>'Relevant Variables'!F134</f>
        <v>0</v>
      </c>
      <c r="AV146" s="104">
        <f>'Relevant Variables'!F164</f>
        <v>0</v>
      </c>
      <c r="AW146" s="104">
        <f>'Relevant Variables'!F194</f>
        <v>0</v>
      </c>
      <c r="AX146" s="104">
        <f>'Relevant Variables'!F224</f>
        <v>0</v>
      </c>
      <c r="AY146" s="104">
        <f>'Relevant Variables'!F254</f>
        <v>0</v>
      </c>
      <c r="AZ146" s="104">
        <f>'Relevant Variables'!F284</f>
        <v>0</v>
      </c>
      <c r="BA146" s="104">
        <f>'Relevant Variables'!F314</f>
        <v>0</v>
      </c>
      <c r="BB146" s="104">
        <f>'Relevant Variables'!F344</f>
        <v>0</v>
      </c>
      <c r="BC146" s="104">
        <f>'Relevant Variables'!F374</f>
        <v>0</v>
      </c>
      <c r="BD146" s="104">
        <f>'Relevant Variables'!F404</f>
        <v>0</v>
      </c>
      <c r="BE146" s="104">
        <f>'Relevant Variables'!F434</f>
        <v>0</v>
      </c>
      <c r="BF146" s="104">
        <f>'Relevant Variables'!F464</f>
        <v>0</v>
      </c>
      <c r="BG146" s="104">
        <f>'Relevant Variables'!F494</f>
        <v>0</v>
      </c>
      <c r="BH146" s="104">
        <f>'Relevant Variables'!F524</f>
        <v>0</v>
      </c>
      <c r="BI146" s="104">
        <f>'Relevant Variables'!F554</f>
        <v>0</v>
      </c>
      <c r="BJ146" s="104">
        <f>'Relevant Variables'!F584</f>
        <v>0</v>
      </c>
      <c r="BK146" s="104">
        <f>'Relevant Variables'!F614</f>
        <v>0</v>
      </c>
    </row>
    <row r="147" spans="1:63" s="104" customFormat="1">
      <c r="A147" s="164">
        <f t="shared" si="3"/>
        <v>42461</v>
      </c>
      <c r="C147" s="163">
        <f>'Energy Consumption'!G57</f>
        <v>0</v>
      </c>
      <c r="D147" s="104">
        <f>'Energy Consumption'!G58</f>
        <v>0</v>
      </c>
      <c r="E147" s="163">
        <f>'Energy Consumption'!G139</f>
        <v>0</v>
      </c>
      <c r="F147" s="104">
        <f>'Energy Consumption'!G140</f>
        <v>0</v>
      </c>
      <c r="G147" s="163">
        <f>'Energy Consumption'!G221</f>
        <v>0</v>
      </c>
      <c r="H147" s="104">
        <f>'Energy Consumption'!G222</f>
        <v>0</v>
      </c>
      <c r="I147" s="163">
        <f>'Energy Consumption'!G303</f>
        <v>0</v>
      </c>
      <c r="J147" s="104">
        <f>'Energy Consumption'!G304</f>
        <v>0</v>
      </c>
      <c r="K147" s="163">
        <f>'Energy Consumption'!G385</f>
        <v>0</v>
      </c>
      <c r="L147" s="104">
        <f>'Energy Consumption'!G386</f>
        <v>0</v>
      </c>
      <c r="M147" s="163">
        <f>'Energy Consumption'!G467</f>
        <v>0</v>
      </c>
      <c r="N147" s="104">
        <f>'Energy Consumption'!G468</f>
        <v>0</v>
      </c>
      <c r="O147" s="163">
        <f>'Energy Consumption'!G549</f>
        <v>0</v>
      </c>
      <c r="P147" s="104">
        <f>'Energy Consumption'!G550</f>
        <v>0</v>
      </c>
      <c r="Q147" s="163">
        <f>'Energy Consumption'!G631</f>
        <v>0</v>
      </c>
      <c r="R147" s="104">
        <f>'Energy Consumption'!G632</f>
        <v>0</v>
      </c>
      <c r="S147" s="163">
        <f>'Energy Consumption'!G713</f>
        <v>0</v>
      </c>
      <c r="T147" s="104">
        <f>'Energy Consumption'!G714</f>
        <v>0</v>
      </c>
      <c r="U147" s="163">
        <f>'Energy Consumption'!G795</f>
        <v>0</v>
      </c>
      <c r="V147" s="104">
        <f>'Energy Consumption'!G796</f>
        <v>0</v>
      </c>
      <c r="W147" s="163">
        <f>'Energy Consumption'!G877</f>
        <v>0</v>
      </c>
      <c r="X147" s="104">
        <f>'Energy Consumption'!G878</f>
        <v>0</v>
      </c>
      <c r="Y147" s="163">
        <f>'Energy Consumption'!G959</f>
        <v>0</v>
      </c>
      <c r="Z147" s="104">
        <f>'Energy Consumption'!G960</f>
        <v>0</v>
      </c>
      <c r="AA147" s="163">
        <f>'Energy Consumption'!G1041</f>
        <v>0</v>
      </c>
      <c r="AB147" s="104">
        <f>'Energy Consumption'!G1042</f>
        <v>0</v>
      </c>
      <c r="AC147" s="163">
        <f>'Energy Consumption'!G1123</f>
        <v>0</v>
      </c>
      <c r="AD147" s="104">
        <f>'Energy Consumption'!G1124</f>
        <v>0</v>
      </c>
      <c r="AE147" s="163">
        <f>'Energy Consumption'!G1205</f>
        <v>0</v>
      </c>
      <c r="AF147" s="104">
        <f>'Energy Consumption'!G1206</f>
        <v>0</v>
      </c>
      <c r="AG147" s="163">
        <f>'Energy Consumption'!G1287</f>
        <v>0</v>
      </c>
      <c r="AH147" s="104">
        <f>'Energy Consumption'!G1288</f>
        <v>0</v>
      </c>
      <c r="AI147" s="163">
        <f>'Energy Consumption'!G1369</f>
        <v>0</v>
      </c>
      <c r="AJ147" s="104">
        <f>'Energy Consumption'!G1370</f>
        <v>0</v>
      </c>
      <c r="AK147" s="163">
        <f>'Energy Consumption'!G1451</f>
        <v>0</v>
      </c>
      <c r="AL147" s="104">
        <f>'Energy Consumption'!G1452</f>
        <v>0</v>
      </c>
      <c r="AM147" s="163">
        <f>'Energy Consumption'!G1533</f>
        <v>0</v>
      </c>
      <c r="AN147" s="104">
        <f>'Energy Consumption'!G1534</f>
        <v>0</v>
      </c>
      <c r="AO147" s="163">
        <f>'Energy Consumption'!G1615</f>
        <v>0</v>
      </c>
      <c r="AP147" s="104">
        <f>'Energy Consumption'!G1616</f>
        <v>0</v>
      </c>
      <c r="AR147" s="104">
        <f>'Relevant Variables'!G44</f>
        <v>0</v>
      </c>
      <c r="AS147" s="104">
        <f>'Relevant Variables'!G74</f>
        <v>0</v>
      </c>
      <c r="AT147" s="104">
        <f>'Relevant Variables'!G104</f>
        <v>0</v>
      </c>
      <c r="AU147" s="104">
        <f>'Relevant Variables'!G134</f>
        <v>0</v>
      </c>
      <c r="AV147" s="104">
        <f>'Relevant Variables'!G164</f>
        <v>0</v>
      </c>
      <c r="AW147" s="104">
        <f>'Relevant Variables'!G194</f>
        <v>0</v>
      </c>
      <c r="AX147" s="104">
        <f>'Relevant Variables'!G224</f>
        <v>0</v>
      </c>
      <c r="AY147" s="104">
        <f>'Relevant Variables'!G254</f>
        <v>0</v>
      </c>
      <c r="AZ147" s="104">
        <f>'Relevant Variables'!G284</f>
        <v>0</v>
      </c>
      <c r="BA147" s="104">
        <f>'Relevant Variables'!G314</f>
        <v>0</v>
      </c>
      <c r="BB147" s="104">
        <f>'Relevant Variables'!G344</f>
        <v>0</v>
      </c>
      <c r="BC147" s="104">
        <f>'Relevant Variables'!G374</f>
        <v>0</v>
      </c>
      <c r="BD147" s="104">
        <f>'Relevant Variables'!G404</f>
        <v>0</v>
      </c>
      <c r="BE147" s="104">
        <f>'Relevant Variables'!G434</f>
        <v>0</v>
      </c>
      <c r="BF147" s="104">
        <f>'Relevant Variables'!G464</f>
        <v>0</v>
      </c>
      <c r="BG147" s="104">
        <f>'Relevant Variables'!G494</f>
        <v>0</v>
      </c>
      <c r="BH147" s="104">
        <f>'Relevant Variables'!G524</f>
        <v>0</v>
      </c>
      <c r="BI147" s="104">
        <f>'Relevant Variables'!G554</f>
        <v>0</v>
      </c>
      <c r="BJ147" s="104">
        <f>'Relevant Variables'!G584</f>
        <v>0</v>
      </c>
      <c r="BK147" s="104">
        <f>'Relevant Variables'!G614</f>
        <v>0</v>
      </c>
    </row>
    <row r="148" spans="1:63" s="104" customFormat="1">
      <c r="A148" s="164">
        <f t="shared" si="3"/>
        <v>42491</v>
      </c>
      <c r="C148" s="163">
        <f>'Energy Consumption'!H57</f>
        <v>0</v>
      </c>
      <c r="D148" s="104">
        <f>'Energy Consumption'!H58</f>
        <v>0</v>
      </c>
      <c r="E148" s="163">
        <f>'Energy Consumption'!H139</f>
        <v>0</v>
      </c>
      <c r="F148" s="104">
        <f>'Energy Consumption'!H140</f>
        <v>0</v>
      </c>
      <c r="G148" s="163">
        <f>'Energy Consumption'!H221</f>
        <v>0</v>
      </c>
      <c r="H148" s="104">
        <f>'Energy Consumption'!H222</f>
        <v>0</v>
      </c>
      <c r="I148" s="163">
        <f>'Energy Consumption'!H303</f>
        <v>0</v>
      </c>
      <c r="J148" s="104">
        <f>'Energy Consumption'!H304</f>
        <v>0</v>
      </c>
      <c r="K148" s="163">
        <f>'Energy Consumption'!H385</f>
        <v>0</v>
      </c>
      <c r="L148" s="104">
        <f>'Energy Consumption'!H386</f>
        <v>0</v>
      </c>
      <c r="M148" s="163">
        <f>'Energy Consumption'!H467</f>
        <v>0</v>
      </c>
      <c r="N148" s="104">
        <f>'Energy Consumption'!H468</f>
        <v>0</v>
      </c>
      <c r="O148" s="163">
        <f>'Energy Consumption'!H549</f>
        <v>0</v>
      </c>
      <c r="P148" s="104">
        <f>'Energy Consumption'!H550</f>
        <v>0</v>
      </c>
      <c r="Q148" s="163">
        <f>'Energy Consumption'!H631</f>
        <v>0</v>
      </c>
      <c r="R148" s="104">
        <f>'Energy Consumption'!H632</f>
        <v>0</v>
      </c>
      <c r="S148" s="163">
        <f>'Energy Consumption'!H713</f>
        <v>0</v>
      </c>
      <c r="T148" s="104">
        <f>'Energy Consumption'!H714</f>
        <v>0</v>
      </c>
      <c r="U148" s="163">
        <f>'Energy Consumption'!H795</f>
        <v>0</v>
      </c>
      <c r="V148" s="104">
        <f>'Energy Consumption'!H796</f>
        <v>0</v>
      </c>
      <c r="W148" s="163">
        <f>'Energy Consumption'!H877</f>
        <v>0</v>
      </c>
      <c r="X148" s="104">
        <f>'Energy Consumption'!H878</f>
        <v>0</v>
      </c>
      <c r="Y148" s="163">
        <f>'Energy Consumption'!H959</f>
        <v>0</v>
      </c>
      <c r="Z148" s="104">
        <f>'Energy Consumption'!H960</f>
        <v>0</v>
      </c>
      <c r="AA148" s="163">
        <f>'Energy Consumption'!H1041</f>
        <v>0</v>
      </c>
      <c r="AB148" s="104">
        <f>'Energy Consumption'!H1042</f>
        <v>0</v>
      </c>
      <c r="AC148" s="163">
        <f>'Energy Consumption'!H1123</f>
        <v>0</v>
      </c>
      <c r="AD148" s="104">
        <f>'Energy Consumption'!H1124</f>
        <v>0</v>
      </c>
      <c r="AE148" s="163">
        <f>'Energy Consumption'!H1205</f>
        <v>0</v>
      </c>
      <c r="AF148" s="104">
        <f>'Energy Consumption'!H1206</f>
        <v>0</v>
      </c>
      <c r="AG148" s="163">
        <f>'Energy Consumption'!H1287</f>
        <v>0</v>
      </c>
      <c r="AH148" s="104">
        <f>'Energy Consumption'!H1288</f>
        <v>0</v>
      </c>
      <c r="AI148" s="163">
        <f>'Energy Consumption'!H1369</f>
        <v>0</v>
      </c>
      <c r="AJ148" s="104">
        <f>'Energy Consumption'!H1370</f>
        <v>0</v>
      </c>
      <c r="AK148" s="163">
        <f>'Energy Consumption'!H1451</f>
        <v>0</v>
      </c>
      <c r="AL148" s="104">
        <f>'Energy Consumption'!H1452</f>
        <v>0</v>
      </c>
      <c r="AM148" s="163">
        <f>'Energy Consumption'!H1533</f>
        <v>0</v>
      </c>
      <c r="AN148" s="104">
        <f>'Energy Consumption'!H1534</f>
        <v>0</v>
      </c>
      <c r="AO148" s="163">
        <f>'Energy Consumption'!H1615</f>
        <v>0</v>
      </c>
      <c r="AP148" s="104">
        <f>'Energy Consumption'!H1616</f>
        <v>0</v>
      </c>
      <c r="AR148" s="104">
        <f>'Relevant Variables'!H44</f>
        <v>0</v>
      </c>
      <c r="AS148" s="104">
        <f>'Relevant Variables'!H74</f>
        <v>0</v>
      </c>
      <c r="AT148" s="104">
        <f>'Relevant Variables'!H104</f>
        <v>0</v>
      </c>
      <c r="AU148" s="104">
        <f>'Relevant Variables'!H134</f>
        <v>0</v>
      </c>
      <c r="AV148" s="104">
        <f>'Relevant Variables'!H164</f>
        <v>0</v>
      </c>
      <c r="AW148" s="104">
        <f>'Relevant Variables'!H194</f>
        <v>0</v>
      </c>
      <c r="AX148" s="104">
        <f>'Relevant Variables'!H224</f>
        <v>0</v>
      </c>
      <c r="AY148" s="104">
        <f>'Relevant Variables'!H254</f>
        <v>0</v>
      </c>
      <c r="AZ148" s="104">
        <f>'Relevant Variables'!H284</f>
        <v>0</v>
      </c>
      <c r="BA148" s="104">
        <f>'Relevant Variables'!H314</f>
        <v>0</v>
      </c>
      <c r="BB148" s="104">
        <f>'Relevant Variables'!H344</f>
        <v>0</v>
      </c>
      <c r="BC148" s="104">
        <f>'Relevant Variables'!H374</f>
        <v>0</v>
      </c>
      <c r="BD148" s="104">
        <f>'Relevant Variables'!H404</f>
        <v>0</v>
      </c>
      <c r="BE148" s="104">
        <f>'Relevant Variables'!H434</f>
        <v>0</v>
      </c>
      <c r="BF148" s="104">
        <f>'Relevant Variables'!H464</f>
        <v>0</v>
      </c>
      <c r="BG148" s="104">
        <f>'Relevant Variables'!H494</f>
        <v>0</v>
      </c>
      <c r="BH148" s="104">
        <f>'Relevant Variables'!H524</f>
        <v>0</v>
      </c>
      <c r="BI148" s="104">
        <f>'Relevant Variables'!H554</f>
        <v>0</v>
      </c>
      <c r="BJ148" s="104">
        <f>'Relevant Variables'!H584</f>
        <v>0</v>
      </c>
      <c r="BK148" s="104">
        <f>'Relevant Variables'!H614</f>
        <v>0</v>
      </c>
    </row>
    <row r="149" spans="1:63" s="104" customFormat="1">
      <c r="A149" s="164">
        <f t="shared" si="3"/>
        <v>42522</v>
      </c>
      <c r="C149" s="163">
        <f>'Energy Consumption'!I57</f>
        <v>0</v>
      </c>
      <c r="D149" s="104">
        <f>'Energy Consumption'!I58</f>
        <v>0</v>
      </c>
      <c r="E149" s="163">
        <f>'Energy Consumption'!I139</f>
        <v>0</v>
      </c>
      <c r="F149" s="104">
        <f>'Energy Consumption'!I140</f>
        <v>0</v>
      </c>
      <c r="G149" s="163">
        <f>'Energy Consumption'!I221</f>
        <v>0</v>
      </c>
      <c r="H149" s="104">
        <f>'Energy Consumption'!I222</f>
        <v>0</v>
      </c>
      <c r="I149" s="163">
        <f>'Energy Consumption'!I303</f>
        <v>0</v>
      </c>
      <c r="J149" s="104">
        <f>'Energy Consumption'!I304</f>
        <v>0</v>
      </c>
      <c r="K149" s="163">
        <f>'Energy Consumption'!I385</f>
        <v>0</v>
      </c>
      <c r="L149" s="104">
        <f>'Energy Consumption'!I386</f>
        <v>0</v>
      </c>
      <c r="M149" s="163">
        <f>'Energy Consumption'!I467</f>
        <v>0</v>
      </c>
      <c r="N149" s="104">
        <f>'Energy Consumption'!I468</f>
        <v>0</v>
      </c>
      <c r="O149" s="163">
        <f>'Energy Consumption'!I549</f>
        <v>0</v>
      </c>
      <c r="P149" s="104">
        <f>'Energy Consumption'!I550</f>
        <v>0</v>
      </c>
      <c r="Q149" s="163">
        <f>'Energy Consumption'!I631</f>
        <v>0</v>
      </c>
      <c r="R149" s="104">
        <f>'Energy Consumption'!I632</f>
        <v>0</v>
      </c>
      <c r="S149" s="163">
        <f>'Energy Consumption'!I713</f>
        <v>0</v>
      </c>
      <c r="T149" s="104">
        <f>'Energy Consumption'!I714</f>
        <v>0</v>
      </c>
      <c r="U149" s="163">
        <f>'Energy Consumption'!I795</f>
        <v>0</v>
      </c>
      <c r="V149" s="104">
        <f>'Energy Consumption'!I796</f>
        <v>0</v>
      </c>
      <c r="W149" s="163">
        <f>'Energy Consumption'!I877</f>
        <v>0</v>
      </c>
      <c r="X149" s="104">
        <f>'Energy Consumption'!I878</f>
        <v>0</v>
      </c>
      <c r="Y149" s="163">
        <f>'Energy Consumption'!I959</f>
        <v>0</v>
      </c>
      <c r="Z149" s="104">
        <f>'Energy Consumption'!I960</f>
        <v>0</v>
      </c>
      <c r="AA149" s="163">
        <f>'Energy Consumption'!I1041</f>
        <v>0</v>
      </c>
      <c r="AB149" s="104">
        <f>'Energy Consumption'!I1042</f>
        <v>0</v>
      </c>
      <c r="AC149" s="163">
        <f>'Energy Consumption'!I1123</f>
        <v>0</v>
      </c>
      <c r="AD149" s="104">
        <f>'Energy Consumption'!I1124</f>
        <v>0</v>
      </c>
      <c r="AE149" s="163">
        <f>'Energy Consumption'!I1205</f>
        <v>0</v>
      </c>
      <c r="AF149" s="104">
        <f>'Energy Consumption'!I1206</f>
        <v>0</v>
      </c>
      <c r="AG149" s="163">
        <f>'Energy Consumption'!I1287</f>
        <v>0</v>
      </c>
      <c r="AH149" s="104">
        <f>'Energy Consumption'!I1288</f>
        <v>0</v>
      </c>
      <c r="AI149" s="163">
        <f>'Energy Consumption'!I1369</f>
        <v>0</v>
      </c>
      <c r="AJ149" s="104">
        <f>'Energy Consumption'!I1370</f>
        <v>0</v>
      </c>
      <c r="AK149" s="163">
        <f>'Energy Consumption'!I1451</f>
        <v>0</v>
      </c>
      <c r="AL149" s="104">
        <f>'Energy Consumption'!I1452</f>
        <v>0</v>
      </c>
      <c r="AM149" s="163">
        <f>'Energy Consumption'!I1533</f>
        <v>0</v>
      </c>
      <c r="AN149" s="104">
        <f>'Energy Consumption'!I1534</f>
        <v>0</v>
      </c>
      <c r="AO149" s="163">
        <f>'Energy Consumption'!I1615</f>
        <v>0</v>
      </c>
      <c r="AP149" s="104">
        <f>'Energy Consumption'!I1616</f>
        <v>0</v>
      </c>
      <c r="AR149" s="104">
        <f>'Relevant Variables'!I44</f>
        <v>0</v>
      </c>
      <c r="AS149" s="104">
        <f>'Relevant Variables'!I74</f>
        <v>0</v>
      </c>
      <c r="AT149" s="104">
        <f>'Relevant Variables'!I104</f>
        <v>0</v>
      </c>
      <c r="AU149" s="104">
        <f>'Relevant Variables'!I134</f>
        <v>0</v>
      </c>
      <c r="AV149" s="104">
        <f>'Relevant Variables'!I164</f>
        <v>0</v>
      </c>
      <c r="AW149" s="104">
        <f>'Relevant Variables'!I194</f>
        <v>0</v>
      </c>
      <c r="AX149" s="104">
        <f>'Relevant Variables'!I224</f>
        <v>0</v>
      </c>
      <c r="AY149" s="104">
        <f>'Relevant Variables'!I254</f>
        <v>0</v>
      </c>
      <c r="AZ149" s="104">
        <f>'Relevant Variables'!I284</f>
        <v>0</v>
      </c>
      <c r="BA149" s="104">
        <f>'Relevant Variables'!I314</f>
        <v>0</v>
      </c>
      <c r="BB149" s="104">
        <f>'Relevant Variables'!I344</f>
        <v>0</v>
      </c>
      <c r="BC149" s="104">
        <f>'Relevant Variables'!I374</f>
        <v>0</v>
      </c>
      <c r="BD149" s="104">
        <f>'Relevant Variables'!I404</f>
        <v>0</v>
      </c>
      <c r="BE149" s="104">
        <f>'Relevant Variables'!I434</f>
        <v>0</v>
      </c>
      <c r="BF149" s="104">
        <f>'Relevant Variables'!I464</f>
        <v>0</v>
      </c>
      <c r="BG149" s="104">
        <f>'Relevant Variables'!I494</f>
        <v>0</v>
      </c>
      <c r="BH149" s="104">
        <f>'Relevant Variables'!I524</f>
        <v>0</v>
      </c>
      <c r="BI149" s="104">
        <f>'Relevant Variables'!I554</f>
        <v>0</v>
      </c>
      <c r="BJ149" s="104">
        <f>'Relevant Variables'!I584</f>
        <v>0</v>
      </c>
      <c r="BK149" s="104">
        <f>'Relevant Variables'!I614</f>
        <v>0</v>
      </c>
    </row>
    <row r="150" spans="1:63" s="104" customFormat="1">
      <c r="A150" s="164">
        <f t="shared" si="3"/>
        <v>42552</v>
      </c>
      <c r="C150" s="163">
        <f>'Energy Consumption'!J57</f>
        <v>0</v>
      </c>
      <c r="D150" s="104">
        <f>'Energy Consumption'!J58</f>
        <v>0</v>
      </c>
      <c r="E150" s="163">
        <f>'Energy Consumption'!J139</f>
        <v>0</v>
      </c>
      <c r="F150" s="104">
        <f>'Energy Consumption'!J140</f>
        <v>0</v>
      </c>
      <c r="G150" s="163">
        <f>'Energy Consumption'!J221</f>
        <v>0</v>
      </c>
      <c r="H150" s="104">
        <f>'Energy Consumption'!J222</f>
        <v>0</v>
      </c>
      <c r="I150" s="163">
        <f>'Energy Consumption'!J303</f>
        <v>0</v>
      </c>
      <c r="J150" s="104">
        <f>'Energy Consumption'!J304</f>
        <v>0</v>
      </c>
      <c r="K150" s="163">
        <f>'Energy Consumption'!J385</f>
        <v>0</v>
      </c>
      <c r="L150" s="104">
        <f>'Energy Consumption'!J386</f>
        <v>0</v>
      </c>
      <c r="M150" s="163">
        <f>'Energy Consumption'!J467</f>
        <v>0</v>
      </c>
      <c r="N150" s="104">
        <f>'Energy Consumption'!J468</f>
        <v>0</v>
      </c>
      <c r="O150" s="163">
        <f>'Energy Consumption'!J549</f>
        <v>0</v>
      </c>
      <c r="P150" s="104">
        <f>'Energy Consumption'!J550</f>
        <v>0</v>
      </c>
      <c r="Q150" s="163">
        <f>'Energy Consumption'!J631</f>
        <v>0</v>
      </c>
      <c r="R150" s="104">
        <f>'Energy Consumption'!J632</f>
        <v>0</v>
      </c>
      <c r="S150" s="163">
        <f>'Energy Consumption'!J713</f>
        <v>0</v>
      </c>
      <c r="T150" s="104">
        <f>'Energy Consumption'!J714</f>
        <v>0</v>
      </c>
      <c r="U150" s="163">
        <f>'Energy Consumption'!J795</f>
        <v>0</v>
      </c>
      <c r="V150" s="104">
        <f>'Energy Consumption'!J796</f>
        <v>0</v>
      </c>
      <c r="W150" s="163">
        <f>'Energy Consumption'!J877</f>
        <v>0</v>
      </c>
      <c r="X150" s="104">
        <f>'Energy Consumption'!J878</f>
        <v>0</v>
      </c>
      <c r="Y150" s="163">
        <f>'Energy Consumption'!J959</f>
        <v>0</v>
      </c>
      <c r="Z150" s="104">
        <f>'Energy Consumption'!J960</f>
        <v>0</v>
      </c>
      <c r="AA150" s="163">
        <f>'Energy Consumption'!J1041</f>
        <v>0</v>
      </c>
      <c r="AB150" s="104">
        <f>'Energy Consumption'!J1042</f>
        <v>0</v>
      </c>
      <c r="AC150" s="163">
        <f>'Energy Consumption'!J1123</f>
        <v>0</v>
      </c>
      <c r="AD150" s="104">
        <f>'Energy Consumption'!J1124</f>
        <v>0</v>
      </c>
      <c r="AE150" s="163">
        <f>'Energy Consumption'!J1205</f>
        <v>0</v>
      </c>
      <c r="AF150" s="104">
        <f>'Energy Consumption'!J1206</f>
        <v>0</v>
      </c>
      <c r="AG150" s="163">
        <f>'Energy Consumption'!J1287</f>
        <v>0</v>
      </c>
      <c r="AH150" s="104">
        <f>'Energy Consumption'!J1288</f>
        <v>0</v>
      </c>
      <c r="AI150" s="163">
        <f>'Energy Consumption'!J1369</f>
        <v>0</v>
      </c>
      <c r="AJ150" s="104">
        <f>'Energy Consumption'!J1370</f>
        <v>0</v>
      </c>
      <c r="AK150" s="163">
        <f>'Energy Consumption'!J1451</f>
        <v>0</v>
      </c>
      <c r="AL150" s="104">
        <f>'Energy Consumption'!J1452</f>
        <v>0</v>
      </c>
      <c r="AM150" s="163">
        <f>'Energy Consumption'!J1533</f>
        <v>0</v>
      </c>
      <c r="AN150" s="104">
        <f>'Energy Consumption'!J1534</f>
        <v>0</v>
      </c>
      <c r="AO150" s="163">
        <f>'Energy Consumption'!J1615</f>
        <v>0</v>
      </c>
      <c r="AP150" s="104">
        <f>'Energy Consumption'!J1616</f>
        <v>0</v>
      </c>
      <c r="AR150" s="104">
        <f>'Relevant Variables'!J44</f>
        <v>0</v>
      </c>
      <c r="AS150" s="104">
        <f>'Relevant Variables'!J74</f>
        <v>0</v>
      </c>
      <c r="AT150" s="104">
        <f>'Relevant Variables'!J104</f>
        <v>0</v>
      </c>
      <c r="AU150" s="104">
        <f>'Relevant Variables'!J134</f>
        <v>0</v>
      </c>
      <c r="AV150" s="104">
        <f>'Relevant Variables'!J164</f>
        <v>0</v>
      </c>
      <c r="AW150" s="104">
        <f>'Relevant Variables'!J194</f>
        <v>0</v>
      </c>
      <c r="AX150" s="104">
        <f>'Relevant Variables'!J224</f>
        <v>0</v>
      </c>
      <c r="AY150" s="104">
        <f>'Relevant Variables'!J254</f>
        <v>0</v>
      </c>
      <c r="AZ150" s="104">
        <f>'Relevant Variables'!J284</f>
        <v>0</v>
      </c>
      <c r="BA150" s="104">
        <f>'Relevant Variables'!J314</f>
        <v>0</v>
      </c>
      <c r="BB150" s="104">
        <f>'Relevant Variables'!J344</f>
        <v>0</v>
      </c>
      <c r="BC150" s="104">
        <f>'Relevant Variables'!J374</f>
        <v>0</v>
      </c>
      <c r="BD150" s="104">
        <f>'Relevant Variables'!J404</f>
        <v>0</v>
      </c>
      <c r="BE150" s="104">
        <f>'Relevant Variables'!J434</f>
        <v>0</v>
      </c>
      <c r="BF150" s="104">
        <f>'Relevant Variables'!J464</f>
        <v>0</v>
      </c>
      <c r="BG150" s="104">
        <f>'Relevant Variables'!J494</f>
        <v>0</v>
      </c>
      <c r="BH150" s="104">
        <f>'Relevant Variables'!J524</f>
        <v>0</v>
      </c>
      <c r="BI150" s="104">
        <f>'Relevant Variables'!J554</f>
        <v>0</v>
      </c>
      <c r="BJ150" s="104">
        <f>'Relevant Variables'!J584</f>
        <v>0</v>
      </c>
      <c r="BK150" s="104">
        <f>'Relevant Variables'!J614</f>
        <v>0</v>
      </c>
    </row>
    <row r="151" spans="1:63" s="104" customFormat="1">
      <c r="A151" s="164">
        <f t="shared" si="3"/>
        <v>42583</v>
      </c>
      <c r="C151" s="163">
        <f>'Energy Consumption'!K57</f>
        <v>0</v>
      </c>
      <c r="D151" s="104">
        <f>'Energy Consumption'!K58</f>
        <v>0</v>
      </c>
      <c r="E151" s="163">
        <f>'Energy Consumption'!K139</f>
        <v>0</v>
      </c>
      <c r="F151" s="104">
        <f>'Energy Consumption'!K140</f>
        <v>0</v>
      </c>
      <c r="G151" s="163">
        <f>'Energy Consumption'!K221</f>
        <v>0</v>
      </c>
      <c r="H151" s="104">
        <f>'Energy Consumption'!K222</f>
        <v>0</v>
      </c>
      <c r="I151" s="163">
        <f>'Energy Consumption'!K303</f>
        <v>0</v>
      </c>
      <c r="J151" s="104">
        <f>'Energy Consumption'!K304</f>
        <v>0</v>
      </c>
      <c r="K151" s="163">
        <f>'Energy Consumption'!K385</f>
        <v>0</v>
      </c>
      <c r="L151" s="104">
        <f>'Energy Consumption'!K386</f>
        <v>0</v>
      </c>
      <c r="M151" s="163">
        <f>'Energy Consumption'!K467</f>
        <v>0</v>
      </c>
      <c r="N151" s="104">
        <f>'Energy Consumption'!K468</f>
        <v>0</v>
      </c>
      <c r="O151" s="163">
        <f>'Energy Consumption'!K549</f>
        <v>0</v>
      </c>
      <c r="P151" s="104">
        <f>'Energy Consumption'!K550</f>
        <v>0</v>
      </c>
      <c r="Q151" s="163">
        <f>'Energy Consumption'!K631</f>
        <v>0</v>
      </c>
      <c r="R151" s="104">
        <f>'Energy Consumption'!K632</f>
        <v>0</v>
      </c>
      <c r="S151" s="163">
        <f>'Energy Consumption'!K713</f>
        <v>0</v>
      </c>
      <c r="T151" s="104">
        <f>'Energy Consumption'!K714</f>
        <v>0</v>
      </c>
      <c r="U151" s="163">
        <f>'Energy Consumption'!K795</f>
        <v>0</v>
      </c>
      <c r="V151" s="104">
        <f>'Energy Consumption'!K796</f>
        <v>0</v>
      </c>
      <c r="W151" s="163">
        <f>'Energy Consumption'!K877</f>
        <v>0</v>
      </c>
      <c r="X151" s="104">
        <f>'Energy Consumption'!K878</f>
        <v>0</v>
      </c>
      <c r="Y151" s="163">
        <f>'Energy Consumption'!K959</f>
        <v>0</v>
      </c>
      <c r="Z151" s="104">
        <f>'Energy Consumption'!K960</f>
        <v>0</v>
      </c>
      <c r="AA151" s="163">
        <f>'Energy Consumption'!K1041</f>
        <v>0</v>
      </c>
      <c r="AB151" s="104">
        <f>'Energy Consumption'!K1042</f>
        <v>0</v>
      </c>
      <c r="AC151" s="163">
        <f>'Energy Consumption'!K1123</f>
        <v>0</v>
      </c>
      <c r="AD151" s="104">
        <f>'Energy Consumption'!K1124</f>
        <v>0</v>
      </c>
      <c r="AE151" s="163">
        <f>'Energy Consumption'!K1205</f>
        <v>0</v>
      </c>
      <c r="AF151" s="104">
        <f>'Energy Consumption'!K1206</f>
        <v>0</v>
      </c>
      <c r="AG151" s="163">
        <f>'Energy Consumption'!K1287</f>
        <v>0</v>
      </c>
      <c r="AH151" s="104">
        <f>'Energy Consumption'!K1288</f>
        <v>0</v>
      </c>
      <c r="AI151" s="163">
        <f>'Energy Consumption'!K1369</f>
        <v>0</v>
      </c>
      <c r="AJ151" s="104">
        <f>'Energy Consumption'!K1370</f>
        <v>0</v>
      </c>
      <c r="AK151" s="163">
        <f>'Energy Consumption'!K1451</f>
        <v>0</v>
      </c>
      <c r="AL151" s="104">
        <f>'Energy Consumption'!K1452</f>
        <v>0</v>
      </c>
      <c r="AM151" s="163">
        <f>'Energy Consumption'!K1533</f>
        <v>0</v>
      </c>
      <c r="AN151" s="104">
        <f>'Energy Consumption'!K1534</f>
        <v>0</v>
      </c>
      <c r="AO151" s="163">
        <f>'Energy Consumption'!K1615</f>
        <v>0</v>
      </c>
      <c r="AP151" s="104">
        <f>'Energy Consumption'!K1616</f>
        <v>0</v>
      </c>
      <c r="AR151" s="104">
        <f>'Relevant Variables'!K44</f>
        <v>0</v>
      </c>
      <c r="AS151" s="104">
        <f>'Relevant Variables'!K74</f>
        <v>0</v>
      </c>
      <c r="AT151" s="104">
        <f>'Relevant Variables'!K104</f>
        <v>0</v>
      </c>
      <c r="AU151" s="104">
        <f>'Relevant Variables'!K134</f>
        <v>0</v>
      </c>
      <c r="AV151" s="104">
        <f>'Relevant Variables'!K164</f>
        <v>0</v>
      </c>
      <c r="AW151" s="104">
        <f>'Relevant Variables'!K194</f>
        <v>0</v>
      </c>
      <c r="AX151" s="104">
        <f>'Relevant Variables'!K224</f>
        <v>0</v>
      </c>
      <c r="AY151" s="104">
        <f>'Relevant Variables'!K254</f>
        <v>0</v>
      </c>
      <c r="AZ151" s="104">
        <f>'Relevant Variables'!K284</f>
        <v>0</v>
      </c>
      <c r="BA151" s="104">
        <f>'Relevant Variables'!K314</f>
        <v>0</v>
      </c>
      <c r="BB151" s="104">
        <f>'Relevant Variables'!K344</f>
        <v>0</v>
      </c>
      <c r="BC151" s="104">
        <f>'Relevant Variables'!K374</f>
        <v>0</v>
      </c>
      <c r="BD151" s="104">
        <f>'Relevant Variables'!K404</f>
        <v>0</v>
      </c>
      <c r="BE151" s="104">
        <f>'Relevant Variables'!K434</f>
        <v>0</v>
      </c>
      <c r="BF151" s="104">
        <f>'Relevant Variables'!K464</f>
        <v>0</v>
      </c>
      <c r="BG151" s="104">
        <f>'Relevant Variables'!K494</f>
        <v>0</v>
      </c>
      <c r="BH151" s="104">
        <f>'Relevant Variables'!K524</f>
        <v>0</v>
      </c>
      <c r="BI151" s="104">
        <f>'Relevant Variables'!K554</f>
        <v>0</v>
      </c>
      <c r="BJ151" s="104">
        <f>'Relevant Variables'!K584</f>
        <v>0</v>
      </c>
      <c r="BK151" s="104">
        <f>'Relevant Variables'!K614</f>
        <v>0</v>
      </c>
    </row>
    <row r="152" spans="1:63" s="104" customFormat="1">
      <c r="A152" s="164">
        <f t="shared" si="3"/>
        <v>42614</v>
      </c>
      <c r="C152" s="163">
        <f>'Energy Consumption'!L57</f>
        <v>0</v>
      </c>
      <c r="D152" s="104">
        <f>'Energy Consumption'!L58</f>
        <v>0</v>
      </c>
      <c r="E152" s="163">
        <f>'Energy Consumption'!L139</f>
        <v>0</v>
      </c>
      <c r="F152" s="104">
        <f>'Energy Consumption'!L140</f>
        <v>0</v>
      </c>
      <c r="G152" s="163">
        <f>'Energy Consumption'!L221</f>
        <v>0</v>
      </c>
      <c r="H152" s="104">
        <f>'Energy Consumption'!L222</f>
        <v>0</v>
      </c>
      <c r="I152" s="163">
        <f>'Energy Consumption'!L303</f>
        <v>0</v>
      </c>
      <c r="J152" s="104">
        <f>'Energy Consumption'!L304</f>
        <v>0</v>
      </c>
      <c r="K152" s="163">
        <f>'Energy Consumption'!L385</f>
        <v>0</v>
      </c>
      <c r="L152" s="104">
        <f>'Energy Consumption'!L386</f>
        <v>0</v>
      </c>
      <c r="M152" s="163">
        <f>'Energy Consumption'!L467</f>
        <v>0</v>
      </c>
      <c r="N152" s="104">
        <f>'Energy Consumption'!L468</f>
        <v>0</v>
      </c>
      <c r="O152" s="163">
        <f>'Energy Consumption'!L549</f>
        <v>0</v>
      </c>
      <c r="P152" s="104">
        <f>'Energy Consumption'!L550</f>
        <v>0</v>
      </c>
      <c r="Q152" s="163">
        <f>'Energy Consumption'!L631</f>
        <v>0</v>
      </c>
      <c r="R152" s="104">
        <f>'Energy Consumption'!L632</f>
        <v>0</v>
      </c>
      <c r="S152" s="163">
        <f>'Energy Consumption'!L713</f>
        <v>0</v>
      </c>
      <c r="T152" s="104">
        <f>'Energy Consumption'!L714</f>
        <v>0</v>
      </c>
      <c r="U152" s="163">
        <f>'Energy Consumption'!L795</f>
        <v>0</v>
      </c>
      <c r="V152" s="104">
        <f>'Energy Consumption'!L796</f>
        <v>0</v>
      </c>
      <c r="W152" s="163">
        <f>'Energy Consumption'!L877</f>
        <v>0</v>
      </c>
      <c r="X152" s="104">
        <f>'Energy Consumption'!L878</f>
        <v>0</v>
      </c>
      <c r="Y152" s="163">
        <f>'Energy Consumption'!L959</f>
        <v>0</v>
      </c>
      <c r="Z152" s="104">
        <f>'Energy Consumption'!L960</f>
        <v>0</v>
      </c>
      <c r="AA152" s="163">
        <f>'Energy Consumption'!L1041</f>
        <v>0</v>
      </c>
      <c r="AB152" s="104">
        <f>'Energy Consumption'!L1042</f>
        <v>0</v>
      </c>
      <c r="AC152" s="163">
        <f>'Energy Consumption'!L1123</f>
        <v>0</v>
      </c>
      <c r="AD152" s="104">
        <f>'Energy Consumption'!L1124</f>
        <v>0</v>
      </c>
      <c r="AE152" s="163">
        <f>'Energy Consumption'!L1205</f>
        <v>0</v>
      </c>
      <c r="AF152" s="104">
        <f>'Energy Consumption'!L1206</f>
        <v>0</v>
      </c>
      <c r="AG152" s="163">
        <f>'Energy Consumption'!L1287</f>
        <v>0</v>
      </c>
      <c r="AH152" s="104">
        <f>'Energy Consumption'!L1288</f>
        <v>0</v>
      </c>
      <c r="AI152" s="163">
        <f>'Energy Consumption'!L1369</f>
        <v>0</v>
      </c>
      <c r="AJ152" s="104">
        <f>'Energy Consumption'!L1370</f>
        <v>0</v>
      </c>
      <c r="AK152" s="163">
        <f>'Energy Consumption'!L1451</f>
        <v>0</v>
      </c>
      <c r="AL152" s="104">
        <f>'Energy Consumption'!L1452</f>
        <v>0</v>
      </c>
      <c r="AM152" s="163">
        <f>'Energy Consumption'!L1533</f>
        <v>0</v>
      </c>
      <c r="AN152" s="104">
        <f>'Energy Consumption'!L1534</f>
        <v>0</v>
      </c>
      <c r="AO152" s="163">
        <f>'Energy Consumption'!L1615</f>
        <v>0</v>
      </c>
      <c r="AP152" s="104">
        <f>'Energy Consumption'!L1616</f>
        <v>0</v>
      </c>
      <c r="AR152" s="104">
        <f>'Relevant Variables'!L44</f>
        <v>0</v>
      </c>
      <c r="AS152" s="104">
        <f>'Relevant Variables'!L74</f>
        <v>0</v>
      </c>
      <c r="AT152" s="104">
        <f>'Relevant Variables'!L104</f>
        <v>0</v>
      </c>
      <c r="AU152" s="104">
        <f>'Relevant Variables'!L134</f>
        <v>0</v>
      </c>
      <c r="AV152" s="104">
        <f>'Relevant Variables'!L164</f>
        <v>0</v>
      </c>
      <c r="AW152" s="104">
        <f>'Relevant Variables'!L194</f>
        <v>0</v>
      </c>
      <c r="AX152" s="104">
        <f>'Relevant Variables'!L224</f>
        <v>0</v>
      </c>
      <c r="AY152" s="104">
        <f>'Relevant Variables'!L254</f>
        <v>0</v>
      </c>
      <c r="AZ152" s="104">
        <f>'Relevant Variables'!L284</f>
        <v>0</v>
      </c>
      <c r="BA152" s="104">
        <f>'Relevant Variables'!L314</f>
        <v>0</v>
      </c>
      <c r="BB152" s="104">
        <f>'Relevant Variables'!L344</f>
        <v>0</v>
      </c>
      <c r="BC152" s="104">
        <f>'Relevant Variables'!L374</f>
        <v>0</v>
      </c>
      <c r="BD152" s="104">
        <f>'Relevant Variables'!L404</f>
        <v>0</v>
      </c>
      <c r="BE152" s="104">
        <f>'Relevant Variables'!L434</f>
        <v>0</v>
      </c>
      <c r="BF152" s="104">
        <f>'Relevant Variables'!L464</f>
        <v>0</v>
      </c>
      <c r="BG152" s="104">
        <f>'Relevant Variables'!L494</f>
        <v>0</v>
      </c>
      <c r="BH152" s="104">
        <f>'Relevant Variables'!L524</f>
        <v>0</v>
      </c>
      <c r="BI152" s="104">
        <f>'Relevant Variables'!L554</f>
        <v>0</v>
      </c>
      <c r="BJ152" s="104">
        <f>'Relevant Variables'!L584</f>
        <v>0</v>
      </c>
      <c r="BK152" s="104">
        <f>'Relevant Variables'!L614</f>
        <v>0</v>
      </c>
    </row>
    <row r="153" spans="1:63" s="104" customFormat="1">
      <c r="A153" s="164">
        <f t="shared" si="3"/>
        <v>42644</v>
      </c>
      <c r="C153" s="163">
        <f>'Energy Consumption'!M57</f>
        <v>0</v>
      </c>
      <c r="D153" s="104">
        <f>'Energy Consumption'!M58</f>
        <v>0</v>
      </c>
      <c r="E153" s="163">
        <f>'Energy Consumption'!M139</f>
        <v>0</v>
      </c>
      <c r="F153" s="104">
        <f>'Energy Consumption'!M140</f>
        <v>0</v>
      </c>
      <c r="G153" s="163">
        <f>'Energy Consumption'!M221</f>
        <v>0</v>
      </c>
      <c r="H153" s="104">
        <f>'Energy Consumption'!M222</f>
        <v>0</v>
      </c>
      <c r="I153" s="163">
        <f>'Energy Consumption'!M303</f>
        <v>0</v>
      </c>
      <c r="J153" s="104">
        <f>'Energy Consumption'!M304</f>
        <v>0</v>
      </c>
      <c r="K153" s="163">
        <f>'Energy Consumption'!M385</f>
        <v>0</v>
      </c>
      <c r="L153" s="104">
        <f>'Energy Consumption'!M386</f>
        <v>0</v>
      </c>
      <c r="M153" s="163">
        <f>'Energy Consumption'!M467</f>
        <v>0</v>
      </c>
      <c r="N153" s="104">
        <f>'Energy Consumption'!M468</f>
        <v>0</v>
      </c>
      <c r="O153" s="163">
        <f>'Energy Consumption'!M549</f>
        <v>0</v>
      </c>
      <c r="P153" s="104">
        <f>'Energy Consumption'!M550</f>
        <v>0</v>
      </c>
      <c r="Q153" s="163">
        <f>'Energy Consumption'!M631</f>
        <v>0</v>
      </c>
      <c r="R153" s="104">
        <f>'Energy Consumption'!M632</f>
        <v>0</v>
      </c>
      <c r="S153" s="163">
        <f>'Energy Consumption'!M713</f>
        <v>0</v>
      </c>
      <c r="T153" s="104">
        <f>'Energy Consumption'!M714</f>
        <v>0</v>
      </c>
      <c r="U153" s="163">
        <f>'Energy Consumption'!M795</f>
        <v>0</v>
      </c>
      <c r="V153" s="104">
        <f>'Energy Consumption'!M796</f>
        <v>0</v>
      </c>
      <c r="W153" s="163">
        <f>'Energy Consumption'!M877</f>
        <v>0</v>
      </c>
      <c r="X153" s="104">
        <f>'Energy Consumption'!M878</f>
        <v>0</v>
      </c>
      <c r="Y153" s="163">
        <f>'Energy Consumption'!M959</f>
        <v>0</v>
      </c>
      <c r="Z153" s="104">
        <f>'Energy Consumption'!M960</f>
        <v>0</v>
      </c>
      <c r="AA153" s="163">
        <f>'Energy Consumption'!M1041</f>
        <v>0</v>
      </c>
      <c r="AB153" s="104">
        <f>'Energy Consumption'!M1042</f>
        <v>0</v>
      </c>
      <c r="AC153" s="163">
        <f>'Energy Consumption'!M1123</f>
        <v>0</v>
      </c>
      <c r="AD153" s="104">
        <f>'Energy Consumption'!M1124</f>
        <v>0</v>
      </c>
      <c r="AE153" s="163">
        <f>'Energy Consumption'!M1205</f>
        <v>0</v>
      </c>
      <c r="AF153" s="104">
        <f>'Energy Consumption'!M1206</f>
        <v>0</v>
      </c>
      <c r="AG153" s="163">
        <f>'Energy Consumption'!M1287</f>
        <v>0</v>
      </c>
      <c r="AH153" s="104">
        <f>'Energy Consumption'!M1288</f>
        <v>0</v>
      </c>
      <c r="AI153" s="163">
        <f>'Energy Consumption'!M1369</f>
        <v>0</v>
      </c>
      <c r="AJ153" s="104">
        <f>'Energy Consumption'!M1370</f>
        <v>0</v>
      </c>
      <c r="AK153" s="163">
        <f>'Energy Consumption'!M1451</f>
        <v>0</v>
      </c>
      <c r="AL153" s="104">
        <f>'Energy Consumption'!M1452</f>
        <v>0</v>
      </c>
      <c r="AM153" s="163">
        <f>'Energy Consumption'!M1533</f>
        <v>0</v>
      </c>
      <c r="AN153" s="104">
        <f>'Energy Consumption'!M1534</f>
        <v>0</v>
      </c>
      <c r="AO153" s="163">
        <f>'Energy Consumption'!M1615</f>
        <v>0</v>
      </c>
      <c r="AP153" s="104">
        <f>'Energy Consumption'!M1616</f>
        <v>0</v>
      </c>
      <c r="AR153" s="104">
        <f>'Relevant Variables'!M44</f>
        <v>0</v>
      </c>
      <c r="AS153" s="104">
        <f>'Relevant Variables'!M74</f>
        <v>0</v>
      </c>
      <c r="AT153" s="104">
        <f>'Relevant Variables'!M104</f>
        <v>0</v>
      </c>
      <c r="AU153" s="104">
        <f>'Relevant Variables'!M134</f>
        <v>0</v>
      </c>
      <c r="AV153" s="104">
        <f>'Relevant Variables'!M164</f>
        <v>0</v>
      </c>
      <c r="AW153" s="104">
        <f>'Relevant Variables'!M194</f>
        <v>0</v>
      </c>
      <c r="AX153" s="104">
        <f>'Relevant Variables'!M224</f>
        <v>0</v>
      </c>
      <c r="AY153" s="104">
        <f>'Relevant Variables'!M254</f>
        <v>0</v>
      </c>
      <c r="AZ153" s="104">
        <f>'Relevant Variables'!M284</f>
        <v>0</v>
      </c>
      <c r="BA153" s="104">
        <f>'Relevant Variables'!M314</f>
        <v>0</v>
      </c>
      <c r="BB153" s="104">
        <f>'Relevant Variables'!M344</f>
        <v>0</v>
      </c>
      <c r="BC153" s="104">
        <f>'Relevant Variables'!M374</f>
        <v>0</v>
      </c>
      <c r="BD153" s="104">
        <f>'Relevant Variables'!M404</f>
        <v>0</v>
      </c>
      <c r="BE153" s="104">
        <f>'Relevant Variables'!M434</f>
        <v>0</v>
      </c>
      <c r="BF153" s="104">
        <f>'Relevant Variables'!M464</f>
        <v>0</v>
      </c>
      <c r="BG153" s="104">
        <f>'Relevant Variables'!M494</f>
        <v>0</v>
      </c>
      <c r="BH153" s="104">
        <f>'Relevant Variables'!M524</f>
        <v>0</v>
      </c>
      <c r="BI153" s="104">
        <f>'Relevant Variables'!M554</f>
        <v>0</v>
      </c>
      <c r="BJ153" s="104">
        <f>'Relevant Variables'!M584</f>
        <v>0</v>
      </c>
      <c r="BK153" s="104">
        <f>'Relevant Variables'!M614</f>
        <v>0</v>
      </c>
    </row>
    <row r="154" spans="1:63" s="104" customFormat="1">
      <c r="A154" s="164">
        <f t="shared" si="3"/>
        <v>42675</v>
      </c>
      <c r="C154" s="163">
        <f>'Energy Consumption'!N57</f>
        <v>0</v>
      </c>
      <c r="D154" s="104">
        <f>'Energy Consumption'!N58</f>
        <v>0</v>
      </c>
      <c r="E154" s="163">
        <f>'Energy Consumption'!N139</f>
        <v>0</v>
      </c>
      <c r="F154" s="104">
        <f>'Energy Consumption'!N140</f>
        <v>0</v>
      </c>
      <c r="G154" s="163">
        <f>'Energy Consumption'!N221</f>
        <v>0</v>
      </c>
      <c r="H154" s="104">
        <f>'Energy Consumption'!N222</f>
        <v>0</v>
      </c>
      <c r="I154" s="163">
        <f>'Energy Consumption'!N303</f>
        <v>0</v>
      </c>
      <c r="J154" s="104">
        <f>'Energy Consumption'!N304</f>
        <v>0</v>
      </c>
      <c r="K154" s="163">
        <f>'Energy Consumption'!N385</f>
        <v>0</v>
      </c>
      <c r="L154" s="104">
        <f>'Energy Consumption'!N386</f>
        <v>0</v>
      </c>
      <c r="M154" s="163">
        <f>'Energy Consumption'!N467</f>
        <v>0</v>
      </c>
      <c r="N154" s="104">
        <f>'Energy Consumption'!N468</f>
        <v>0</v>
      </c>
      <c r="O154" s="163">
        <f>'Energy Consumption'!N549</f>
        <v>0</v>
      </c>
      <c r="P154" s="104">
        <f>'Energy Consumption'!N550</f>
        <v>0</v>
      </c>
      <c r="Q154" s="163">
        <f>'Energy Consumption'!N631</f>
        <v>0</v>
      </c>
      <c r="R154" s="104">
        <f>'Energy Consumption'!N632</f>
        <v>0</v>
      </c>
      <c r="S154" s="163">
        <f>'Energy Consumption'!N713</f>
        <v>0</v>
      </c>
      <c r="T154" s="104">
        <f>'Energy Consumption'!N714</f>
        <v>0</v>
      </c>
      <c r="U154" s="163">
        <f>'Energy Consumption'!N795</f>
        <v>0</v>
      </c>
      <c r="V154" s="104">
        <f>'Energy Consumption'!N796</f>
        <v>0</v>
      </c>
      <c r="W154" s="163">
        <f>'Energy Consumption'!N877</f>
        <v>0</v>
      </c>
      <c r="X154" s="104">
        <f>'Energy Consumption'!N878</f>
        <v>0</v>
      </c>
      <c r="Y154" s="163">
        <f>'Energy Consumption'!N959</f>
        <v>0</v>
      </c>
      <c r="Z154" s="104">
        <f>'Energy Consumption'!N960</f>
        <v>0</v>
      </c>
      <c r="AA154" s="163">
        <f>'Energy Consumption'!N1041</f>
        <v>0</v>
      </c>
      <c r="AB154" s="104">
        <f>'Energy Consumption'!N1042</f>
        <v>0</v>
      </c>
      <c r="AC154" s="163">
        <f>'Energy Consumption'!N1123</f>
        <v>0</v>
      </c>
      <c r="AD154" s="104">
        <f>'Energy Consumption'!N1124</f>
        <v>0</v>
      </c>
      <c r="AE154" s="163">
        <f>'Energy Consumption'!N1205</f>
        <v>0</v>
      </c>
      <c r="AF154" s="104">
        <f>'Energy Consumption'!N1206</f>
        <v>0</v>
      </c>
      <c r="AG154" s="163">
        <f>'Energy Consumption'!N1287</f>
        <v>0</v>
      </c>
      <c r="AH154" s="104">
        <f>'Energy Consumption'!N1288</f>
        <v>0</v>
      </c>
      <c r="AI154" s="163">
        <f>'Energy Consumption'!N1369</f>
        <v>0</v>
      </c>
      <c r="AJ154" s="104">
        <f>'Energy Consumption'!N1370</f>
        <v>0</v>
      </c>
      <c r="AK154" s="163">
        <f>'Energy Consumption'!N1451</f>
        <v>0</v>
      </c>
      <c r="AL154" s="104">
        <f>'Energy Consumption'!N1452</f>
        <v>0</v>
      </c>
      <c r="AM154" s="163">
        <f>'Energy Consumption'!N1533</f>
        <v>0</v>
      </c>
      <c r="AN154" s="104">
        <f>'Energy Consumption'!N1534</f>
        <v>0</v>
      </c>
      <c r="AO154" s="163">
        <f>'Energy Consumption'!N1615</f>
        <v>0</v>
      </c>
      <c r="AP154" s="104">
        <f>'Energy Consumption'!N1616</f>
        <v>0</v>
      </c>
      <c r="AR154" s="104">
        <f>'Relevant Variables'!N44</f>
        <v>0</v>
      </c>
      <c r="AS154" s="104">
        <f>'Relevant Variables'!N74</f>
        <v>0</v>
      </c>
      <c r="AT154" s="104">
        <f>'Relevant Variables'!N104</f>
        <v>0</v>
      </c>
      <c r="AU154" s="104">
        <f>'Relevant Variables'!N134</f>
        <v>0</v>
      </c>
      <c r="AV154" s="104">
        <f>'Relevant Variables'!N164</f>
        <v>0</v>
      </c>
      <c r="AW154" s="104">
        <f>'Relevant Variables'!N194</f>
        <v>0</v>
      </c>
      <c r="AX154" s="104">
        <f>'Relevant Variables'!N224</f>
        <v>0</v>
      </c>
      <c r="AY154" s="104">
        <f>'Relevant Variables'!N254</f>
        <v>0</v>
      </c>
      <c r="AZ154" s="104">
        <f>'Relevant Variables'!N284</f>
        <v>0</v>
      </c>
      <c r="BA154" s="104">
        <f>'Relevant Variables'!N314</f>
        <v>0</v>
      </c>
      <c r="BB154" s="104">
        <f>'Relevant Variables'!N344</f>
        <v>0</v>
      </c>
      <c r="BC154" s="104">
        <f>'Relevant Variables'!N374</f>
        <v>0</v>
      </c>
      <c r="BD154" s="104">
        <f>'Relevant Variables'!N404</f>
        <v>0</v>
      </c>
      <c r="BE154" s="104">
        <f>'Relevant Variables'!N434</f>
        <v>0</v>
      </c>
      <c r="BF154" s="104">
        <f>'Relevant Variables'!N464</f>
        <v>0</v>
      </c>
      <c r="BG154" s="104">
        <f>'Relevant Variables'!N494</f>
        <v>0</v>
      </c>
      <c r="BH154" s="104">
        <f>'Relevant Variables'!N524</f>
        <v>0</v>
      </c>
      <c r="BI154" s="104">
        <f>'Relevant Variables'!N554</f>
        <v>0</v>
      </c>
      <c r="BJ154" s="104">
        <f>'Relevant Variables'!N584</f>
        <v>0</v>
      </c>
      <c r="BK154" s="104">
        <f>'Relevant Variables'!N614</f>
        <v>0</v>
      </c>
    </row>
    <row r="155" spans="1:63" s="104" customFormat="1">
      <c r="A155" s="164">
        <f t="shared" si="3"/>
        <v>42705</v>
      </c>
      <c r="C155" s="163">
        <f>'Energy Consumption'!O57</f>
        <v>0</v>
      </c>
      <c r="D155" s="104">
        <f>'Energy Consumption'!O58</f>
        <v>0</v>
      </c>
      <c r="E155" s="163">
        <f>'Energy Consumption'!O139</f>
        <v>0</v>
      </c>
      <c r="F155" s="104">
        <f>'Energy Consumption'!O140</f>
        <v>0</v>
      </c>
      <c r="G155" s="163">
        <f>'Energy Consumption'!O221</f>
        <v>0</v>
      </c>
      <c r="H155" s="104">
        <f>'Energy Consumption'!O222</f>
        <v>0</v>
      </c>
      <c r="I155" s="163">
        <f>'Energy Consumption'!O303</f>
        <v>0</v>
      </c>
      <c r="J155" s="104">
        <f>'Energy Consumption'!O304</f>
        <v>0</v>
      </c>
      <c r="K155" s="163">
        <f>'Energy Consumption'!O385</f>
        <v>0</v>
      </c>
      <c r="L155" s="104">
        <f>'Energy Consumption'!O386</f>
        <v>0</v>
      </c>
      <c r="M155" s="163">
        <f>'Energy Consumption'!O467</f>
        <v>0</v>
      </c>
      <c r="N155" s="104">
        <f>'Energy Consumption'!O468</f>
        <v>0</v>
      </c>
      <c r="O155" s="163">
        <f>'Energy Consumption'!O549</f>
        <v>0</v>
      </c>
      <c r="P155" s="104">
        <f>'Energy Consumption'!O550</f>
        <v>0</v>
      </c>
      <c r="Q155" s="163">
        <f>'Energy Consumption'!O631</f>
        <v>0</v>
      </c>
      <c r="R155" s="104">
        <f>'Energy Consumption'!O632</f>
        <v>0</v>
      </c>
      <c r="S155" s="163">
        <f>'Energy Consumption'!O713</f>
        <v>0</v>
      </c>
      <c r="T155" s="104">
        <f>'Energy Consumption'!O714</f>
        <v>0</v>
      </c>
      <c r="U155" s="163">
        <f>'Energy Consumption'!O795</f>
        <v>0</v>
      </c>
      <c r="V155" s="104">
        <f>'Energy Consumption'!O796</f>
        <v>0</v>
      </c>
      <c r="W155" s="163">
        <f>'Energy Consumption'!O877</f>
        <v>0</v>
      </c>
      <c r="X155" s="104">
        <f>'Energy Consumption'!O878</f>
        <v>0</v>
      </c>
      <c r="Y155" s="163">
        <f>'Energy Consumption'!O959</f>
        <v>0</v>
      </c>
      <c r="Z155" s="104">
        <f>'Energy Consumption'!O960</f>
        <v>0</v>
      </c>
      <c r="AA155" s="163">
        <f>'Energy Consumption'!O1041</f>
        <v>0</v>
      </c>
      <c r="AB155" s="104">
        <f>'Energy Consumption'!O1042</f>
        <v>0</v>
      </c>
      <c r="AC155" s="163">
        <f>'Energy Consumption'!O1123</f>
        <v>0</v>
      </c>
      <c r="AD155" s="104">
        <f>'Energy Consumption'!O1124</f>
        <v>0</v>
      </c>
      <c r="AE155" s="163">
        <f>'Energy Consumption'!O1205</f>
        <v>0</v>
      </c>
      <c r="AF155" s="104">
        <f>'Energy Consumption'!O1206</f>
        <v>0</v>
      </c>
      <c r="AG155" s="163">
        <f>'Energy Consumption'!O1287</f>
        <v>0</v>
      </c>
      <c r="AH155" s="104">
        <f>'Energy Consumption'!O1288</f>
        <v>0</v>
      </c>
      <c r="AI155" s="163">
        <f>'Energy Consumption'!O1369</f>
        <v>0</v>
      </c>
      <c r="AJ155" s="104">
        <f>'Energy Consumption'!O1370</f>
        <v>0</v>
      </c>
      <c r="AK155" s="163">
        <f>'Energy Consumption'!O1451</f>
        <v>0</v>
      </c>
      <c r="AL155" s="104">
        <f>'Energy Consumption'!O1452</f>
        <v>0</v>
      </c>
      <c r="AM155" s="163">
        <f>'Energy Consumption'!O1533</f>
        <v>0</v>
      </c>
      <c r="AN155" s="104">
        <f>'Energy Consumption'!O1534</f>
        <v>0</v>
      </c>
      <c r="AO155" s="163">
        <f>'Energy Consumption'!O1615</f>
        <v>0</v>
      </c>
      <c r="AP155" s="104">
        <f>'Energy Consumption'!O1616</f>
        <v>0</v>
      </c>
      <c r="AR155" s="104">
        <f>'Relevant Variables'!O44</f>
        <v>0</v>
      </c>
      <c r="AS155" s="104">
        <f>'Relevant Variables'!O74</f>
        <v>0</v>
      </c>
      <c r="AT155" s="104">
        <f>'Relevant Variables'!O104</f>
        <v>0</v>
      </c>
      <c r="AU155" s="104">
        <f>'Relevant Variables'!O134</f>
        <v>0</v>
      </c>
      <c r="AV155" s="104">
        <f>'Relevant Variables'!O164</f>
        <v>0</v>
      </c>
      <c r="AW155" s="104">
        <f>'Relevant Variables'!O194</f>
        <v>0</v>
      </c>
      <c r="AX155" s="104">
        <f>'Relevant Variables'!O224</f>
        <v>0</v>
      </c>
      <c r="AY155" s="104">
        <f>'Relevant Variables'!O254</f>
        <v>0</v>
      </c>
      <c r="AZ155" s="104">
        <f>'Relevant Variables'!O284</f>
        <v>0</v>
      </c>
      <c r="BA155" s="104">
        <f>'Relevant Variables'!O314</f>
        <v>0</v>
      </c>
      <c r="BB155" s="104">
        <f>'Relevant Variables'!O344</f>
        <v>0</v>
      </c>
      <c r="BC155" s="104">
        <f>'Relevant Variables'!O374</f>
        <v>0</v>
      </c>
      <c r="BD155" s="104">
        <f>'Relevant Variables'!O404</f>
        <v>0</v>
      </c>
      <c r="BE155" s="104">
        <f>'Relevant Variables'!O434</f>
        <v>0</v>
      </c>
      <c r="BF155" s="104">
        <f>'Relevant Variables'!O464</f>
        <v>0</v>
      </c>
      <c r="BG155" s="104">
        <f>'Relevant Variables'!O494</f>
        <v>0</v>
      </c>
      <c r="BH155" s="104">
        <f>'Relevant Variables'!O524</f>
        <v>0</v>
      </c>
      <c r="BI155" s="104">
        <f>'Relevant Variables'!O554</f>
        <v>0</v>
      </c>
      <c r="BJ155" s="104">
        <f>'Relevant Variables'!O584</f>
        <v>0</v>
      </c>
      <c r="BK155" s="104">
        <f>'Relevant Variables'!O614</f>
        <v>0</v>
      </c>
    </row>
    <row r="156" spans="1:63" s="104" customFormat="1">
      <c r="A156" s="164">
        <f t="shared" si="3"/>
        <v>42736</v>
      </c>
      <c r="C156" s="163">
        <f>'Energy Consumption'!D55</f>
        <v>0</v>
      </c>
      <c r="D156" s="104">
        <f>'Energy Consumption'!D56</f>
        <v>0</v>
      </c>
      <c r="E156" s="163">
        <f>'Energy Consumption'!D137</f>
        <v>0</v>
      </c>
      <c r="F156" s="104">
        <f>'Energy Consumption'!D138</f>
        <v>0</v>
      </c>
      <c r="G156" s="163">
        <f>'Energy Consumption'!D219</f>
        <v>0</v>
      </c>
      <c r="H156" s="104">
        <f>'Energy Consumption'!D220</f>
        <v>0</v>
      </c>
      <c r="I156" s="163">
        <f>'Energy Consumption'!D301</f>
        <v>0</v>
      </c>
      <c r="J156" s="104">
        <f>'Energy Consumption'!D302</f>
        <v>0</v>
      </c>
      <c r="K156" s="163">
        <f>'Energy Consumption'!D383</f>
        <v>0</v>
      </c>
      <c r="L156" s="104">
        <f>'Energy Consumption'!D384</f>
        <v>0</v>
      </c>
      <c r="M156" s="163">
        <f>'Energy Consumption'!D465</f>
        <v>0</v>
      </c>
      <c r="N156" s="104">
        <f>'Energy Consumption'!D466</f>
        <v>0</v>
      </c>
      <c r="O156" s="163">
        <f>'Energy Consumption'!D547</f>
        <v>0</v>
      </c>
      <c r="P156" s="104">
        <f>'Energy Consumption'!D548</f>
        <v>0</v>
      </c>
      <c r="Q156" s="163">
        <f>'Energy Consumption'!D629</f>
        <v>0</v>
      </c>
      <c r="R156" s="104">
        <f>'Energy Consumption'!D630</f>
        <v>0</v>
      </c>
      <c r="S156" s="163">
        <f>'Energy Consumption'!D711</f>
        <v>0</v>
      </c>
      <c r="T156" s="104">
        <f>'Energy Consumption'!D712</f>
        <v>0</v>
      </c>
      <c r="U156" s="163">
        <f>'Energy Consumption'!D793</f>
        <v>0</v>
      </c>
      <c r="V156" s="104">
        <f>'Energy Consumption'!D794</f>
        <v>0</v>
      </c>
      <c r="W156" s="163">
        <f>'Energy Consumption'!D875</f>
        <v>0</v>
      </c>
      <c r="X156" s="104">
        <f>'Energy Consumption'!D876</f>
        <v>0</v>
      </c>
      <c r="Y156" s="163">
        <f>'Energy Consumption'!D957</f>
        <v>0</v>
      </c>
      <c r="Z156" s="104">
        <f>'Energy Consumption'!D958</f>
        <v>0</v>
      </c>
      <c r="AA156" s="163">
        <f>'Energy Consumption'!D1039</f>
        <v>0</v>
      </c>
      <c r="AB156" s="104">
        <f>'Energy Consumption'!D1040</f>
        <v>0</v>
      </c>
      <c r="AC156" s="163">
        <f>'Energy Consumption'!D1121</f>
        <v>0</v>
      </c>
      <c r="AD156" s="104">
        <f>'Energy Consumption'!D1122</f>
        <v>0</v>
      </c>
      <c r="AE156" s="163">
        <f>'Energy Consumption'!D1203</f>
        <v>0</v>
      </c>
      <c r="AF156" s="104">
        <f>'Energy Consumption'!D1204</f>
        <v>0</v>
      </c>
      <c r="AG156" s="163">
        <f>'Energy Consumption'!D1285</f>
        <v>0</v>
      </c>
      <c r="AH156" s="104">
        <f>'Energy Consumption'!D1286</f>
        <v>0</v>
      </c>
      <c r="AI156" s="163">
        <f>'Energy Consumption'!D1367</f>
        <v>0</v>
      </c>
      <c r="AJ156" s="104">
        <f>'Energy Consumption'!D1368</f>
        <v>0</v>
      </c>
      <c r="AK156" s="163">
        <f>'Energy Consumption'!D1449</f>
        <v>0</v>
      </c>
      <c r="AL156" s="104">
        <f>'Energy Consumption'!D1450</f>
        <v>0</v>
      </c>
      <c r="AM156" s="163">
        <f>'Energy Consumption'!D1531</f>
        <v>0</v>
      </c>
      <c r="AN156" s="104">
        <f>'Energy Consumption'!D1532</f>
        <v>0</v>
      </c>
      <c r="AO156" s="163">
        <f>'Energy Consumption'!D1613</f>
        <v>0</v>
      </c>
      <c r="AP156" s="104">
        <f>'Energy Consumption'!D1614</f>
        <v>0</v>
      </c>
      <c r="AR156" s="104">
        <f>'Relevant Variables'!D43</f>
        <v>0</v>
      </c>
      <c r="AS156" s="104">
        <f>'Relevant Variables'!D73</f>
        <v>0</v>
      </c>
      <c r="AT156" s="104">
        <f>'Relevant Variables'!D103</f>
        <v>0</v>
      </c>
      <c r="AU156" s="104">
        <f>'Relevant Variables'!D133</f>
        <v>0</v>
      </c>
      <c r="AV156" s="104">
        <f>'Relevant Variables'!D163</f>
        <v>0</v>
      </c>
      <c r="AW156" s="104">
        <f>'Relevant Variables'!D193</f>
        <v>0</v>
      </c>
      <c r="AX156" s="104">
        <f>'Relevant Variables'!D223</f>
        <v>0</v>
      </c>
      <c r="AY156" s="104">
        <f>'Relevant Variables'!D253</f>
        <v>0</v>
      </c>
      <c r="AZ156" s="104">
        <f>'Relevant Variables'!D283</f>
        <v>0</v>
      </c>
      <c r="BA156" s="104">
        <f>'Relevant Variables'!D313</f>
        <v>0</v>
      </c>
      <c r="BB156" s="104">
        <f>'Relevant Variables'!D343</f>
        <v>0</v>
      </c>
      <c r="BC156" s="104">
        <f>'Relevant Variables'!D373</f>
        <v>0</v>
      </c>
      <c r="BD156" s="104">
        <f>'Relevant Variables'!D403</f>
        <v>0</v>
      </c>
      <c r="BE156" s="104">
        <f>'Relevant Variables'!D433</f>
        <v>0</v>
      </c>
      <c r="BF156" s="104">
        <f>'Relevant Variables'!D463</f>
        <v>0</v>
      </c>
      <c r="BG156" s="104">
        <f>'Relevant Variables'!D493</f>
        <v>0</v>
      </c>
      <c r="BH156" s="104">
        <f>'Relevant Variables'!D523</f>
        <v>0</v>
      </c>
      <c r="BI156" s="104">
        <f>'Relevant Variables'!D553</f>
        <v>0</v>
      </c>
      <c r="BJ156" s="104">
        <f>'Relevant Variables'!D583</f>
        <v>0</v>
      </c>
      <c r="BK156" s="104">
        <f>'Relevant Variables'!D613</f>
        <v>0</v>
      </c>
    </row>
    <row r="157" spans="1:63" s="104" customFormat="1">
      <c r="A157" s="164">
        <f t="shared" si="3"/>
        <v>42767</v>
      </c>
      <c r="C157" s="163">
        <f>'Energy Consumption'!E55</f>
        <v>0</v>
      </c>
      <c r="D157" s="104">
        <f>'Energy Consumption'!E56</f>
        <v>0</v>
      </c>
      <c r="E157" s="163">
        <f>'Energy Consumption'!E137</f>
        <v>0</v>
      </c>
      <c r="F157" s="104">
        <f>'Energy Consumption'!E138</f>
        <v>0</v>
      </c>
      <c r="G157" s="163">
        <f>'Energy Consumption'!E219</f>
        <v>0</v>
      </c>
      <c r="H157" s="104">
        <f>'Energy Consumption'!E220</f>
        <v>0</v>
      </c>
      <c r="I157" s="163">
        <f>'Energy Consumption'!E301</f>
        <v>0</v>
      </c>
      <c r="J157" s="104">
        <f>'Energy Consumption'!E302</f>
        <v>0</v>
      </c>
      <c r="K157" s="163">
        <f>'Energy Consumption'!E383</f>
        <v>0</v>
      </c>
      <c r="L157" s="104">
        <f>'Energy Consumption'!E384</f>
        <v>0</v>
      </c>
      <c r="M157" s="163">
        <f>'Energy Consumption'!E465</f>
        <v>0</v>
      </c>
      <c r="N157" s="104">
        <f>'Energy Consumption'!E466</f>
        <v>0</v>
      </c>
      <c r="O157" s="163">
        <f>'Energy Consumption'!E547</f>
        <v>0</v>
      </c>
      <c r="P157" s="104">
        <f>'Energy Consumption'!E548</f>
        <v>0</v>
      </c>
      <c r="Q157" s="163">
        <f>'Energy Consumption'!E629</f>
        <v>0</v>
      </c>
      <c r="R157" s="104">
        <f>'Energy Consumption'!E630</f>
        <v>0</v>
      </c>
      <c r="S157" s="163">
        <f>'Energy Consumption'!E711</f>
        <v>0</v>
      </c>
      <c r="T157" s="104">
        <f>'Energy Consumption'!E712</f>
        <v>0</v>
      </c>
      <c r="U157" s="163">
        <f>'Energy Consumption'!E793</f>
        <v>0</v>
      </c>
      <c r="V157" s="104">
        <f>'Energy Consumption'!E794</f>
        <v>0</v>
      </c>
      <c r="W157" s="163">
        <f>'Energy Consumption'!E875</f>
        <v>0</v>
      </c>
      <c r="X157" s="104">
        <f>'Energy Consumption'!E876</f>
        <v>0</v>
      </c>
      <c r="Y157" s="163">
        <f>'Energy Consumption'!E957</f>
        <v>0</v>
      </c>
      <c r="Z157" s="104">
        <f>'Energy Consumption'!E958</f>
        <v>0</v>
      </c>
      <c r="AA157" s="163">
        <f>'Energy Consumption'!E1039</f>
        <v>0</v>
      </c>
      <c r="AB157" s="104">
        <f>'Energy Consumption'!E1040</f>
        <v>0</v>
      </c>
      <c r="AC157" s="163">
        <f>'Energy Consumption'!E1121</f>
        <v>0</v>
      </c>
      <c r="AD157" s="104">
        <f>'Energy Consumption'!E1122</f>
        <v>0</v>
      </c>
      <c r="AE157" s="163">
        <f>'Energy Consumption'!E1203</f>
        <v>0</v>
      </c>
      <c r="AF157" s="104">
        <f>'Energy Consumption'!E1204</f>
        <v>0</v>
      </c>
      <c r="AG157" s="163">
        <f>'Energy Consumption'!E1285</f>
        <v>0</v>
      </c>
      <c r="AH157" s="104">
        <f>'Energy Consumption'!E1286</f>
        <v>0</v>
      </c>
      <c r="AI157" s="163">
        <f>'Energy Consumption'!E1367</f>
        <v>0</v>
      </c>
      <c r="AJ157" s="104">
        <f>'Energy Consumption'!E1368</f>
        <v>0</v>
      </c>
      <c r="AK157" s="163">
        <f>'Energy Consumption'!E1449</f>
        <v>0</v>
      </c>
      <c r="AL157" s="104">
        <f>'Energy Consumption'!E1450</f>
        <v>0</v>
      </c>
      <c r="AM157" s="163">
        <f>'Energy Consumption'!E1531</f>
        <v>0</v>
      </c>
      <c r="AN157" s="104">
        <f>'Energy Consumption'!E1532</f>
        <v>0</v>
      </c>
      <c r="AO157" s="163">
        <f>'Energy Consumption'!E1613</f>
        <v>0</v>
      </c>
      <c r="AP157" s="104">
        <f>'Energy Consumption'!E1614</f>
        <v>0</v>
      </c>
      <c r="AR157" s="104">
        <f>'Relevant Variables'!E43</f>
        <v>0</v>
      </c>
      <c r="AS157" s="104">
        <f>'Relevant Variables'!E73</f>
        <v>0</v>
      </c>
      <c r="AT157" s="104">
        <f>'Relevant Variables'!E103</f>
        <v>0</v>
      </c>
      <c r="AU157" s="104">
        <f>'Relevant Variables'!E133</f>
        <v>0</v>
      </c>
      <c r="AV157" s="104">
        <f>'Relevant Variables'!E163</f>
        <v>0</v>
      </c>
      <c r="AW157" s="104">
        <f>'Relevant Variables'!E193</f>
        <v>0</v>
      </c>
      <c r="AX157" s="104">
        <f>'Relevant Variables'!E223</f>
        <v>0</v>
      </c>
      <c r="AY157" s="104">
        <f>'Relevant Variables'!E253</f>
        <v>0</v>
      </c>
      <c r="AZ157" s="104">
        <f>'Relevant Variables'!E283</f>
        <v>0</v>
      </c>
      <c r="BA157" s="104">
        <f>'Relevant Variables'!E313</f>
        <v>0</v>
      </c>
      <c r="BB157" s="104">
        <f>'Relevant Variables'!E343</f>
        <v>0</v>
      </c>
      <c r="BC157" s="104">
        <f>'Relevant Variables'!E373</f>
        <v>0</v>
      </c>
      <c r="BD157" s="104">
        <f>'Relevant Variables'!E403</f>
        <v>0</v>
      </c>
      <c r="BE157" s="104">
        <f>'Relevant Variables'!E433</f>
        <v>0</v>
      </c>
      <c r="BF157" s="104">
        <f>'Relevant Variables'!E463</f>
        <v>0</v>
      </c>
      <c r="BG157" s="104">
        <f>'Relevant Variables'!E493</f>
        <v>0</v>
      </c>
      <c r="BH157" s="104">
        <f>'Relevant Variables'!E523</f>
        <v>0</v>
      </c>
      <c r="BI157" s="104">
        <f>'Relevant Variables'!E553</f>
        <v>0</v>
      </c>
      <c r="BJ157" s="104">
        <f>'Relevant Variables'!E583</f>
        <v>0</v>
      </c>
      <c r="BK157" s="104">
        <f>'Relevant Variables'!E613</f>
        <v>0</v>
      </c>
    </row>
    <row r="158" spans="1:63" s="104" customFormat="1">
      <c r="A158" s="164">
        <f t="shared" si="3"/>
        <v>42795</v>
      </c>
      <c r="C158" s="163">
        <f>'Energy Consumption'!F55</f>
        <v>0</v>
      </c>
      <c r="D158" s="104">
        <f>'Energy Consumption'!F56</f>
        <v>0</v>
      </c>
      <c r="E158" s="163">
        <f>'Energy Consumption'!F137</f>
        <v>0</v>
      </c>
      <c r="F158" s="104">
        <f>'Energy Consumption'!F138</f>
        <v>0</v>
      </c>
      <c r="G158" s="163">
        <f>'Energy Consumption'!F219</f>
        <v>0</v>
      </c>
      <c r="H158" s="104">
        <f>'Energy Consumption'!F220</f>
        <v>0</v>
      </c>
      <c r="I158" s="163">
        <f>'Energy Consumption'!F301</f>
        <v>0</v>
      </c>
      <c r="J158" s="104">
        <f>'Energy Consumption'!F302</f>
        <v>0</v>
      </c>
      <c r="K158" s="163">
        <f>'Energy Consumption'!F383</f>
        <v>0</v>
      </c>
      <c r="L158" s="104">
        <f>'Energy Consumption'!F384</f>
        <v>0</v>
      </c>
      <c r="M158" s="163">
        <f>'Energy Consumption'!F465</f>
        <v>0</v>
      </c>
      <c r="N158" s="104">
        <f>'Energy Consumption'!F466</f>
        <v>0</v>
      </c>
      <c r="O158" s="163">
        <f>'Energy Consumption'!F547</f>
        <v>0</v>
      </c>
      <c r="P158" s="104">
        <f>'Energy Consumption'!F548</f>
        <v>0</v>
      </c>
      <c r="Q158" s="163">
        <f>'Energy Consumption'!F629</f>
        <v>0</v>
      </c>
      <c r="R158" s="104">
        <f>'Energy Consumption'!F630</f>
        <v>0</v>
      </c>
      <c r="S158" s="163">
        <f>'Energy Consumption'!F711</f>
        <v>0</v>
      </c>
      <c r="T158" s="104">
        <f>'Energy Consumption'!F712</f>
        <v>0</v>
      </c>
      <c r="U158" s="163">
        <f>'Energy Consumption'!F793</f>
        <v>0</v>
      </c>
      <c r="V158" s="104">
        <f>'Energy Consumption'!F794</f>
        <v>0</v>
      </c>
      <c r="W158" s="163">
        <f>'Energy Consumption'!F875</f>
        <v>0</v>
      </c>
      <c r="X158" s="104">
        <f>'Energy Consumption'!F876</f>
        <v>0</v>
      </c>
      <c r="Y158" s="163">
        <f>'Energy Consumption'!F957</f>
        <v>0</v>
      </c>
      <c r="Z158" s="104">
        <f>'Energy Consumption'!F958</f>
        <v>0</v>
      </c>
      <c r="AA158" s="163">
        <f>'Energy Consumption'!F1039</f>
        <v>0</v>
      </c>
      <c r="AB158" s="104">
        <f>'Energy Consumption'!F1040</f>
        <v>0</v>
      </c>
      <c r="AC158" s="163">
        <f>'Energy Consumption'!F1121</f>
        <v>0</v>
      </c>
      <c r="AD158" s="104">
        <f>'Energy Consumption'!F1122</f>
        <v>0</v>
      </c>
      <c r="AE158" s="163">
        <f>'Energy Consumption'!F1203</f>
        <v>0</v>
      </c>
      <c r="AF158" s="104">
        <f>'Energy Consumption'!F1204</f>
        <v>0</v>
      </c>
      <c r="AG158" s="163">
        <f>'Energy Consumption'!F1285</f>
        <v>0</v>
      </c>
      <c r="AH158" s="104">
        <f>'Energy Consumption'!F1286</f>
        <v>0</v>
      </c>
      <c r="AI158" s="163">
        <f>'Energy Consumption'!F1367</f>
        <v>0</v>
      </c>
      <c r="AJ158" s="104">
        <f>'Energy Consumption'!F1368</f>
        <v>0</v>
      </c>
      <c r="AK158" s="163">
        <f>'Energy Consumption'!F1449</f>
        <v>0</v>
      </c>
      <c r="AL158" s="104">
        <f>'Energy Consumption'!F1450</f>
        <v>0</v>
      </c>
      <c r="AM158" s="163">
        <f>'Energy Consumption'!F1531</f>
        <v>0</v>
      </c>
      <c r="AN158" s="104">
        <f>'Energy Consumption'!F1532</f>
        <v>0</v>
      </c>
      <c r="AO158" s="163">
        <f>'Energy Consumption'!F1613</f>
        <v>0</v>
      </c>
      <c r="AP158" s="104">
        <f>'Energy Consumption'!F1614</f>
        <v>0</v>
      </c>
      <c r="AR158" s="104">
        <f>'Relevant Variables'!F43</f>
        <v>0</v>
      </c>
      <c r="AS158" s="104">
        <f>'Relevant Variables'!F73</f>
        <v>0</v>
      </c>
      <c r="AT158" s="104">
        <f>'Relevant Variables'!F103</f>
        <v>0</v>
      </c>
      <c r="AU158" s="104">
        <f>'Relevant Variables'!F133</f>
        <v>0</v>
      </c>
      <c r="AV158" s="104">
        <f>'Relevant Variables'!F163</f>
        <v>0</v>
      </c>
      <c r="AW158" s="104">
        <f>'Relevant Variables'!F193</f>
        <v>0</v>
      </c>
      <c r="AX158" s="104">
        <f>'Relevant Variables'!F223</f>
        <v>0</v>
      </c>
      <c r="AY158" s="104">
        <f>'Relevant Variables'!F253</f>
        <v>0</v>
      </c>
      <c r="AZ158" s="104">
        <f>'Relevant Variables'!F283</f>
        <v>0</v>
      </c>
      <c r="BA158" s="104">
        <f>'Relevant Variables'!F313</f>
        <v>0</v>
      </c>
      <c r="BB158" s="104">
        <f>'Relevant Variables'!F343</f>
        <v>0</v>
      </c>
      <c r="BC158" s="104">
        <f>'Relevant Variables'!F373</f>
        <v>0</v>
      </c>
      <c r="BD158" s="104">
        <f>'Relevant Variables'!F403</f>
        <v>0</v>
      </c>
      <c r="BE158" s="104">
        <f>'Relevant Variables'!F433</f>
        <v>0</v>
      </c>
      <c r="BF158" s="104">
        <f>'Relevant Variables'!F463</f>
        <v>0</v>
      </c>
      <c r="BG158" s="104">
        <f>'Relevant Variables'!F493</f>
        <v>0</v>
      </c>
      <c r="BH158" s="104">
        <f>'Relevant Variables'!F523</f>
        <v>0</v>
      </c>
      <c r="BI158" s="104">
        <f>'Relevant Variables'!F553</f>
        <v>0</v>
      </c>
      <c r="BJ158" s="104">
        <f>'Relevant Variables'!F583</f>
        <v>0</v>
      </c>
      <c r="BK158" s="104">
        <f>'Relevant Variables'!F613</f>
        <v>0</v>
      </c>
    </row>
    <row r="159" spans="1:63" s="104" customFormat="1">
      <c r="A159" s="164">
        <f t="shared" si="3"/>
        <v>42826</v>
      </c>
      <c r="C159" s="163">
        <f>'Energy Consumption'!G55</f>
        <v>0</v>
      </c>
      <c r="D159" s="104">
        <f>'Energy Consumption'!G56</f>
        <v>0</v>
      </c>
      <c r="E159" s="163">
        <f>'Energy Consumption'!G137</f>
        <v>0</v>
      </c>
      <c r="F159" s="104">
        <f>'Energy Consumption'!G138</f>
        <v>0</v>
      </c>
      <c r="G159" s="163">
        <f>'Energy Consumption'!G219</f>
        <v>0</v>
      </c>
      <c r="H159" s="104">
        <f>'Energy Consumption'!G220</f>
        <v>0</v>
      </c>
      <c r="I159" s="163">
        <f>'Energy Consumption'!G301</f>
        <v>0</v>
      </c>
      <c r="J159" s="104">
        <f>'Energy Consumption'!G302</f>
        <v>0</v>
      </c>
      <c r="K159" s="163">
        <f>'Energy Consumption'!G383</f>
        <v>0</v>
      </c>
      <c r="L159" s="104">
        <f>'Energy Consumption'!G384</f>
        <v>0</v>
      </c>
      <c r="M159" s="163">
        <f>'Energy Consumption'!G465</f>
        <v>0</v>
      </c>
      <c r="N159" s="104">
        <f>'Energy Consumption'!G466</f>
        <v>0</v>
      </c>
      <c r="O159" s="163">
        <f>'Energy Consumption'!G547</f>
        <v>0</v>
      </c>
      <c r="P159" s="104">
        <f>'Energy Consumption'!G548</f>
        <v>0</v>
      </c>
      <c r="Q159" s="163">
        <f>'Energy Consumption'!G629</f>
        <v>0</v>
      </c>
      <c r="R159" s="104">
        <f>'Energy Consumption'!G630</f>
        <v>0</v>
      </c>
      <c r="S159" s="163">
        <f>'Energy Consumption'!G711</f>
        <v>0</v>
      </c>
      <c r="T159" s="104">
        <f>'Energy Consumption'!G712</f>
        <v>0</v>
      </c>
      <c r="U159" s="163">
        <f>'Energy Consumption'!G793</f>
        <v>0</v>
      </c>
      <c r="V159" s="104">
        <f>'Energy Consumption'!G794</f>
        <v>0</v>
      </c>
      <c r="W159" s="163">
        <f>'Energy Consumption'!G875</f>
        <v>0</v>
      </c>
      <c r="X159" s="104">
        <f>'Energy Consumption'!G876</f>
        <v>0</v>
      </c>
      <c r="Y159" s="163">
        <f>'Energy Consumption'!G957</f>
        <v>0</v>
      </c>
      <c r="Z159" s="104">
        <f>'Energy Consumption'!G958</f>
        <v>0</v>
      </c>
      <c r="AA159" s="163">
        <f>'Energy Consumption'!G1039</f>
        <v>0</v>
      </c>
      <c r="AB159" s="104">
        <f>'Energy Consumption'!G1040</f>
        <v>0</v>
      </c>
      <c r="AC159" s="163">
        <f>'Energy Consumption'!G1121</f>
        <v>0</v>
      </c>
      <c r="AD159" s="104">
        <f>'Energy Consumption'!G1122</f>
        <v>0</v>
      </c>
      <c r="AE159" s="163">
        <f>'Energy Consumption'!G1203</f>
        <v>0</v>
      </c>
      <c r="AF159" s="104">
        <f>'Energy Consumption'!G1204</f>
        <v>0</v>
      </c>
      <c r="AG159" s="163">
        <f>'Energy Consumption'!G1285</f>
        <v>0</v>
      </c>
      <c r="AH159" s="104">
        <f>'Energy Consumption'!G1286</f>
        <v>0</v>
      </c>
      <c r="AI159" s="163">
        <f>'Energy Consumption'!G1367</f>
        <v>0</v>
      </c>
      <c r="AJ159" s="104">
        <f>'Energy Consumption'!G1368</f>
        <v>0</v>
      </c>
      <c r="AK159" s="163">
        <f>'Energy Consumption'!G1449</f>
        <v>0</v>
      </c>
      <c r="AL159" s="104">
        <f>'Energy Consumption'!G1450</f>
        <v>0</v>
      </c>
      <c r="AM159" s="163">
        <f>'Energy Consumption'!G1531</f>
        <v>0</v>
      </c>
      <c r="AN159" s="104">
        <f>'Energy Consumption'!G1532</f>
        <v>0</v>
      </c>
      <c r="AO159" s="163">
        <f>'Energy Consumption'!G1613</f>
        <v>0</v>
      </c>
      <c r="AP159" s="104">
        <f>'Energy Consumption'!G1614</f>
        <v>0</v>
      </c>
      <c r="AR159" s="104">
        <f>'Relevant Variables'!G43</f>
        <v>0</v>
      </c>
      <c r="AS159" s="104">
        <f>'Relevant Variables'!G73</f>
        <v>0</v>
      </c>
      <c r="AT159" s="104">
        <f>'Relevant Variables'!G103</f>
        <v>0</v>
      </c>
      <c r="AU159" s="104">
        <f>'Relevant Variables'!G133</f>
        <v>0</v>
      </c>
      <c r="AV159" s="104">
        <f>'Relevant Variables'!G163</f>
        <v>0</v>
      </c>
      <c r="AW159" s="104">
        <f>'Relevant Variables'!G193</f>
        <v>0</v>
      </c>
      <c r="AX159" s="104">
        <f>'Relevant Variables'!G223</f>
        <v>0</v>
      </c>
      <c r="AY159" s="104">
        <f>'Relevant Variables'!G253</f>
        <v>0</v>
      </c>
      <c r="AZ159" s="104">
        <f>'Relevant Variables'!G283</f>
        <v>0</v>
      </c>
      <c r="BA159" s="104">
        <f>'Relevant Variables'!G313</f>
        <v>0</v>
      </c>
      <c r="BB159" s="104">
        <f>'Relevant Variables'!G343</f>
        <v>0</v>
      </c>
      <c r="BC159" s="104">
        <f>'Relevant Variables'!G373</f>
        <v>0</v>
      </c>
      <c r="BD159" s="104">
        <f>'Relevant Variables'!G403</f>
        <v>0</v>
      </c>
      <c r="BE159" s="104">
        <f>'Relevant Variables'!G433</f>
        <v>0</v>
      </c>
      <c r="BF159" s="104">
        <f>'Relevant Variables'!G463</f>
        <v>0</v>
      </c>
      <c r="BG159" s="104">
        <f>'Relevant Variables'!G493</f>
        <v>0</v>
      </c>
      <c r="BH159" s="104">
        <f>'Relevant Variables'!G523</f>
        <v>0</v>
      </c>
      <c r="BI159" s="104">
        <f>'Relevant Variables'!G553</f>
        <v>0</v>
      </c>
      <c r="BJ159" s="104">
        <f>'Relevant Variables'!G583</f>
        <v>0</v>
      </c>
      <c r="BK159" s="104">
        <f>'Relevant Variables'!G613</f>
        <v>0</v>
      </c>
    </row>
    <row r="160" spans="1:63" s="104" customFormat="1">
      <c r="A160" s="164">
        <f t="shared" si="3"/>
        <v>42856</v>
      </c>
      <c r="C160" s="163">
        <f>'Energy Consumption'!H55</f>
        <v>0</v>
      </c>
      <c r="D160" s="104">
        <f>'Energy Consumption'!H56</f>
        <v>0</v>
      </c>
      <c r="E160" s="163">
        <f>'Energy Consumption'!H137</f>
        <v>0</v>
      </c>
      <c r="F160" s="104">
        <f>'Energy Consumption'!H138</f>
        <v>0</v>
      </c>
      <c r="G160" s="163">
        <f>'Energy Consumption'!H219</f>
        <v>0</v>
      </c>
      <c r="H160" s="104">
        <f>'Energy Consumption'!H220</f>
        <v>0</v>
      </c>
      <c r="I160" s="163">
        <f>'Energy Consumption'!H301</f>
        <v>0</v>
      </c>
      <c r="J160" s="104">
        <f>'Energy Consumption'!H302</f>
        <v>0</v>
      </c>
      <c r="K160" s="163">
        <f>'Energy Consumption'!H383</f>
        <v>0</v>
      </c>
      <c r="L160" s="104">
        <f>'Energy Consumption'!H384</f>
        <v>0</v>
      </c>
      <c r="M160" s="163">
        <f>'Energy Consumption'!H465</f>
        <v>0</v>
      </c>
      <c r="N160" s="104">
        <f>'Energy Consumption'!H466</f>
        <v>0</v>
      </c>
      <c r="O160" s="163">
        <f>'Energy Consumption'!H547</f>
        <v>0</v>
      </c>
      <c r="P160" s="104">
        <f>'Energy Consumption'!H548</f>
        <v>0</v>
      </c>
      <c r="Q160" s="163">
        <f>'Energy Consumption'!H629</f>
        <v>0</v>
      </c>
      <c r="R160" s="104">
        <f>'Energy Consumption'!H630</f>
        <v>0</v>
      </c>
      <c r="S160" s="163">
        <f>'Energy Consumption'!H711</f>
        <v>0</v>
      </c>
      <c r="T160" s="104">
        <f>'Energy Consumption'!H712</f>
        <v>0</v>
      </c>
      <c r="U160" s="163">
        <f>'Energy Consumption'!H793</f>
        <v>0</v>
      </c>
      <c r="V160" s="104">
        <f>'Energy Consumption'!H794</f>
        <v>0</v>
      </c>
      <c r="W160" s="163">
        <f>'Energy Consumption'!H875</f>
        <v>0</v>
      </c>
      <c r="X160" s="104">
        <f>'Energy Consumption'!H876</f>
        <v>0</v>
      </c>
      <c r="Y160" s="163">
        <f>'Energy Consumption'!H957</f>
        <v>0</v>
      </c>
      <c r="Z160" s="104">
        <f>'Energy Consumption'!H958</f>
        <v>0</v>
      </c>
      <c r="AA160" s="163">
        <f>'Energy Consumption'!H1039</f>
        <v>0</v>
      </c>
      <c r="AB160" s="104">
        <f>'Energy Consumption'!H1040</f>
        <v>0</v>
      </c>
      <c r="AC160" s="163">
        <f>'Energy Consumption'!H1121</f>
        <v>0</v>
      </c>
      <c r="AD160" s="104">
        <f>'Energy Consumption'!H1122</f>
        <v>0</v>
      </c>
      <c r="AE160" s="163">
        <f>'Energy Consumption'!H1203</f>
        <v>0</v>
      </c>
      <c r="AF160" s="104">
        <f>'Energy Consumption'!H1204</f>
        <v>0</v>
      </c>
      <c r="AG160" s="163">
        <f>'Energy Consumption'!H1285</f>
        <v>0</v>
      </c>
      <c r="AH160" s="104">
        <f>'Energy Consumption'!H1286</f>
        <v>0</v>
      </c>
      <c r="AI160" s="163">
        <f>'Energy Consumption'!H1367</f>
        <v>0</v>
      </c>
      <c r="AJ160" s="104">
        <f>'Energy Consumption'!H1368</f>
        <v>0</v>
      </c>
      <c r="AK160" s="163">
        <f>'Energy Consumption'!H1449</f>
        <v>0</v>
      </c>
      <c r="AL160" s="104">
        <f>'Energy Consumption'!H1450</f>
        <v>0</v>
      </c>
      <c r="AM160" s="163">
        <f>'Energy Consumption'!H1531</f>
        <v>0</v>
      </c>
      <c r="AN160" s="104">
        <f>'Energy Consumption'!H1532</f>
        <v>0</v>
      </c>
      <c r="AO160" s="163">
        <f>'Energy Consumption'!H1613</f>
        <v>0</v>
      </c>
      <c r="AP160" s="104">
        <f>'Energy Consumption'!H1614</f>
        <v>0</v>
      </c>
      <c r="AR160" s="104">
        <f>'Relevant Variables'!H43</f>
        <v>0</v>
      </c>
      <c r="AS160" s="104">
        <f>'Relevant Variables'!H73</f>
        <v>0</v>
      </c>
      <c r="AT160" s="104">
        <f>'Relevant Variables'!H103</f>
        <v>0</v>
      </c>
      <c r="AU160" s="104">
        <f>'Relevant Variables'!H133</f>
        <v>0</v>
      </c>
      <c r="AV160" s="104">
        <f>'Relevant Variables'!H163</f>
        <v>0</v>
      </c>
      <c r="AW160" s="104">
        <f>'Relevant Variables'!H193</f>
        <v>0</v>
      </c>
      <c r="AX160" s="104">
        <f>'Relevant Variables'!H223</f>
        <v>0</v>
      </c>
      <c r="AY160" s="104">
        <f>'Relevant Variables'!H253</f>
        <v>0</v>
      </c>
      <c r="AZ160" s="104">
        <f>'Relevant Variables'!H283</f>
        <v>0</v>
      </c>
      <c r="BA160" s="104">
        <f>'Relevant Variables'!H313</f>
        <v>0</v>
      </c>
      <c r="BB160" s="104">
        <f>'Relevant Variables'!H343</f>
        <v>0</v>
      </c>
      <c r="BC160" s="104">
        <f>'Relevant Variables'!H373</f>
        <v>0</v>
      </c>
      <c r="BD160" s="104">
        <f>'Relevant Variables'!H403</f>
        <v>0</v>
      </c>
      <c r="BE160" s="104">
        <f>'Relevant Variables'!H433</f>
        <v>0</v>
      </c>
      <c r="BF160" s="104">
        <f>'Relevant Variables'!H463</f>
        <v>0</v>
      </c>
      <c r="BG160" s="104">
        <f>'Relevant Variables'!H493</f>
        <v>0</v>
      </c>
      <c r="BH160" s="104">
        <f>'Relevant Variables'!H523</f>
        <v>0</v>
      </c>
      <c r="BI160" s="104">
        <f>'Relevant Variables'!H553</f>
        <v>0</v>
      </c>
      <c r="BJ160" s="104">
        <f>'Relevant Variables'!H583</f>
        <v>0</v>
      </c>
      <c r="BK160" s="104">
        <f>'Relevant Variables'!H613</f>
        <v>0</v>
      </c>
    </row>
    <row r="161" spans="1:63" s="104" customFormat="1">
      <c r="A161" s="164">
        <f t="shared" si="3"/>
        <v>42887</v>
      </c>
      <c r="C161" s="163">
        <f>'Energy Consumption'!I55</f>
        <v>0</v>
      </c>
      <c r="D161" s="104">
        <f>'Energy Consumption'!I56</f>
        <v>0</v>
      </c>
      <c r="E161" s="163">
        <f>'Energy Consumption'!I137</f>
        <v>0</v>
      </c>
      <c r="F161" s="104">
        <f>'Energy Consumption'!I138</f>
        <v>0</v>
      </c>
      <c r="G161" s="163">
        <f>'Energy Consumption'!I219</f>
        <v>0</v>
      </c>
      <c r="H161" s="104">
        <f>'Energy Consumption'!I220</f>
        <v>0</v>
      </c>
      <c r="I161" s="163">
        <f>'Energy Consumption'!I301</f>
        <v>0</v>
      </c>
      <c r="J161" s="104">
        <f>'Energy Consumption'!I302</f>
        <v>0</v>
      </c>
      <c r="K161" s="163">
        <f>'Energy Consumption'!I383</f>
        <v>0</v>
      </c>
      <c r="L161" s="104">
        <f>'Energy Consumption'!I384</f>
        <v>0</v>
      </c>
      <c r="M161" s="163">
        <f>'Energy Consumption'!I465</f>
        <v>0</v>
      </c>
      <c r="N161" s="104">
        <f>'Energy Consumption'!I466</f>
        <v>0</v>
      </c>
      <c r="O161" s="163">
        <f>'Energy Consumption'!I547</f>
        <v>0</v>
      </c>
      <c r="P161" s="104">
        <f>'Energy Consumption'!I548</f>
        <v>0</v>
      </c>
      <c r="Q161" s="163">
        <f>'Energy Consumption'!I629</f>
        <v>0</v>
      </c>
      <c r="R161" s="104">
        <f>'Energy Consumption'!I630</f>
        <v>0</v>
      </c>
      <c r="S161" s="163">
        <f>'Energy Consumption'!I711</f>
        <v>0</v>
      </c>
      <c r="T161" s="104">
        <f>'Energy Consumption'!I712</f>
        <v>0</v>
      </c>
      <c r="U161" s="163">
        <f>'Energy Consumption'!I793</f>
        <v>0</v>
      </c>
      <c r="V161" s="104">
        <f>'Energy Consumption'!I794</f>
        <v>0</v>
      </c>
      <c r="W161" s="163">
        <f>'Energy Consumption'!I875</f>
        <v>0</v>
      </c>
      <c r="X161" s="104">
        <f>'Energy Consumption'!I876</f>
        <v>0</v>
      </c>
      <c r="Y161" s="163">
        <f>'Energy Consumption'!I957</f>
        <v>0</v>
      </c>
      <c r="Z161" s="104">
        <f>'Energy Consumption'!I958</f>
        <v>0</v>
      </c>
      <c r="AA161" s="163">
        <f>'Energy Consumption'!I1039</f>
        <v>0</v>
      </c>
      <c r="AB161" s="104">
        <f>'Energy Consumption'!I1040</f>
        <v>0</v>
      </c>
      <c r="AC161" s="163">
        <f>'Energy Consumption'!I1121</f>
        <v>0</v>
      </c>
      <c r="AD161" s="104">
        <f>'Energy Consumption'!I1122</f>
        <v>0</v>
      </c>
      <c r="AE161" s="163">
        <f>'Energy Consumption'!I1203</f>
        <v>0</v>
      </c>
      <c r="AF161" s="104">
        <f>'Energy Consumption'!I1204</f>
        <v>0</v>
      </c>
      <c r="AG161" s="163">
        <f>'Energy Consumption'!I1285</f>
        <v>0</v>
      </c>
      <c r="AH161" s="104">
        <f>'Energy Consumption'!I1286</f>
        <v>0</v>
      </c>
      <c r="AI161" s="163">
        <f>'Energy Consumption'!I1367</f>
        <v>0</v>
      </c>
      <c r="AJ161" s="104">
        <f>'Energy Consumption'!I1368</f>
        <v>0</v>
      </c>
      <c r="AK161" s="163">
        <f>'Energy Consumption'!I1449</f>
        <v>0</v>
      </c>
      <c r="AL161" s="104">
        <f>'Energy Consumption'!I1450</f>
        <v>0</v>
      </c>
      <c r="AM161" s="163">
        <f>'Energy Consumption'!I1531</f>
        <v>0</v>
      </c>
      <c r="AN161" s="104">
        <f>'Energy Consumption'!I1532</f>
        <v>0</v>
      </c>
      <c r="AO161" s="163">
        <f>'Energy Consumption'!I1613</f>
        <v>0</v>
      </c>
      <c r="AP161" s="104">
        <f>'Energy Consumption'!I1614</f>
        <v>0</v>
      </c>
      <c r="AR161" s="104">
        <f>'Relevant Variables'!I43</f>
        <v>0</v>
      </c>
      <c r="AS161" s="104">
        <f>'Relevant Variables'!I73</f>
        <v>0</v>
      </c>
      <c r="AT161" s="104">
        <f>'Relevant Variables'!I103</f>
        <v>0</v>
      </c>
      <c r="AU161" s="104">
        <f>'Relevant Variables'!I133</f>
        <v>0</v>
      </c>
      <c r="AV161" s="104">
        <f>'Relevant Variables'!I163</f>
        <v>0</v>
      </c>
      <c r="AW161" s="104">
        <f>'Relevant Variables'!I193</f>
        <v>0</v>
      </c>
      <c r="AX161" s="104">
        <f>'Relevant Variables'!I223</f>
        <v>0</v>
      </c>
      <c r="AY161" s="104">
        <f>'Relevant Variables'!I253</f>
        <v>0</v>
      </c>
      <c r="AZ161" s="104">
        <f>'Relevant Variables'!I283</f>
        <v>0</v>
      </c>
      <c r="BA161" s="104">
        <f>'Relevant Variables'!I313</f>
        <v>0</v>
      </c>
      <c r="BB161" s="104">
        <f>'Relevant Variables'!I343</f>
        <v>0</v>
      </c>
      <c r="BC161" s="104">
        <f>'Relevant Variables'!I373</f>
        <v>0</v>
      </c>
      <c r="BD161" s="104">
        <f>'Relevant Variables'!I403</f>
        <v>0</v>
      </c>
      <c r="BE161" s="104">
        <f>'Relevant Variables'!I433</f>
        <v>0</v>
      </c>
      <c r="BF161" s="104">
        <f>'Relevant Variables'!I463</f>
        <v>0</v>
      </c>
      <c r="BG161" s="104">
        <f>'Relevant Variables'!I493</f>
        <v>0</v>
      </c>
      <c r="BH161" s="104">
        <f>'Relevant Variables'!I523</f>
        <v>0</v>
      </c>
      <c r="BI161" s="104">
        <f>'Relevant Variables'!I553</f>
        <v>0</v>
      </c>
      <c r="BJ161" s="104">
        <f>'Relevant Variables'!I583</f>
        <v>0</v>
      </c>
      <c r="BK161" s="104">
        <f>'Relevant Variables'!I613</f>
        <v>0</v>
      </c>
    </row>
    <row r="162" spans="1:63" s="104" customFormat="1">
      <c r="A162" s="164">
        <f t="shared" si="3"/>
        <v>42917</v>
      </c>
      <c r="C162" s="163">
        <f>'Energy Consumption'!J55</f>
        <v>0</v>
      </c>
      <c r="D162" s="104">
        <f>'Energy Consumption'!J56</f>
        <v>0</v>
      </c>
      <c r="E162" s="163">
        <f>'Energy Consumption'!J137</f>
        <v>0</v>
      </c>
      <c r="F162" s="104">
        <f>'Energy Consumption'!J138</f>
        <v>0</v>
      </c>
      <c r="G162" s="163">
        <f>'Energy Consumption'!J219</f>
        <v>0</v>
      </c>
      <c r="H162" s="104">
        <f>'Energy Consumption'!J220</f>
        <v>0</v>
      </c>
      <c r="I162" s="163">
        <f>'Energy Consumption'!J301</f>
        <v>0</v>
      </c>
      <c r="J162" s="104">
        <f>'Energy Consumption'!J302</f>
        <v>0</v>
      </c>
      <c r="K162" s="163">
        <f>'Energy Consumption'!J383</f>
        <v>0</v>
      </c>
      <c r="L162" s="104">
        <f>'Energy Consumption'!J384</f>
        <v>0</v>
      </c>
      <c r="M162" s="163">
        <f>'Energy Consumption'!J465</f>
        <v>0</v>
      </c>
      <c r="N162" s="104">
        <f>'Energy Consumption'!J466</f>
        <v>0</v>
      </c>
      <c r="O162" s="163">
        <f>'Energy Consumption'!J547</f>
        <v>0</v>
      </c>
      <c r="P162" s="104">
        <f>'Energy Consumption'!J548</f>
        <v>0</v>
      </c>
      <c r="Q162" s="163">
        <f>'Energy Consumption'!J629</f>
        <v>0</v>
      </c>
      <c r="R162" s="104">
        <f>'Energy Consumption'!J630</f>
        <v>0</v>
      </c>
      <c r="S162" s="163">
        <f>'Energy Consumption'!J711</f>
        <v>0</v>
      </c>
      <c r="T162" s="104">
        <f>'Energy Consumption'!J712</f>
        <v>0</v>
      </c>
      <c r="U162" s="163">
        <f>'Energy Consumption'!J793</f>
        <v>0</v>
      </c>
      <c r="V162" s="104">
        <f>'Energy Consumption'!J794</f>
        <v>0</v>
      </c>
      <c r="W162" s="163">
        <f>'Energy Consumption'!J875</f>
        <v>0</v>
      </c>
      <c r="X162" s="104">
        <f>'Energy Consumption'!J876</f>
        <v>0</v>
      </c>
      <c r="Y162" s="163">
        <f>'Energy Consumption'!J957</f>
        <v>0</v>
      </c>
      <c r="Z162" s="104">
        <f>'Energy Consumption'!J958</f>
        <v>0</v>
      </c>
      <c r="AA162" s="163">
        <f>'Energy Consumption'!J1039</f>
        <v>0</v>
      </c>
      <c r="AB162" s="104">
        <f>'Energy Consumption'!J1040</f>
        <v>0</v>
      </c>
      <c r="AC162" s="163">
        <f>'Energy Consumption'!J1121</f>
        <v>0</v>
      </c>
      <c r="AD162" s="104">
        <f>'Energy Consumption'!J1122</f>
        <v>0</v>
      </c>
      <c r="AE162" s="163">
        <f>'Energy Consumption'!J1203</f>
        <v>0</v>
      </c>
      <c r="AF162" s="104">
        <f>'Energy Consumption'!J1204</f>
        <v>0</v>
      </c>
      <c r="AG162" s="163">
        <f>'Energy Consumption'!J1285</f>
        <v>0</v>
      </c>
      <c r="AH162" s="104">
        <f>'Energy Consumption'!J1286</f>
        <v>0</v>
      </c>
      <c r="AI162" s="163">
        <f>'Energy Consumption'!J1367</f>
        <v>0</v>
      </c>
      <c r="AJ162" s="104">
        <f>'Energy Consumption'!J1368</f>
        <v>0</v>
      </c>
      <c r="AK162" s="163">
        <f>'Energy Consumption'!J1449</f>
        <v>0</v>
      </c>
      <c r="AL162" s="104">
        <f>'Energy Consumption'!J1450</f>
        <v>0</v>
      </c>
      <c r="AM162" s="163">
        <f>'Energy Consumption'!J1531</f>
        <v>0</v>
      </c>
      <c r="AN162" s="104">
        <f>'Energy Consumption'!J1532</f>
        <v>0</v>
      </c>
      <c r="AO162" s="163">
        <f>'Energy Consumption'!J1613</f>
        <v>0</v>
      </c>
      <c r="AP162" s="104">
        <f>'Energy Consumption'!J1614</f>
        <v>0</v>
      </c>
      <c r="AR162" s="104">
        <f>'Relevant Variables'!J43</f>
        <v>0</v>
      </c>
      <c r="AS162" s="104">
        <f>'Relevant Variables'!J73</f>
        <v>0</v>
      </c>
      <c r="AT162" s="104">
        <f>'Relevant Variables'!J103</f>
        <v>0</v>
      </c>
      <c r="AU162" s="104">
        <f>'Relevant Variables'!J133</f>
        <v>0</v>
      </c>
      <c r="AV162" s="104">
        <f>'Relevant Variables'!J163</f>
        <v>0</v>
      </c>
      <c r="AW162" s="104">
        <f>'Relevant Variables'!J193</f>
        <v>0</v>
      </c>
      <c r="AX162" s="104">
        <f>'Relevant Variables'!J223</f>
        <v>0</v>
      </c>
      <c r="AY162" s="104">
        <f>'Relevant Variables'!J253</f>
        <v>0</v>
      </c>
      <c r="AZ162" s="104">
        <f>'Relevant Variables'!J283</f>
        <v>0</v>
      </c>
      <c r="BA162" s="104">
        <f>'Relevant Variables'!J313</f>
        <v>0</v>
      </c>
      <c r="BB162" s="104">
        <f>'Relevant Variables'!J343</f>
        <v>0</v>
      </c>
      <c r="BC162" s="104">
        <f>'Relevant Variables'!J373</f>
        <v>0</v>
      </c>
      <c r="BD162" s="104">
        <f>'Relevant Variables'!J403</f>
        <v>0</v>
      </c>
      <c r="BE162" s="104">
        <f>'Relevant Variables'!J433</f>
        <v>0</v>
      </c>
      <c r="BF162" s="104">
        <f>'Relevant Variables'!J463</f>
        <v>0</v>
      </c>
      <c r="BG162" s="104">
        <f>'Relevant Variables'!J493</f>
        <v>0</v>
      </c>
      <c r="BH162" s="104">
        <f>'Relevant Variables'!J523</f>
        <v>0</v>
      </c>
      <c r="BI162" s="104">
        <f>'Relevant Variables'!J553</f>
        <v>0</v>
      </c>
      <c r="BJ162" s="104">
        <f>'Relevant Variables'!J583</f>
        <v>0</v>
      </c>
      <c r="BK162" s="104">
        <f>'Relevant Variables'!J613</f>
        <v>0</v>
      </c>
    </row>
    <row r="163" spans="1:63" s="104" customFormat="1">
      <c r="A163" s="164">
        <f t="shared" si="3"/>
        <v>42948</v>
      </c>
      <c r="C163" s="163">
        <f>'Energy Consumption'!K55</f>
        <v>0</v>
      </c>
      <c r="D163" s="104">
        <f>'Energy Consumption'!K56</f>
        <v>0</v>
      </c>
      <c r="E163" s="163">
        <f>'Energy Consumption'!K137</f>
        <v>0</v>
      </c>
      <c r="F163" s="104">
        <f>'Energy Consumption'!K138</f>
        <v>0</v>
      </c>
      <c r="G163" s="163">
        <f>'Energy Consumption'!K219</f>
        <v>0</v>
      </c>
      <c r="H163" s="104">
        <f>'Energy Consumption'!K220</f>
        <v>0</v>
      </c>
      <c r="I163" s="163">
        <f>'Energy Consumption'!K301</f>
        <v>0</v>
      </c>
      <c r="J163" s="104">
        <f>'Energy Consumption'!K302</f>
        <v>0</v>
      </c>
      <c r="K163" s="163">
        <f>'Energy Consumption'!K383</f>
        <v>0</v>
      </c>
      <c r="L163" s="104">
        <f>'Energy Consumption'!K384</f>
        <v>0</v>
      </c>
      <c r="M163" s="163">
        <f>'Energy Consumption'!K465</f>
        <v>0</v>
      </c>
      <c r="N163" s="104">
        <f>'Energy Consumption'!K466</f>
        <v>0</v>
      </c>
      <c r="O163" s="163">
        <f>'Energy Consumption'!K547</f>
        <v>0</v>
      </c>
      <c r="P163" s="104">
        <f>'Energy Consumption'!K548</f>
        <v>0</v>
      </c>
      <c r="Q163" s="163">
        <f>'Energy Consumption'!K629</f>
        <v>0</v>
      </c>
      <c r="R163" s="104">
        <f>'Energy Consumption'!K630</f>
        <v>0</v>
      </c>
      <c r="S163" s="163">
        <f>'Energy Consumption'!K711</f>
        <v>0</v>
      </c>
      <c r="T163" s="104">
        <f>'Energy Consumption'!K712</f>
        <v>0</v>
      </c>
      <c r="U163" s="163">
        <f>'Energy Consumption'!K793</f>
        <v>0</v>
      </c>
      <c r="V163" s="104">
        <f>'Energy Consumption'!K794</f>
        <v>0</v>
      </c>
      <c r="W163" s="163">
        <f>'Energy Consumption'!K875</f>
        <v>0</v>
      </c>
      <c r="X163" s="104">
        <f>'Energy Consumption'!K876</f>
        <v>0</v>
      </c>
      <c r="Y163" s="163">
        <f>'Energy Consumption'!K957</f>
        <v>0</v>
      </c>
      <c r="Z163" s="104">
        <f>'Energy Consumption'!K958</f>
        <v>0</v>
      </c>
      <c r="AA163" s="163">
        <f>'Energy Consumption'!K1039</f>
        <v>0</v>
      </c>
      <c r="AB163" s="104">
        <f>'Energy Consumption'!K1040</f>
        <v>0</v>
      </c>
      <c r="AC163" s="163">
        <f>'Energy Consumption'!K1121</f>
        <v>0</v>
      </c>
      <c r="AD163" s="104">
        <f>'Energy Consumption'!K1122</f>
        <v>0</v>
      </c>
      <c r="AE163" s="163">
        <f>'Energy Consumption'!K1203</f>
        <v>0</v>
      </c>
      <c r="AF163" s="104">
        <f>'Energy Consumption'!K1204</f>
        <v>0</v>
      </c>
      <c r="AG163" s="163">
        <f>'Energy Consumption'!K1285</f>
        <v>0</v>
      </c>
      <c r="AH163" s="104">
        <f>'Energy Consumption'!K1286</f>
        <v>0</v>
      </c>
      <c r="AI163" s="163">
        <f>'Energy Consumption'!K1367</f>
        <v>0</v>
      </c>
      <c r="AJ163" s="104">
        <f>'Energy Consumption'!K1368</f>
        <v>0</v>
      </c>
      <c r="AK163" s="163">
        <f>'Energy Consumption'!K1449</f>
        <v>0</v>
      </c>
      <c r="AL163" s="104">
        <f>'Energy Consumption'!K1450</f>
        <v>0</v>
      </c>
      <c r="AM163" s="163">
        <f>'Energy Consumption'!K1531</f>
        <v>0</v>
      </c>
      <c r="AN163" s="104">
        <f>'Energy Consumption'!K1532</f>
        <v>0</v>
      </c>
      <c r="AO163" s="163">
        <f>'Energy Consumption'!K1613</f>
        <v>0</v>
      </c>
      <c r="AP163" s="104">
        <f>'Energy Consumption'!K1614</f>
        <v>0</v>
      </c>
      <c r="AR163" s="104">
        <f>'Relevant Variables'!K43</f>
        <v>0</v>
      </c>
      <c r="AS163" s="104">
        <f>'Relevant Variables'!K73</f>
        <v>0</v>
      </c>
      <c r="AT163" s="104">
        <f>'Relevant Variables'!K103</f>
        <v>0</v>
      </c>
      <c r="AU163" s="104">
        <f>'Relevant Variables'!K133</f>
        <v>0</v>
      </c>
      <c r="AV163" s="104">
        <f>'Relevant Variables'!K163</f>
        <v>0</v>
      </c>
      <c r="AW163" s="104">
        <f>'Relevant Variables'!K193</f>
        <v>0</v>
      </c>
      <c r="AX163" s="104">
        <f>'Relevant Variables'!K223</f>
        <v>0</v>
      </c>
      <c r="AY163" s="104">
        <f>'Relevant Variables'!K253</f>
        <v>0</v>
      </c>
      <c r="AZ163" s="104">
        <f>'Relevant Variables'!K283</f>
        <v>0</v>
      </c>
      <c r="BA163" s="104">
        <f>'Relevant Variables'!K313</f>
        <v>0</v>
      </c>
      <c r="BB163" s="104">
        <f>'Relevant Variables'!K343</f>
        <v>0</v>
      </c>
      <c r="BC163" s="104">
        <f>'Relevant Variables'!K373</f>
        <v>0</v>
      </c>
      <c r="BD163" s="104">
        <f>'Relevant Variables'!K403</f>
        <v>0</v>
      </c>
      <c r="BE163" s="104">
        <f>'Relevant Variables'!K433</f>
        <v>0</v>
      </c>
      <c r="BF163" s="104">
        <f>'Relevant Variables'!K463</f>
        <v>0</v>
      </c>
      <c r="BG163" s="104">
        <f>'Relevant Variables'!K493</f>
        <v>0</v>
      </c>
      <c r="BH163" s="104">
        <f>'Relevant Variables'!K523</f>
        <v>0</v>
      </c>
      <c r="BI163" s="104">
        <f>'Relevant Variables'!K553</f>
        <v>0</v>
      </c>
      <c r="BJ163" s="104">
        <f>'Relevant Variables'!K583</f>
        <v>0</v>
      </c>
      <c r="BK163" s="104">
        <f>'Relevant Variables'!K613</f>
        <v>0</v>
      </c>
    </row>
    <row r="164" spans="1:63" s="104" customFormat="1">
      <c r="A164" s="164">
        <f t="shared" si="3"/>
        <v>42979</v>
      </c>
      <c r="C164" s="163">
        <f>'Energy Consumption'!L55</f>
        <v>0</v>
      </c>
      <c r="D164" s="104">
        <f>'Energy Consumption'!L56</f>
        <v>0</v>
      </c>
      <c r="E164" s="163">
        <f>'Energy Consumption'!L137</f>
        <v>0</v>
      </c>
      <c r="F164" s="104">
        <f>'Energy Consumption'!L138</f>
        <v>0</v>
      </c>
      <c r="G164" s="163">
        <f>'Energy Consumption'!L219</f>
        <v>0</v>
      </c>
      <c r="H164" s="104">
        <f>'Energy Consumption'!L220</f>
        <v>0</v>
      </c>
      <c r="I164" s="163">
        <f>'Energy Consumption'!L301</f>
        <v>0</v>
      </c>
      <c r="J164" s="104">
        <f>'Energy Consumption'!L302</f>
        <v>0</v>
      </c>
      <c r="K164" s="163">
        <f>'Energy Consumption'!L383</f>
        <v>0</v>
      </c>
      <c r="L164" s="104">
        <f>'Energy Consumption'!L384</f>
        <v>0</v>
      </c>
      <c r="M164" s="163">
        <f>'Energy Consumption'!L465</f>
        <v>0</v>
      </c>
      <c r="N164" s="104">
        <f>'Energy Consumption'!L466</f>
        <v>0</v>
      </c>
      <c r="O164" s="163">
        <f>'Energy Consumption'!L547</f>
        <v>0</v>
      </c>
      <c r="P164" s="104">
        <f>'Energy Consumption'!L548</f>
        <v>0</v>
      </c>
      <c r="Q164" s="163">
        <f>'Energy Consumption'!L629</f>
        <v>0</v>
      </c>
      <c r="R164" s="104">
        <f>'Energy Consumption'!L630</f>
        <v>0</v>
      </c>
      <c r="S164" s="163">
        <f>'Energy Consumption'!L711</f>
        <v>0</v>
      </c>
      <c r="T164" s="104">
        <f>'Energy Consumption'!L712</f>
        <v>0</v>
      </c>
      <c r="U164" s="163">
        <f>'Energy Consumption'!L793</f>
        <v>0</v>
      </c>
      <c r="V164" s="104">
        <f>'Energy Consumption'!L794</f>
        <v>0</v>
      </c>
      <c r="W164" s="163">
        <f>'Energy Consumption'!L875</f>
        <v>0</v>
      </c>
      <c r="X164" s="104">
        <f>'Energy Consumption'!L876</f>
        <v>0</v>
      </c>
      <c r="Y164" s="163">
        <f>'Energy Consumption'!L957</f>
        <v>0</v>
      </c>
      <c r="Z164" s="104">
        <f>'Energy Consumption'!L958</f>
        <v>0</v>
      </c>
      <c r="AA164" s="163">
        <f>'Energy Consumption'!L1039</f>
        <v>0</v>
      </c>
      <c r="AB164" s="104">
        <f>'Energy Consumption'!L1040</f>
        <v>0</v>
      </c>
      <c r="AC164" s="163">
        <f>'Energy Consumption'!L1121</f>
        <v>0</v>
      </c>
      <c r="AD164" s="104">
        <f>'Energy Consumption'!L1122</f>
        <v>0</v>
      </c>
      <c r="AE164" s="163">
        <f>'Energy Consumption'!L1203</f>
        <v>0</v>
      </c>
      <c r="AF164" s="104">
        <f>'Energy Consumption'!L1204</f>
        <v>0</v>
      </c>
      <c r="AG164" s="163">
        <f>'Energy Consumption'!L1285</f>
        <v>0</v>
      </c>
      <c r="AH164" s="104">
        <f>'Energy Consumption'!L1286</f>
        <v>0</v>
      </c>
      <c r="AI164" s="163">
        <f>'Energy Consumption'!L1367</f>
        <v>0</v>
      </c>
      <c r="AJ164" s="104">
        <f>'Energy Consumption'!L1368</f>
        <v>0</v>
      </c>
      <c r="AK164" s="163">
        <f>'Energy Consumption'!L1449</f>
        <v>0</v>
      </c>
      <c r="AL164" s="104">
        <f>'Energy Consumption'!L1450</f>
        <v>0</v>
      </c>
      <c r="AM164" s="163">
        <f>'Energy Consumption'!L1531</f>
        <v>0</v>
      </c>
      <c r="AN164" s="104">
        <f>'Energy Consumption'!L1532</f>
        <v>0</v>
      </c>
      <c r="AO164" s="163">
        <f>'Energy Consumption'!L1613</f>
        <v>0</v>
      </c>
      <c r="AP164" s="104">
        <f>'Energy Consumption'!L1614</f>
        <v>0</v>
      </c>
      <c r="AR164" s="104">
        <f>'Relevant Variables'!L43</f>
        <v>0</v>
      </c>
      <c r="AS164" s="104">
        <f>'Relevant Variables'!L73</f>
        <v>0</v>
      </c>
      <c r="AT164" s="104">
        <f>'Relevant Variables'!L103</f>
        <v>0</v>
      </c>
      <c r="AU164" s="104">
        <f>'Relevant Variables'!L133</f>
        <v>0</v>
      </c>
      <c r="AV164" s="104">
        <f>'Relevant Variables'!L163</f>
        <v>0</v>
      </c>
      <c r="AW164" s="104">
        <f>'Relevant Variables'!L193</f>
        <v>0</v>
      </c>
      <c r="AX164" s="104">
        <f>'Relevant Variables'!L223</f>
        <v>0</v>
      </c>
      <c r="AY164" s="104">
        <f>'Relevant Variables'!L253</f>
        <v>0</v>
      </c>
      <c r="AZ164" s="104">
        <f>'Relevant Variables'!L283</f>
        <v>0</v>
      </c>
      <c r="BA164" s="104">
        <f>'Relevant Variables'!L313</f>
        <v>0</v>
      </c>
      <c r="BB164" s="104">
        <f>'Relevant Variables'!L343</f>
        <v>0</v>
      </c>
      <c r="BC164" s="104">
        <f>'Relevant Variables'!L373</f>
        <v>0</v>
      </c>
      <c r="BD164" s="104">
        <f>'Relevant Variables'!L403</f>
        <v>0</v>
      </c>
      <c r="BE164" s="104">
        <f>'Relevant Variables'!L433</f>
        <v>0</v>
      </c>
      <c r="BF164" s="104">
        <f>'Relevant Variables'!L463</f>
        <v>0</v>
      </c>
      <c r="BG164" s="104">
        <f>'Relevant Variables'!L493</f>
        <v>0</v>
      </c>
      <c r="BH164" s="104">
        <f>'Relevant Variables'!L523</f>
        <v>0</v>
      </c>
      <c r="BI164" s="104">
        <f>'Relevant Variables'!L553</f>
        <v>0</v>
      </c>
      <c r="BJ164" s="104">
        <f>'Relevant Variables'!L583</f>
        <v>0</v>
      </c>
      <c r="BK164" s="104">
        <f>'Relevant Variables'!L613</f>
        <v>0</v>
      </c>
    </row>
    <row r="165" spans="1:63" s="104" customFormat="1">
      <c r="A165" s="164">
        <f t="shared" si="3"/>
        <v>43009</v>
      </c>
      <c r="C165" s="163">
        <f>'Energy Consumption'!M55</f>
        <v>0</v>
      </c>
      <c r="D165" s="104">
        <f>'Energy Consumption'!M56</f>
        <v>0</v>
      </c>
      <c r="E165" s="163">
        <f>'Energy Consumption'!M137</f>
        <v>0</v>
      </c>
      <c r="F165" s="104">
        <f>'Energy Consumption'!M138</f>
        <v>0</v>
      </c>
      <c r="G165" s="163">
        <f>'Energy Consumption'!M219</f>
        <v>0</v>
      </c>
      <c r="H165" s="104">
        <f>'Energy Consumption'!M220</f>
        <v>0</v>
      </c>
      <c r="I165" s="163">
        <f>'Energy Consumption'!M301</f>
        <v>0</v>
      </c>
      <c r="J165" s="104">
        <f>'Energy Consumption'!M302</f>
        <v>0</v>
      </c>
      <c r="K165" s="163">
        <f>'Energy Consumption'!M383</f>
        <v>0</v>
      </c>
      <c r="L165" s="104">
        <f>'Energy Consumption'!M384</f>
        <v>0</v>
      </c>
      <c r="M165" s="163">
        <f>'Energy Consumption'!M465</f>
        <v>0</v>
      </c>
      <c r="N165" s="104">
        <f>'Energy Consumption'!M466</f>
        <v>0</v>
      </c>
      <c r="O165" s="163">
        <f>'Energy Consumption'!M547</f>
        <v>0</v>
      </c>
      <c r="P165" s="104">
        <f>'Energy Consumption'!M548</f>
        <v>0</v>
      </c>
      <c r="Q165" s="163">
        <f>'Energy Consumption'!M629</f>
        <v>0</v>
      </c>
      <c r="R165" s="104">
        <f>'Energy Consumption'!M630</f>
        <v>0</v>
      </c>
      <c r="S165" s="163">
        <f>'Energy Consumption'!M711</f>
        <v>0</v>
      </c>
      <c r="T165" s="104">
        <f>'Energy Consumption'!M712</f>
        <v>0</v>
      </c>
      <c r="U165" s="163">
        <f>'Energy Consumption'!M793</f>
        <v>0</v>
      </c>
      <c r="V165" s="104">
        <f>'Energy Consumption'!M794</f>
        <v>0</v>
      </c>
      <c r="W165" s="163">
        <f>'Energy Consumption'!M875</f>
        <v>0</v>
      </c>
      <c r="X165" s="104">
        <f>'Energy Consumption'!M876</f>
        <v>0</v>
      </c>
      <c r="Y165" s="163">
        <f>'Energy Consumption'!M957</f>
        <v>0</v>
      </c>
      <c r="Z165" s="104">
        <f>'Energy Consumption'!M958</f>
        <v>0</v>
      </c>
      <c r="AA165" s="163">
        <f>'Energy Consumption'!M1039</f>
        <v>0</v>
      </c>
      <c r="AB165" s="104">
        <f>'Energy Consumption'!M1040</f>
        <v>0</v>
      </c>
      <c r="AC165" s="163">
        <f>'Energy Consumption'!M1121</f>
        <v>0</v>
      </c>
      <c r="AD165" s="104">
        <f>'Energy Consumption'!M1122</f>
        <v>0</v>
      </c>
      <c r="AE165" s="163">
        <f>'Energy Consumption'!M1203</f>
        <v>0</v>
      </c>
      <c r="AF165" s="104">
        <f>'Energy Consumption'!M1204</f>
        <v>0</v>
      </c>
      <c r="AG165" s="163">
        <f>'Energy Consumption'!M1285</f>
        <v>0</v>
      </c>
      <c r="AH165" s="104">
        <f>'Energy Consumption'!M1286</f>
        <v>0</v>
      </c>
      <c r="AI165" s="163">
        <f>'Energy Consumption'!M1367</f>
        <v>0</v>
      </c>
      <c r="AJ165" s="104">
        <f>'Energy Consumption'!M1368</f>
        <v>0</v>
      </c>
      <c r="AK165" s="163">
        <f>'Energy Consumption'!M1449</f>
        <v>0</v>
      </c>
      <c r="AL165" s="104">
        <f>'Energy Consumption'!M1450</f>
        <v>0</v>
      </c>
      <c r="AM165" s="163">
        <f>'Energy Consumption'!M1531</f>
        <v>0</v>
      </c>
      <c r="AN165" s="104">
        <f>'Energy Consumption'!M1532</f>
        <v>0</v>
      </c>
      <c r="AO165" s="163">
        <f>'Energy Consumption'!M1613</f>
        <v>0</v>
      </c>
      <c r="AP165" s="104">
        <f>'Energy Consumption'!M1614</f>
        <v>0</v>
      </c>
      <c r="AR165" s="104">
        <f>'Relevant Variables'!M43</f>
        <v>0</v>
      </c>
      <c r="AS165" s="104">
        <f>'Relevant Variables'!M73</f>
        <v>0</v>
      </c>
      <c r="AT165" s="104">
        <f>'Relevant Variables'!M103</f>
        <v>0</v>
      </c>
      <c r="AU165" s="104">
        <f>'Relevant Variables'!M133</f>
        <v>0</v>
      </c>
      <c r="AV165" s="104">
        <f>'Relevant Variables'!M163</f>
        <v>0</v>
      </c>
      <c r="AW165" s="104">
        <f>'Relevant Variables'!M193</f>
        <v>0</v>
      </c>
      <c r="AX165" s="104">
        <f>'Relevant Variables'!M223</f>
        <v>0</v>
      </c>
      <c r="AY165" s="104">
        <f>'Relevant Variables'!M253</f>
        <v>0</v>
      </c>
      <c r="AZ165" s="104">
        <f>'Relevant Variables'!M283</f>
        <v>0</v>
      </c>
      <c r="BA165" s="104">
        <f>'Relevant Variables'!M313</f>
        <v>0</v>
      </c>
      <c r="BB165" s="104">
        <f>'Relevant Variables'!M343</f>
        <v>0</v>
      </c>
      <c r="BC165" s="104">
        <f>'Relevant Variables'!M373</f>
        <v>0</v>
      </c>
      <c r="BD165" s="104">
        <f>'Relevant Variables'!M403</f>
        <v>0</v>
      </c>
      <c r="BE165" s="104">
        <f>'Relevant Variables'!M433</f>
        <v>0</v>
      </c>
      <c r="BF165" s="104">
        <f>'Relevant Variables'!M463</f>
        <v>0</v>
      </c>
      <c r="BG165" s="104">
        <f>'Relevant Variables'!M493</f>
        <v>0</v>
      </c>
      <c r="BH165" s="104">
        <f>'Relevant Variables'!M523</f>
        <v>0</v>
      </c>
      <c r="BI165" s="104">
        <f>'Relevant Variables'!M553</f>
        <v>0</v>
      </c>
      <c r="BJ165" s="104">
        <f>'Relevant Variables'!M583</f>
        <v>0</v>
      </c>
      <c r="BK165" s="104">
        <f>'Relevant Variables'!M613</f>
        <v>0</v>
      </c>
    </row>
    <row r="166" spans="1:63" s="104" customFormat="1">
      <c r="A166" s="164">
        <f t="shared" si="3"/>
        <v>43040</v>
      </c>
      <c r="C166" s="163">
        <f>'Energy Consumption'!N55</f>
        <v>0</v>
      </c>
      <c r="D166" s="104">
        <f>'Energy Consumption'!N56</f>
        <v>0</v>
      </c>
      <c r="E166" s="163">
        <f>'Energy Consumption'!N137</f>
        <v>0</v>
      </c>
      <c r="F166" s="104">
        <f>'Energy Consumption'!N138</f>
        <v>0</v>
      </c>
      <c r="G166" s="163">
        <f>'Energy Consumption'!N219</f>
        <v>0</v>
      </c>
      <c r="H166" s="104">
        <f>'Energy Consumption'!N220</f>
        <v>0</v>
      </c>
      <c r="I166" s="163">
        <f>'Energy Consumption'!N301</f>
        <v>0</v>
      </c>
      <c r="J166" s="104">
        <f>'Energy Consumption'!N302</f>
        <v>0</v>
      </c>
      <c r="K166" s="163">
        <f>'Energy Consumption'!N383</f>
        <v>0</v>
      </c>
      <c r="L166" s="104">
        <f>'Energy Consumption'!N384</f>
        <v>0</v>
      </c>
      <c r="M166" s="163">
        <f>'Energy Consumption'!N465</f>
        <v>0</v>
      </c>
      <c r="N166" s="104">
        <f>'Energy Consumption'!N466</f>
        <v>0</v>
      </c>
      <c r="O166" s="163">
        <f>'Energy Consumption'!N547</f>
        <v>0</v>
      </c>
      <c r="P166" s="104">
        <f>'Energy Consumption'!N548</f>
        <v>0</v>
      </c>
      <c r="Q166" s="163">
        <f>'Energy Consumption'!N629</f>
        <v>0</v>
      </c>
      <c r="R166" s="104">
        <f>'Energy Consumption'!N630</f>
        <v>0</v>
      </c>
      <c r="S166" s="163">
        <f>'Energy Consumption'!N711</f>
        <v>0</v>
      </c>
      <c r="T166" s="104">
        <f>'Energy Consumption'!N712</f>
        <v>0</v>
      </c>
      <c r="U166" s="163">
        <f>'Energy Consumption'!N793</f>
        <v>0</v>
      </c>
      <c r="V166" s="104">
        <f>'Energy Consumption'!N794</f>
        <v>0</v>
      </c>
      <c r="W166" s="163">
        <f>'Energy Consumption'!N875</f>
        <v>0</v>
      </c>
      <c r="X166" s="104">
        <f>'Energy Consumption'!N876</f>
        <v>0</v>
      </c>
      <c r="Y166" s="163">
        <f>'Energy Consumption'!N957</f>
        <v>0</v>
      </c>
      <c r="Z166" s="104">
        <f>'Energy Consumption'!N958</f>
        <v>0</v>
      </c>
      <c r="AA166" s="163">
        <f>'Energy Consumption'!N1039</f>
        <v>0</v>
      </c>
      <c r="AB166" s="104">
        <f>'Energy Consumption'!N1040</f>
        <v>0</v>
      </c>
      <c r="AC166" s="163">
        <f>'Energy Consumption'!N1121</f>
        <v>0</v>
      </c>
      <c r="AD166" s="104">
        <f>'Energy Consumption'!N1122</f>
        <v>0</v>
      </c>
      <c r="AE166" s="163">
        <f>'Energy Consumption'!N1203</f>
        <v>0</v>
      </c>
      <c r="AF166" s="104">
        <f>'Energy Consumption'!N1204</f>
        <v>0</v>
      </c>
      <c r="AG166" s="163">
        <f>'Energy Consumption'!N1285</f>
        <v>0</v>
      </c>
      <c r="AH166" s="104">
        <f>'Energy Consumption'!N1286</f>
        <v>0</v>
      </c>
      <c r="AI166" s="163">
        <f>'Energy Consumption'!N1367</f>
        <v>0</v>
      </c>
      <c r="AJ166" s="104">
        <f>'Energy Consumption'!N1368</f>
        <v>0</v>
      </c>
      <c r="AK166" s="163">
        <f>'Energy Consumption'!N1449</f>
        <v>0</v>
      </c>
      <c r="AL166" s="104">
        <f>'Energy Consumption'!N1450</f>
        <v>0</v>
      </c>
      <c r="AM166" s="163">
        <f>'Energy Consumption'!N1531</f>
        <v>0</v>
      </c>
      <c r="AN166" s="104">
        <f>'Energy Consumption'!N1532</f>
        <v>0</v>
      </c>
      <c r="AO166" s="163">
        <f>'Energy Consumption'!N1613</f>
        <v>0</v>
      </c>
      <c r="AP166" s="104">
        <f>'Energy Consumption'!N1614</f>
        <v>0</v>
      </c>
      <c r="AR166" s="104">
        <f>'Relevant Variables'!N43</f>
        <v>0</v>
      </c>
      <c r="AS166" s="104">
        <f>'Relevant Variables'!N73</f>
        <v>0</v>
      </c>
      <c r="AT166" s="104">
        <f>'Relevant Variables'!N103</f>
        <v>0</v>
      </c>
      <c r="AU166" s="104">
        <f>'Relevant Variables'!N133</f>
        <v>0</v>
      </c>
      <c r="AV166" s="104">
        <f>'Relevant Variables'!N163</f>
        <v>0</v>
      </c>
      <c r="AW166" s="104">
        <f>'Relevant Variables'!N193</f>
        <v>0</v>
      </c>
      <c r="AX166" s="104">
        <f>'Relevant Variables'!N223</f>
        <v>0</v>
      </c>
      <c r="AY166" s="104">
        <f>'Relevant Variables'!N253</f>
        <v>0</v>
      </c>
      <c r="AZ166" s="104">
        <f>'Relevant Variables'!N283</f>
        <v>0</v>
      </c>
      <c r="BA166" s="104">
        <f>'Relevant Variables'!N313</f>
        <v>0</v>
      </c>
      <c r="BB166" s="104">
        <f>'Relevant Variables'!N343</f>
        <v>0</v>
      </c>
      <c r="BC166" s="104">
        <f>'Relevant Variables'!N373</f>
        <v>0</v>
      </c>
      <c r="BD166" s="104">
        <f>'Relevant Variables'!N403</f>
        <v>0</v>
      </c>
      <c r="BE166" s="104">
        <f>'Relevant Variables'!N433</f>
        <v>0</v>
      </c>
      <c r="BF166" s="104">
        <f>'Relevant Variables'!N463</f>
        <v>0</v>
      </c>
      <c r="BG166" s="104">
        <f>'Relevant Variables'!N493</f>
        <v>0</v>
      </c>
      <c r="BH166" s="104">
        <f>'Relevant Variables'!N523</f>
        <v>0</v>
      </c>
      <c r="BI166" s="104">
        <f>'Relevant Variables'!N553</f>
        <v>0</v>
      </c>
      <c r="BJ166" s="104">
        <f>'Relevant Variables'!N583</f>
        <v>0</v>
      </c>
      <c r="BK166" s="104">
        <f>'Relevant Variables'!N613</f>
        <v>0</v>
      </c>
    </row>
    <row r="167" spans="1:63" s="104" customFormat="1">
      <c r="A167" s="164">
        <f t="shared" si="3"/>
        <v>43070</v>
      </c>
      <c r="C167" s="163">
        <f>'Energy Consumption'!O55</f>
        <v>0</v>
      </c>
      <c r="D167" s="104">
        <f>'Energy Consumption'!O56</f>
        <v>0</v>
      </c>
      <c r="E167" s="163">
        <f>'Energy Consumption'!O137</f>
        <v>0</v>
      </c>
      <c r="F167" s="104">
        <f>'Energy Consumption'!O138</f>
        <v>0</v>
      </c>
      <c r="G167" s="163">
        <f>'Energy Consumption'!O219</f>
        <v>0</v>
      </c>
      <c r="H167" s="104">
        <f>'Energy Consumption'!O220</f>
        <v>0</v>
      </c>
      <c r="I167" s="163">
        <f>'Energy Consumption'!O301</f>
        <v>0</v>
      </c>
      <c r="J167" s="104">
        <f>'Energy Consumption'!O302</f>
        <v>0</v>
      </c>
      <c r="K167" s="163">
        <f>'Energy Consumption'!O383</f>
        <v>0</v>
      </c>
      <c r="L167" s="104">
        <f>'Energy Consumption'!O384</f>
        <v>0</v>
      </c>
      <c r="M167" s="163">
        <f>'Energy Consumption'!O465</f>
        <v>0</v>
      </c>
      <c r="N167" s="104">
        <f>'Energy Consumption'!O466</f>
        <v>0</v>
      </c>
      <c r="O167" s="163">
        <f>'Energy Consumption'!O547</f>
        <v>0</v>
      </c>
      <c r="P167" s="104">
        <f>'Energy Consumption'!O548</f>
        <v>0</v>
      </c>
      <c r="Q167" s="163">
        <f>'Energy Consumption'!O629</f>
        <v>0</v>
      </c>
      <c r="R167" s="104">
        <f>'Energy Consumption'!O630</f>
        <v>0</v>
      </c>
      <c r="S167" s="163">
        <f>'Energy Consumption'!O711</f>
        <v>0</v>
      </c>
      <c r="T167" s="104">
        <f>'Energy Consumption'!O712</f>
        <v>0</v>
      </c>
      <c r="U167" s="163">
        <f>'Energy Consumption'!O793</f>
        <v>0</v>
      </c>
      <c r="V167" s="104">
        <f>'Energy Consumption'!O794</f>
        <v>0</v>
      </c>
      <c r="W167" s="163">
        <f>'Energy Consumption'!O875</f>
        <v>0</v>
      </c>
      <c r="X167" s="104">
        <f>'Energy Consumption'!O876</f>
        <v>0</v>
      </c>
      <c r="Y167" s="163">
        <f>'Energy Consumption'!O957</f>
        <v>0</v>
      </c>
      <c r="Z167" s="104">
        <f>'Energy Consumption'!O958</f>
        <v>0</v>
      </c>
      <c r="AA167" s="163">
        <f>'Energy Consumption'!O1039</f>
        <v>0</v>
      </c>
      <c r="AB167" s="104">
        <f>'Energy Consumption'!O1040</f>
        <v>0</v>
      </c>
      <c r="AC167" s="163">
        <f>'Energy Consumption'!O1121</f>
        <v>0</v>
      </c>
      <c r="AD167" s="104">
        <f>'Energy Consumption'!O1122</f>
        <v>0</v>
      </c>
      <c r="AE167" s="163">
        <f>'Energy Consumption'!O1203</f>
        <v>0</v>
      </c>
      <c r="AF167" s="104">
        <f>'Energy Consumption'!O1204</f>
        <v>0</v>
      </c>
      <c r="AG167" s="163">
        <f>'Energy Consumption'!O1285</f>
        <v>0</v>
      </c>
      <c r="AH167" s="104">
        <f>'Energy Consumption'!O1286</f>
        <v>0</v>
      </c>
      <c r="AI167" s="163">
        <f>'Energy Consumption'!O1367</f>
        <v>0</v>
      </c>
      <c r="AJ167" s="104">
        <f>'Energy Consumption'!O1368</f>
        <v>0</v>
      </c>
      <c r="AK167" s="163">
        <f>'Energy Consumption'!O1449</f>
        <v>0</v>
      </c>
      <c r="AL167" s="104">
        <f>'Energy Consumption'!O1450</f>
        <v>0</v>
      </c>
      <c r="AM167" s="163">
        <f>'Energy Consumption'!O1531</f>
        <v>0</v>
      </c>
      <c r="AN167" s="104">
        <f>'Energy Consumption'!O1532</f>
        <v>0</v>
      </c>
      <c r="AO167" s="163">
        <f>'Energy Consumption'!O1613</f>
        <v>0</v>
      </c>
      <c r="AP167" s="104">
        <f>'Energy Consumption'!O1614</f>
        <v>0</v>
      </c>
      <c r="AR167" s="104">
        <f>'Relevant Variables'!O43</f>
        <v>0</v>
      </c>
      <c r="AS167" s="104">
        <f>'Relevant Variables'!O73</f>
        <v>0</v>
      </c>
      <c r="AT167" s="104">
        <f>'Relevant Variables'!O103</f>
        <v>0</v>
      </c>
      <c r="AU167" s="104">
        <f>'Relevant Variables'!O133</f>
        <v>0</v>
      </c>
      <c r="AV167" s="104">
        <f>'Relevant Variables'!O163</f>
        <v>0</v>
      </c>
      <c r="AW167" s="104">
        <f>'Relevant Variables'!O193</f>
        <v>0</v>
      </c>
      <c r="AX167" s="104">
        <f>'Relevant Variables'!O223</f>
        <v>0</v>
      </c>
      <c r="AY167" s="104">
        <f>'Relevant Variables'!O253</f>
        <v>0</v>
      </c>
      <c r="AZ167" s="104">
        <f>'Relevant Variables'!O283</f>
        <v>0</v>
      </c>
      <c r="BA167" s="104">
        <f>'Relevant Variables'!O313</f>
        <v>0</v>
      </c>
      <c r="BB167" s="104">
        <f>'Relevant Variables'!O343</f>
        <v>0</v>
      </c>
      <c r="BC167" s="104">
        <f>'Relevant Variables'!O373</f>
        <v>0</v>
      </c>
      <c r="BD167" s="104">
        <f>'Relevant Variables'!O403</f>
        <v>0</v>
      </c>
      <c r="BE167" s="104">
        <f>'Relevant Variables'!O433</f>
        <v>0</v>
      </c>
      <c r="BF167" s="104">
        <f>'Relevant Variables'!O463</f>
        <v>0</v>
      </c>
      <c r="BG167" s="104">
        <f>'Relevant Variables'!O493</f>
        <v>0</v>
      </c>
      <c r="BH167" s="104">
        <f>'Relevant Variables'!O523</f>
        <v>0</v>
      </c>
      <c r="BI167" s="104">
        <f>'Relevant Variables'!O553</f>
        <v>0</v>
      </c>
      <c r="BJ167" s="104">
        <f>'Relevant Variables'!O583</f>
        <v>0</v>
      </c>
      <c r="BK167" s="104">
        <f>'Relevant Variables'!O613</f>
        <v>0</v>
      </c>
    </row>
    <row r="168" spans="1:63" s="104" customFormat="1">
      <c r="A168" s="164">
        <f t="shared" si="3"/>
        <v>43101</v>
      </c>
      <c r="C168" s="163">
        <f>'Energy Consumption'!D53</f>
        <v>0</v>
      </c>
      <c r="D168" s="104">
        <f>'Energy Consumption'!D54</f>
        <v>0</v>
      </c>
      <c r="E168" s="163">
        <f>'Energy Consumption'!D135</f>
        <v>0</v>
      </c>
      <c r="F168" s="104">
        <f>'Energy Consumption'!D136</f>
        <v>0</v>
      </c>
      <c r="G168" s="163">
        <f>'Energy Consumption'!D217</f>
        <v>0</v>
      </c>
      <c r="H168" s="104">
        <f>'Energy Consumption'!D218</f>
        <v>0</v>
      </c>
      <c r="I168" s="163">
        <f>'Energy Consumption'!D299</f>
        <v>0</v>
      </c>
      <c r="J168" s="104">
        <f>'Energy Consumption'!D300</f>
        <v>0</v>
      </c>
      <c r="K168" s="163">
        <f>'Energy Consumption'!D381</f>
        <v>0</v>
      </c>
      <c r="L168" s="104">
        <f>'Energy Consumption'!D382</f>
        <v>0</v>
      </c>
      <c r="M168" s="163">
        <f>'Energy Consumption'!D463</f>
        <v>0</v>
      </c>
      <c r="N168" s="104">
        <f>'Energy Consumption'!D464</f>
        <v>0</v>
      </c>
      <c r="O168" s="163">
        <f>'Energy Consumption'!D545</f>
        <v>0</v>
      </c>
      <c r="P168" s="104">
        <f>'Energy Consumption'!D546</f>
        <v>0</v>
      </c>
      <c r="Q168" s="163">
        <f>'Energy Consumption'!D627</f>
        <v>0</v>
      </c>
      <c r="R168" s="104">
        <f>'Energy Consumption'!D628</f>
        <v>0</v>
      </c>
      <c r="S168" s="163">
        <f>'Energy Consumption'!D709</f>
        <v>0</v>
      </c>
      <c r="T168" s="104">
        <f>'Energy Consumption'!D710</f>
        <v>0</v>
      </c>
      <c r="U168" s="163">
        <f>'Energy Consumption'!D791</f>
        <v>0</v>
      </c>
      <c r="V168" s="104">
        <f>'Energy Consumption'!D792</f>
        <v>0</v>
      </c>
      <c r="W168" s="163">
        <f>'Energy Consumption'!D873</f>
        <v>0</v>
      </c>
      <c r="X168" s="104">
        <f>'Energy Consumption'!D874</f>
        <v>0</v>
      </c>
      <c r="Y168" s="163">
        <f>'Energy Consumption'!D955</f>
        <v>0</v>
      </c>
      <c r="Z168" s="104">
        <f>'Energy Consumption'!D956</f>
        <v>0</v>
      </c>
      <c r="AA168" s="163">
        <f>'Energy Consumption'!D1037</f>
        <v>0</v>
      </c>
      <c r="AB168" s="104">
        <f>'Energy Consumption'!D1038</f>
        <v>0</v>
      </c>
      <c r="AC168" s="163">
        <f>'Energy Consumption'!D1119</f>
        <v>0</v>
      </c>
      <c r="AD168" s="104">
        <f>'Energy Consumption'!D1120</f>
        <v>0</v>
      </c>
      <c r="AE168" s="163">
        <f>'Energy Consumption'!D1201</f>
        <v>0</v>
      </c>
      <c r="AF168" s="104">
        <f>'Energy Consumption'!D1202</f>
        <v>0</v>
      </c>
      <c r="AG168" s="163">
        <f>'Energy Consumption'!D1283</f>
        <v>0</v>
      </c>
      <c r="AH168" s="104">
        <f>'Energy Consumption'!D1284</f>
        <v>0</v>
      </c>
      <c r="AI168" s="163">
        <f>'Energy Consumption'!D1365</f>
        <v>0</v>
      </c>
      <c r="AJ168" s="104">
        <f>'Energy Consumption'!D1366</f>
        <v>0</v>
      </c>
      <c r="AK168" s="163">
        <f>'Energy Consumption'!D1447</f>
        <v>0</v>
      </c>
      <c r="AL168" s="104">
        <f>'Energy Consumption'!D1448</f>
        <v>0</v>
      </c>
      <c r="AM168" s="163">
        <f>'Energy Consumption'!D1529</f>
        <v>0</v>
      </c>
      <c r="AN168" s="104">
        <f>'Energy Consumption'!D1530</f>
        <v>0</v>
      </c>
      <c r="AO168" s="163">
        <f>'Energy Consumption'!D1611</f>
        <v>0</v>
      </c>
      <c r="AP168" s="104">
        <f>'Energy Consumption'!D1612</f>
        <v>0</v>
      </c>
      <c r="AR168" s="104">
        <f>'Relevant Variables'!D42</f>
        <v>0</v>
      </c>
      <c r="AS168" s="104">
        <f>'Relevant Variables'!D72</f>
        <v>0</v>
      </c>
      <c r="AT168" s="104">
        <f>'Relevant Variables'!D102</f>
        <v>0</v>
      </c>
      <c r="AU168" s="104">
        <f>'Relevant Variables'!D132</f>
        <v>0</v>
      </c>
      <c r="AV168" s="104">
        <f>'Relevant Variables'!D162</f>
        <v>0</v>
      </c>
      <c r="AW168" s="104">
        <f>'Relevant Variables'!D192</f>
        <v>0</v>
      </c>
      <c r="AX168" s="104">
        <f>'Relevant Variables'!D222</f>
        <v>0</v>
      </c>
      <c r="AY168" s="104">
        <f>'Relevant Variables'!D252</f>
        <v>0</v>
      </c>
      <c r="AZ168" s="104">
        <f>'Relevant Variables'!D282</f>
        <v>0</v>
      </c>
      <c r="BA168" s="104">
        <f>'Relevant Variables'!D312</f>
        <v>0</v>
      </c>
      <c r="BB168" s="104">
        <f>'Relevant Variables'!D342</f>
        <v>0</v>
      </c>
      <c r="BC168" s="104">
        <f>'Relevant Variables'!D372</f>
        <v>0</v>
      </c>
      <c r="BD168" s="104">
        <f>'Relevant Variables'!D402</f>
        <v>0</v>
      </c>
      <c r="BE168" s="104">
        <f>'Relevant Variables'!D432</f>
        <v>0</v>
      </c>
      <c r="BF168" s="104">
        <f>'Relevant Variables'!D462</f>
        <v>0</v>
      </c>
      <c r="BG168" s="104">
        <f>'Relevant Variables'!D492</f>
        <v>0</v>
      </c>
      <c r="BH168" s="104">
        <f>'Relevant Variables'!D522</f>
        <v>0</v>
      </c>
      <c r="BI168" s="104">
        <f>'Relevant Variables'!D552</f>
        <v>0</v>
      </c>
      <c r="BJ168" s="104">
        <f>'Relevant Variables'!D582</f>
        <v>0</v>
      </c>
      <c r="BK168" s="104">
        <f>'Relevant Variables'!D612</f>
        <v>0</v>
      </c>
    </row>
    <row r="169" spans="1:63" s="104" customFormat="1">
      <c r="A169" s="164">
        <f t="shared" si="3"/>
        <v>43132</v>
      </c>
      <c r="C169" s="163">
        <f>'Energy Consumption'!E53</f>
        <v>0</v>
      </c>
      <c r="D169" s="104">
        <f>'Energy Consumption'!E54</f>
        <v>0</v>
      </c>
      <c r="E169" s="163">
        <f>'Energy Consumption'!E135</f>
        <v>0</v>
      </c>
      <c r="F169" s="104">
        <f>'Energy Consumption'!E136</f>
        <v>0</v>
      </c>
      <c r="G169" s="163">
        <f>'Energy Consumption'!E217</f>
        <v>0</v>
      </c>
      <c r="H169" s="104">
        <f>'Energy Consumption'!E218</f>
        <v>0</v>
      </c>
      <c r="I169" s="163">
        <f>'Energy Consumption'!E299</f>
        <v>0</v>
      </c>
      <c r="J169" s="104">
        <f>'Energy Consumption'!E300</f>
        <v>0</v>
      </c>
      <c r="K169" s="163">
        <f>'Energy Consumption'!E381</f>
        <v>0</v>
      </c>
      <c r="L169" s="104">
        <f>'Energy Consumption'!E382</f>
        <v>0</v>
      </c>
      <c r="M169" s="163">
        <f>'Energy Consumption'!E463</f>
        <v>0</v>
      </c>
      <c r="N169" s="104">
        <f>'Energy Consumption'!E464</f>
        <v>0</v>
      </c>
      <c r="O169" s="163">
        <f>'Energy Consumption'!E545</f>
        <v>0</v>
      </c>
      <c r="P169" s="104">
        <f>'Energy Consumption'!E546</f>
        <v>0</v>
      </c>
      <c r="Q169" s="163">
        <f>'Energy Consumption'!E627</f>
        <v>0</v>
      </c>
      <c r="R169" s="104">
        <f>'Energy Consumption'!E628</f>
        <v>0</v>
      </c>
      <c r="S169" s="163">
        <f>'Energy Consumption'!E709</f>
        <v>0</v>
      </c>
      <c r="T169" s="104">
        <f>'Energy Consumption'!E710</f>
        <v>0</v>
      </c>
      <c r="U169" s="163">
        <f>'Energy Consumption'!E791</f>
        <v>0</v>
      </c>
      <c r="V169" s="104">
        <f>'Energy Consumption'!E792</f>
        <v>0</v>
      </c>
      <c r="W169" s="163">
        <f>'Energy Consumption'!E873</f>
        <v>0</v>
      </c>
      <c r="X169" s="104">
        <f>'Energy Consumption'!E874</f>
        <v>0</v>
      </c>
      <c r="Y169" s="163">
        <f>'Energy Consumption'!E955</f>
        <v>0</v>
      </c>
      <c r="Z169" s="104">
        <f>'Energy Consumption'!E956</f>
        <v>0</v>
      </c>
      <c r="AA169" s="163">
        <f>'Energy Consumption'!E1037</f>
        <v>0</v>
      </c>
      <c r="AB169" s="104">
        <f>'Energy Consumption'!E1038</f>
        <v>0</v>
      </c>
      <c r="AC169" s="163">
        <f>'Energy Consumption'!E1119</f>
        <v>0</v>
      </c>
      <c r="AD169" s="104">
        <f>'Energy Consumption'!E1120</f>
        <v>0</v>
      </c>
      <c r="AE169" s="163">
        <f>'Energy Consumption'!E1201</f>
        <v>0</v>
      </c>
      <c r="AF169" s="104">
        <f>'Energy Consumption'!E1202</f>
        <v>0</v>
      </c>
      <c r="AG169" s="163">
        <f>'Energy Consumption'!E1283</f>
        <v>0</v>
      </c>
      <c r="AH169" s="104">
        <f>'Energy Consumption'!E1284</f>
        <v>0</v>
      </c>
      <c r="AI169" s="163">
        <f>'Energy Consumption'!E1365</f>
        <v>0</v>
      </c>
      <c r="AJ169" s="104">
        <f>'Energy Consumption'!E1366</f>
        <v>0</v>
      </c>
      <c r="AK169" s="163">
        <f>'Energy Consumption'!E1447</f>
        <v>0</v>
      </c>
      <c r="AL169" s="104">
        <f>'Energy Consumption'!E1448</f>
        <v>0</v>
      </c>
      <c r="AM169" s="163">
        <f>'Energy Consumption'!E1529</f>
        <v>0</v>
      </c>
      <c r="AN169" s="104">
        <f>'Energy Consumption'!E1530</f>
        <v>0</v>
      </c>
      <c r="AO169" s="163">
        <f>'Energy Consumption'!E1611</f>
        <v>0</v>
      </c>
      <c r="AP169" s="104">
        <f>'Energy Consumption'!E1612</f>
        <v>0</v>
      </c>
      <c r="AR169" s="104">
        <f>'Relevant Variables'!E42</f>
        <v>0</v>
      </c>
      <c r="AS169" s="104">
        <f>'Relevant Variables'!E72</f>
        <v>0</v>
      </c>
      <c r="AT169" s="104">
        <f>'Relevant Variables'!E102</f>
        <v>0</v>
      </c>
      <c r="AU169" s="104">
        <f>'Relevant Variables'!E132</f>
        <v>0</v>
      </c>
      <c r="AV169" s="104">
        <f>'Relevant Variables'!E162</f>
        <v>0</v>
      </c>
      <c r="AW169" s="104">
        <f>'Relevant Variables'!E192</f>
        <v>0</v>
      </c>
      <c r="AX169" s="104">
        <f>'Relevant Variables'!E222</f>
        <v>0</v>
      </c>
      <c r="AY169" s="104">
        <f>'Relevant Variables'!E252</f>
        <v>0</v>
      </c>
      <c r="AZ169" s="104">
        <f>'Relevant Variables'!E282</f>
        <v>0</v>
      </c>
      <c r="BA169" s="104">
        <f>'Relevant Variables'!E312</f>
        <v>0</v>
      </c>
      <c r="BB169" s="104">
        <f>'Relevant Variables'!E342</f>
        <v>0</v>
      </c>
      <c r="BC169" s="104">
        <f>'Relevant Variables'!E372</f>
        <v>0</v>
      </c>
      <c r="BD169" s="104">
        <f>'Relevant Variables'!E402</f>
        <v>0</v>
      </c>
      <c r="BE169" s="104">
        <f>'Relevant Variables'!E432</f>
        <v>0</v>
      </c>
      <c r="BF169" s="104">
        <f>'Relevant Variables'!E462</f>
        <v>0</v>
      </c>
      <c r="BG169" s="104">
        <f>'Relevant Variables'!E492</f>
        <v>0</v>
      </c>
      <c r="BH169" s="104">
        <f>'Relevant Variables'!E522</f>
        <v>0</v>
      </c>
      <c r="BI169" s="104">
        <f>'Relevant Variables'!E552</f>
        <v>0</v>
      </c>
      <c r="BJ169" s="104">
        <f>'Relevant Variables'!E582</f>
        <v>0</v>
      </c>
      <c r="BK169" s="104">
        <f>'Relevant Variables'!E612</f>
        <v>0</v>
      </c>
    </row>
    <row r="170" spans="1:63" s="104" customFormat="1">
      <c r="A170" s="164">
        <f t="shared" si="3"/>
        <v>43160</v>
      </c>
      <c r="C170" s="163">
        <f>'Energy Consumption'!F53</f>
        <v>0</v>
      </c>
      <c r="D170" s="104">
        <f>'Energy Consumption'!F54</f>
        <v>0</v>
      </c>
      <c r="E170" s="163">
        <f>'Energy Consumption'!F135</f>
        <v>0</v>
      </c>
      <c r="F170" s="104">
        <f>'Energy Consumption'!F136</f>
        <v>0</v>
      </c>
      <c r="G170" s="163">
        <f>'Energy Consumption'!F217</f>
        <v>0</v>
      </c>
      <c r="H170" s="104">
        <f>'Energy Consumption'!F218</f>
        <v>0</v>
      </c>
      <c r="I170" s="163">
        <f>'Energy Consumption'!F299</f>
        <v>0</v>
      </c>
      <c r="J170" s="104">
        <f>'Energy Consumption'!F300</f>
        <v>0</v>
      </c>
      <c r="K170" s="163">
        <f>'Energy Consumption'!F381</f>
        <v>0</v>
      </c>
      <c r="L170" s="104">
        <f>'Energy Consumption'!F382</f>
        <v>0</v>
      </c>
      <c r="M170" s="163">
        <f>'Energy Consumption'!F463</f>
        <v>0</v>
      </c>
      <c r="N170" s="104">
        <f>'Energy Consumption'!F464</f>
        <v>0</v>
      </c>
      <c r="O170" s="163">
        <f>'Energy Consumption'!F545</f>
        <v>0</v>
      </c>
      <c r="P170" s="104">
        <f>'Energy Consumption'!F546</f>
        <v>0</v>
      </c>
      <c r="Q170" s="163">
        <f>'Energy Consumption'!F627</f>
        <v>0</v>
      </c>
      <c r="R170" s="104">
        <f>'Energy Consumption'!F628</f>
        <v>0</v>
      </c>
      <c r="S170" s="163">
        <f>'Energy Consumption'!F709</f>
        <v>0</v>
      </c>
      <c r="T170" s="104">
        <f>'Energy Consumption'!F710</f>
        <v>0</v>
      </c>
      <c r="U170" s="163">
        <f>'Energy Consumption'!F791</f>
        <v>0</v>
      </c>
      <c r="V170" s="104">
        <f>'Energy Consumption'!F792</f>
        <v>0</v>
      </c>
      <c r="W170" s="163">
        <f>'Energy Consumption'!F873</f>
        <v>0</v>
      </c>
      <c r="X170" s="104">
        <f>'Energy Consumption'!F874</f>
        <v>0</v>
      </c>
      <c r="Y170" s="163">
        <f>'Energy Consumption'!F955</f>
        <v>0</v>
      </c>
      <c r="Z170" s="104">
        <f>'Energy Consumption'!F956</f>
        <v>0</v>
      </c>
      <c r="AA170" s="163">
        <f>'Energy Consumption'!F1037</f>
        <v>0</v>
      </c>
      <c r="AB170" s="104">
        <f>'Energy Consumption'!F1038</f>
        <v>0</v>
      </c>
      <c r="AC170" s="163">
        <f>'Energy Consumption'!F1119</f>
        <v>0</v>
      </c>
      <c r="AD170" s="104">
        <f>'Energy Consumption'!F1120</f>
        <v>0</v>
      </c>
      <c r="AE170" s="163">
        <f>'Energy Consumption'!F1201</f>
        <v>0</v>
      </c>
      <c r="AF170" s="104">
        <f>'Energy Consumption'!F1202</f>
        <v>0</v>
      </c>
      <c r="AG170" s="163">
        <f>'Energy Consumption'!F1283</f>
        <v>0</v>
      </c>
      <c r="AH170" s="104">
        <f>'Energy Consumption'!F1284</f>
        <v>0</v>
      </c>
      <c r="AI170" s="163">
        <f>'Energy Consumption'!F1365</f>
        <v>0</v>
      </c>
      <c r="AJ170" s="104">
        <f>'Energy Consumption'!F1366</f>
        <v>0</v>
      </c>
      <c r="AK170" s="163">
        <f>'Energy Consumption'!F1447</f>
        <v>0</v>
      </c>
      <c r="AL170" s="104">
        <f>'Energy Consumption'!F1448</f>
        <v>0</v>
      </c>
      <c r="AM170" s="163">
        <f>'Energy Consumption'!F1529</f>
        <v>0</v>
      </c>
      <c r="AN170" s="104">
        <f>'Energy Consumption'!F1530</f>
        <v>0</v>
      </c>
      <c r="AO170" s="163">
        <f>'Energy Consumption'!F1611</f>
        <v>0</v>
      </c>
      <c r="AP170" s="104">
        <f>'Energy Consumption'!F1612</f>
        <v>0</v>
      </c>
      <c r="AR170" s="104">
        <f>'Relevant Variables'!F42</f>
        <v>0</v>
      </c>
      <c r="AS170" s="104">
        <f>'Relevant Variables'!F72</f>
        <v>0</v>
      </c>
      <c r="AT170" s="104">
        <f>'Relevant Variables'!F102</f>
        <v>0</v>
      </c>
      <c r="AU170" s="104">
        <f>'Relevant Variables'!F132</f>
        <v>0</v>
      </c>
      <c r="AV170" s="104">
        <f>'Relevant Variables'!F162</f>
        <v>0</v>
      </c>
      <c r="AW170" s="104">
        <f>'Relevant Variables'!F192</f>
        <v>0</v>
      </c>
      <c r="AX170" s="104">
        <f>'Relevant Variables'!F222</f>
        <v>0</v>
      </c>
      <c r="AY170" s="104">
        <f>'Relevant Variables'!F252</f>
        <v>0</v>
      </c>
      <c r="AZ170" s="104">
        <f>'Relevant Variables'!F282</f>
        <v>0</v>
      </c>
      <c r="BA170" s="104">
        <f>'Relevant Variables'!F312</f>
        <v>0</v>
      </c>
      <c r="BB170" s="104">
        <f>'Relevant Variables'!F342</f>
        <v>0</v>
      </c>
      <c r="BC170" s="104">
        <f>'Relevant Variables'!F372</f>
        <v>0</v>
      </c>
      <c r="BD170" s="104">
        <f>'Relevant Variables'!F402</f>
        <v>0</v>
      </c>
      <c r="BE170" s="104">
        <f>'Relevant Variables'!F432</f>
        <v>0</v>
      </c>
      <c r="BF170" s="104">
        <f>'Relevant Variables'!F462</f>
        <v>0</v>
      </c>
      <c r="BG170" s="104">
        <f>'Relevant Variables'!F492</f>
        <v>0</v>
      </c>
      <c r="BH170" s="104">
        <f>'Relevant Variables'!F522</f>
        <v>0</v>
      </c>
      <c r="BI170" s="104">
        <f>'Relevant Variables'!F552</f>
        <v>0</v>
      </c>
      <c r="BJ170" s="104">
        <f>'Relevant Variables'!F582</f>
        <v>0</v>
      </c>
      <c r="BK170" s="104">
        <f>'Relevant Variables'!F612</f>
        <v>0</v>
      </c>
    </row>
    <row r="171" spans="1:63" s="104" customFormat="1">
      <c r="A171" s="164">
        <f t="shared" si="3"/>
        <v>43191</v>
      </c>
      <c r="C171" s="163">
        <f>'Energy Consumption'!G53</f>
        <v>0</v>
      </c>
      <c r="D171" s="104">
        <f>'Energy Consumption'!G54</f>
        <v>0</v>
      </c>
      <c r="E171" s="163">
        <f>'Energy Consumption'!G135</f>
        <v>0</v>
      </c>
      <c r="F171" s="104">
        <f>'Energy Consumption'!G136</f>
        <v>0</v>
      </c>
      <c r="G171" s="163">
        <f>'Energy Consumption'!G217</f>
        <v>0</v>
      </c>
      <c r="H171" s="104">
        <f>'Energy Consumption'!G218</f>
        <v>0</v>
      </c>
      <c r="I171" s="163">
        <f>'Energy Consumption'!G299</f>
        <v>0</v>
      </c>
      <c r="J171" s="104">
        <f>'Energy Consumption'!G300</f>
        <v>0</v>
      </c>
      <c r="K171" s="163">
        <f>'Energy Consumption'!G381</f>
        <v>0</v>
      </c>
      <c r="L171" s="104">
        <f>'Energy Consumption'!G382</f>
        <v>0</v>
      </c>
      <c r="M171" s="163">
        <f>'Energy Consumption'!G463</f>
        <v>0</v>
      </c>
      <c r="N171" s="104">
        <f>'Energy Consumption'!G464</f>
        <v>0</v>
      </c>
      <c r="O171" s="163">
        <f>'Energy Consumption'!G545</f>
        <v>0</v>
      </c>
      <c r="P171" s="104">
        <f>'Energy Consumption'!G546</f>
        <v>0</v>
      </c>
      <c r="Q171" s="163">
        <f>'Energy Consumption'!G627</f>
        <v>0</v>
      </c>
      <c r="R171" s="104">
        <f>'Energy Consumption'!G628</f>
        <v>0</v>
      </c>
      <c r="S171" s="163">
        <f>'Energy Consumption'!G709</f>
        <v>0</v>
      </c>
      <c r="T171" s="104">
        <f>'Energy Consumption'!G710</f>
        <v>0</v>
      </c>
      <c r="U171" s="163">
        <f>'Energy Consumption'!G791</f>
        <v>0</v>
      </c>
      <c r="V171" s="104">
        <f>'Energy Consumption'!G792</f>
        <v>0</v>
      </c>
      <c r="W171" s="163">
        <f>'Energy Consumption'!G873</f>
        <v>0</v>
      </c>
      <c r="X171" s="104">
        <f>'Energy Consumption'!G874</f>
        <v>0</v>
      </c>
      <c r="Y171" s="163">
        <f>'Energy Consumption'!G955</f>
        <v>0</v>
      </c>
      <c r="Z171" s="104">
        <f>'Energy Consumption'!G956</f>
        <v>0</v>
      </c>
      <c r="AA171" s="163">
        <f>'Energy Consumption'!G1037</f>
        <v>0</v>
      </c>
      <c r="AB171" s="104">
        <f>'Energy Consumption'!G1038</f>
        <v>0</v>
      </c>
      <c r="AC171" s="163">
        <f>'Energy Consumption'!G1119</f>
        <v>0</v>
      </c>
      <c r="AD171" s="104">
        <f>'Energy Consumption'!G1120</f>
        <v>0</v>
      </c>
      <c r="AE171" s="163">
        <f>'Energy Consumption'!G1201</f>
        <v>0</v>
      </c>
      <c r="AF171" s="104">
        <f>'Energy Consumption'!G1202</f>
        <v>0</v>
      </c>
      <c r="AG171" s="163">
        <f>'Energy Consumption'!G1283</f>
        <v>0</v>
      </c>
      <c r="AH171" s="104">
        <f>'Energy Consumption'!G1284</f>
        <v>0</v>
      </c>
      <c r="AI171" s="163">
        <f>'Energy Consumption'!G1365</f>
        <v>0</v>
      </c>
      <c r="AJ171" s="104">
        <f>'Energy Consumption'!G1366</f>
        <v>0</v>
      </c>
      <c r="AK171" s="163">
        <f>'Energy Consumption'!G1447</f>
        <v>0</v>
      </c>
      <c r="AL171" s="104">
        <f>'Energy Consumption'!G1448</f>
        <v>0</v>
      </c>
      <c r="AM171" s="163">
        <f>'Energy Consumption'!G1529</f>
        <v>0</v>
      </c>
      <c r="AN171" s="104">
        <f>'Energy Consumption'!G1530</f>
        <v>0</v>
      </c>
      <c r="AO171" s="163">
        <f>'Energy Consumption'!G1611</f>
        <v>0</v>
      </c>
      <c r="AP171" s="104">
        <f>'Energy Consumption'!G1612</f>
        <v>0</v>
      </c>
      <c r="AR171" s="104">
        <f>'Relevant Variables'!G42</f>
        <v>0</v>
      </c>
      <c r="AS171" s="104">
        <f>'Relevant Variables'!G72</f>
        <v>0</v>
      </c>
      <c r="AT171" s="104">
        <f>'Relevant Variables'!G102</f>
        <v>0</v>
      </c>
      <c r="AU171" s="104">
        <f>'Relevant Variables'!G132</f>
        <v>0</v>
      </c>
      <c r="AV171" s="104">
        <f>'Relevant Variables'!G162</f>
        <v>0</v>
      </c>
      <c r="AW171" s="104">
        <f>'Relevant Variables'!G192</f>
        <v>0</v>
      </c>
      <c r="AX171" s="104">
        <f>'Relevant Variables'!G222</f>
        <v>0</v>
      </c>
      <c r="AY171" s="104">
        <f>'Relevant Variables'!G252</f>
        <v>0</v>
      </c>
      <c r="AZ171" s="104">
        <f>'Relevant Variables'!G282</f>
        <v>0</v>
      </c>
      <c r="BA171" s="104">
        <f>'Relevant Variables'!G312</f>
        <v>0</v>
      </c>
      <c r="BB171" s="104">
        <f>'Relevant Variables'!G342</f>
        <v>0</v>
      </c>
      <c r="BC171" s="104">
        <f>'Relevant Variables'!G372</f>
        <v>0</v>
      </c>
      <c r="BD171" s="104">
        <f>'Relevant Variables'!G402</f>
        <v>0</v>
      </c>
      <c r="BE171" s="104">
        <f>'Relevant Variables'!G432</f>
        <v>0</v>
      </c>
      <c r="BF171" s="104">
        <f>'Relevant Variables'!G462</f>
        <v>0</v>
      </c>
      <c r="BG171" s="104">
        <f>'Relevant Variables'!G492</f>
        <v>0</v>
      </c>
      <c r="BH171" s="104">
        <f>'Relevant Variables'!G522</f>
        <v>0</v>
      </c>
      <c r="BI171" s="104">
        <f>'Relevant Variables'!G552</f>
        <v>0</v>
      </c>
      <c r="BJ171" s="104">
        <f>'Relevant Variables'!G582</f>
        <v>0</v>
      </c>
      <c r="BK171" s="104">
        <f>'Relevant Variables'!G612</f>
        <v>0</v>
      </c>
    </row>
    <row r="172" spans="1:63" s="104" customFormat="1">
      <c r="A172" s="164">
        <f t="shared" si="3"/>
        <v>43221</v>
      </c>
      <c r="C172" s="163">
        <f>'Energy Consumption'!H53</f>
        <v>0</v>
      </c>
      <c r="D172" s="104">
        <f>'Energy Consumption'!H54</f>
        <v>0</v>
      </c>
      <c r="E172" s="163">
        <f>'Energy Consumption'!H135</f>
        <v>0</v>
      </c>
      <c r="F172" s="104">
        <f>'Energy Consumption'!H136</f>
        <v>0</v>
      </c>
      <c r="G172" s="163">
        <f>'Energy Consumption'!H217</f>
        <v>0</v>
      </c>
      <c r="H172" s="104">
        <f>'Energy Consumption'!H218</f>
        <v>0</v>
      </c>
      <c r="I172" s="163">
        <f>'Energy Consumption'!H299</f>
        <v>0</v>
      </c>
      <c r="J172" s="104">
        <f>'Energy Consumption'!H300</f>
        <v>0</v>
      </c>
      <c r="K172" s="163">
        <f>'Energy Consumption'!H381</f>
        <v>0</v>
      </c>
      <c r="L172" s="104">
        <f>'Energy Consumption'!H382</f>
        <v>0</v>
      </c>
      <c r="M172" s="163">
        <f>'Energy Consumption'!H463</f>
        <v>0</v>
      </c>
      <c r="N172" s="104">
        <f>'Energy Consumption'!H464</f>
        <v>0</v>
      </c>
      <c r="O172" s="163">
        <f>'Energy Consumption'!H545</f>
        <v>0</v>
      </c>
      <c r="P172" s="104">
        <f>'Energy Consumption'!H546</f>
        <v>0</v>
      </c>
      <c r="Q172" s="163">
        <f>'Energy Consumption'!H627</f>
        <v>0</v>
      </c>
      <c r="R172" s="104">
        <f>'Energy Consumption'!H628</f>
        <v>0</v>
      </c>
      <c r="S172" s="163">
        <f>'Energy Consumption'!H709</f>
        <v>0</v>
      </c>
      <c r="T172" s="104">
        <f>'Energy Consumption'!H710</f>
        <v>0</v>
      </c>
      <c r="U172" s="163">
        <f>'Energy Consumption'!H791</f>
        <v>0</v>
      </c>
      <c r="V172" s="104">
        <f>'Energy Consumption'!H792</f>
        <v>0</v>
      </c>
      <c r="W172" s="163">
        <f>'Energy Consumption'!H873</f>
        <v>0</v>
      </c>
      <c r="X172" s="104">
        <f>'Energy Consumption'!H874</f>
        <v>0</v>
      </c>
      <c r="Y172" s="163">
        <f>'Energy Consumption'!H955</f>
        <v>0</v>
      </c>
      <c r="Z172" s="104">
        <f>'Energy Consumption'!H956</f>
        <v>0</v>
      </c>
      <c r="AA172" s="163">
        <f>'Energy Consumption'!H1037</f>
        <v>0</v>
      </c>
      <c r="AB172" s="104">
        <f>'Energy Consumption'!H1038</f>
        <v>0</v>
      </c>
      <c r="AC172" s="163">
        <f>'Energy Consumption'!H1119</f>
        <v>0</v>
      </c>
      <c r="AD172" s="104">
        <f>'Energy Consumption'!H1120</f>
        <v>0</v>
      </c>
      <c r="AE172" s="163">
        <f>'Energy Consumption'!H1201</f>
        <v>0</v>
      </c>
      <c r="AF172" s="104">
        <f>'Energy Consumption'!H1202</f>
        <v>0</v>
      </c>
      <c r="AG172" s="163">
        <f>'Energy Consumption'!H1283</f>
        <v>0</v>
      </c>
      <c r="AH172" s="104">
        <f>'Energy Consumption'!H1284</f>
        <v>0</v>
      </c>
      <c r="AI172" s="163">
        <f>'Energy Consumption'!H1365</f>
        <v>0</v>
      </c>
      <c r="AJ172" s="104">
        <f>'Energy Consumption'!H1366</f>
        <v>0</v>
      </c>
      <c r="AK172" s="163">
        <f>'Energy Consumption'!H1447</f>
        <v>0</v>
      </c>
      <c r="AL172" s="104">
        <f>'Energy Consumption'!H1448</f>
        <v>0</v>
      </c>
      <c r="AM172" s="163">
        <f>'Energy Consumption'!H1529</f>
        <v>0</v>
      </c>
      <c r="AN172" s="104">
        <f>'Energy Consumption'!H1530</f>
        <v>0</v>
      </c>
      <c r="AO172" s="163">
        <f>'Energy Consumption'!H1611</f>
        <v>0</v>
      </c>
      <c r="AP172" s="104">
        <f>'Energy Consumption'!H1612</f>
        <v>0</v>
      </c>
      <c r="AR172" s="104">
        <f>'Relevant Variables'!H42</f>
        <v>0</v>
      </c>
      <c r="AS172" s="104">
        <f>'Relevant Variables'!H72</f>
        <v>0</v>
      </c>
      <c r="AT172" s="104">
        <f>'Relevant Variables'!H102</f>
        <v>0</v>
      </c>
      <c r="AU172" s="104">
        <f>'Relevant Variables'!H132</f>
        <v>0</v>
      </c>
      <c r="AV172" s="104">
        <f>'Relevant Variables'!H162</f>
        <v>0</v>
      </c>
      <c r="AW172" s="104">
        <f>'Relevant Variables'!H192</f>
        <v>0</v>
      </c>
      <c r="AX172" s="104">
        <f>'Relevant Variables'!H222</f>
        <v>0</v>
      </c>
      <c r="AY172" s="104">
        <f>'Relevant Variables'!H252</f>
        <v>0</v>
      </c>
      <c r="AZ172" s="104">
        <f>'Relevant Variables'!H282</f>
        <v>0</v>
      </c>
      <c r="BA172" s="104">
        <f>'Relevant Variables'!H312</f>
        <v>0</v>
      </c>
      <c r="BB172" s="104">
        <f>'Relevant Variables'!H342</f>
        <v>0</v>
      </c>
      <c r="BC172" s="104">
        <f>'Relevant Variables'!H372</f>
        <v>0</v>
      </c>
      <c r="BD172" s="104">
        <f>'Relevant Variables'!H402</f>
        <v>0</v>
      </c>
      <c r="BE172" s="104">
        <f>'Relevant Variables'!H432</f>
        <v>0</v>
      </c>
      <c r="BF172" s="104">
        <f>'Relevant Variables'!H462</f>
        <v>0</v>
      </c>
      <c r="BG172" s="104">
        <f>'Relevant Variables'!H492</f>
        <v>0</v>
      </c>
      <c r="BH172" s="104">
        <f>'Relevant Variables'!H522</f>
        <v>0</v>
      </c>
      <c r="BI172" s="104">
        <f>'Relevant Variables'!H552</f>
        <v>0</v>
      </c>
      <c r="BJ172" s="104">
        <f>'Relevant Variables'!H582</f>
        <v>0</v>
      </c>
      <c r="BK172" s="104">
        <f>'Relevant Variables'!H612</f>
        <v>0</v>
      </c>
    </row>
    <row r="173" spans="1:63" s="104" customFormat="1">
      <c r="A173" s="164">
        <f t="shared" si="3"/>
        <v>43252</v>
      </c>
      <c r="C173" s="163">
        <f>'Energy Consumption'!I53</f>
        <v>0</v>
      </c>
      <c r="D173" s="104">
        <f>'Energy Consumption'!I54</f>
        <v>0</v>
      </c>
      <c r="E173" s="163">
        <f>'Energy Consumption'!I135</f>
        <v>0</v>
      </c>
      <c r="F173" s="104">
        <f>'Energy Consumption'!I136</f>
        <v>0</v>
      </c>
      <c r="G173" s="163">
        <f>'Energy Consumption'!I217</f>
        <v>0</v>
      </c>
      <c r="H173" s="104">
        <f>'Energy Consumption'!I218</f>
        <v>0</v>
      </c>
      <c r="I173" s="163">
        <f>'Energy Consumption'!I299</f>
        <v>0</v>
      </c>
      <c r="J173" s="104">
        <f>'Energy Consumption'!I300</f>
        <v>0</v>
      </c>
      <c r="K173" s="163">
        <f>'Energy Consumption'!I381</f>
        <v>0</v>
      </c>
      <c r="L173" s="104">
        <f>'Energy Consumption'!I382</f>
        <v>0</v>
      </c>
      <c r="M173" s="163">
        <f>'Energy Consumption'!I463</f>
        <v>0</v>
      </c>
      <c r="N173" s="104">
        <f>'Energy Consumption'!I464</f>
        <v>0</v>
      </c>
      <c r="O173" s="163">
        <f>'Energy Consumption'!I545</f>
        <v>0</v>
      </c>
      <c r="P173" s="104">
        <f>'Energy Consumption'!I546</f>
        <v>0</v>
      </c>
      <c r="Q173" s="163">
        <f>'Energy Consumption'!I627</f>
        <v>0</v>
      </c>
      <c r="R173" s="104">
        <f>'Energy Consumption'!I628</f>
        <v>0</v>
      </c>
      <c r="S173" s="163">
        <f>'Energy Consumption'!I709</f>
        <v>0</v>
      </c>
      <c r="T173" s="104">
        <f>'Energy Consumption'!I710</f>
        <v>0</v>
      </c>
      <c r="U173" s="163">
        <f>'Energy Consumption'!I791</f>
        <v>0</v>
      </c>
      <c r="V173" s="104">
        <f>'Energy Consumption'!I792</f>
        <v>0</v>
      </c>
      <c r="W173" s="163">
        <f>'Energy Consumption'!I873</f>
        <v>0</v>
      </c>
      <c r="X173" s="104">
        <f>'Energy Consumption'!I874</f>
        <v>0</v>
      </c>
      <c r="Y173" s="163">
        <f>'Energy Consumption'!I955</f>
        <v>0</v>
      </c>
      <c r="Z173" s="104">
        <f>'Energy Consumption'!I956</f>
        <v>0</v>
      </c>
      <c r="AA173" s="163">
        <f>'Energy Consumption'!I1037</f>
        <v>0</v>
      </c>
      <c r="AB173" s="104">
        <f>'Energy Consumption'!I1038</f>
        <v>0</v>
      </c>
      <c r="AC173" s="163">
        <f>'Energy Consumption'!I1119</f>
        <v>0</v>
      </c>
      <c r="AD173" s="104">
        <f>'Energy Consumption'!I1120</f>
        <v>0</v>
      </c>
      <c r="AE173" s="163">
        <f>'Energy Consumption'!I1201</f>
        <v>0</v>
      </c>
      <c r="AF173" s="104">
        <f>'Energy Consumption'!I1202</f>
        <v>0</v>
      </c>
      <c r="AG173" s="163">
        <f>'Energy Consumption'!I1283</f>
        <v>0</v>
      </c>
      <c r="AH173" s="104">
        <f>'Energy Consumption'!I1284</f>
        <v>0</v>
      </c>
      <c r="AI173" s="163">
        <f>'Energy Consumption'!I1365</f>
        <v>0</v>
      </c>
      <c r="AJ173" s="104">
        <f>'Energy Consumption'!I1366</f>
        <v>0</v>
      </c>
      <c r="AK173" s="163">
        <f>'Energy Consumption'!I1447</f>
        <v>0</v>
      </c>
      <c r="AL173" s="104">
        <f>'Energy Consumption'!I1448</f>
        <v>0</v>
      </c>
      <c r="AM173" s="163">
        <f>'Energy Consumption'!I1529</f>
        <v>0</v>
      </c>
      <c r="AN173" s="104">
        <f>'Energy Consumption'!I1530</f>
        <v>0</v>
      </c>
      <c r="AO173" s="163">
        <f>'Energy Consumption'!I1611</f>
        <v>0</v>
      </c>
      <c r="AP173" s="104">
        <f>'Energy Consumption'!I1612</f>
        <v>0</v>
      </c>
      <c r="AR173" s="104">
        <f>'Relevant Variables'!I42</f>
        <v>0</v>
      </c>
      <c r="AS173" s="104">
        <f>'Relevant Variables'!I72</f>
        <v>0</v>
      </c>
      <c r="AT173" s="104">
        <f>'Relevant Variables'!I102</f>
        <v>0</v>
      </c>
      <c r="AU173" s="104">
        <f>'Relevant Variables'!I132</f>
        <v>0</v>
      </c>
      <c r="AV173" s="104">
        <f>'Relevant Variables'!I162</f>
        <v>0</v>
      </c>
      <c r="AW173" s="104">
        <f>'Relevant Variables'!I192</f>
        <v>0</v>
      </c>
      <c r="AX173" s="104">
        <f>'Relevant Variables'!I222</f>
        <v>0</v>
      </c>
      <c r="AY173" s="104">
        <f>'Relevant Variables'!I252</f>
        <v>0</v>
      </c>
      <c r="AZ173" s="104">
        <f>'Relevant Variables'!I282</f>
        <v>0</v>
      </c>
      <c r="BA173" s="104">
        <f>'Relevant Variables'!I312</f>
        <v>0</v>
      </c>
      <c r="BB173" s="104">
        <f>'Relevant Variables'!I342</f>
        <v>0</v>
      </c>
      <c r="BC173" s="104">
        <f>'Relevant Variables'!I372</f>
        <v>0</v>
      </c>
      <c r="BD173" s="104">
        <f>'Relevant Variables'!I402</f>
        <v>0</v>
      </c>
      <c r="BE173" s="104">
        <f>'Relevant Variables'!I432</f>
        <v>0</v>
      </c>
      <c r="BF173" s="104">
        <f>'Relevant Variables'!I462</f>
        <v>0</v>
      </c>
      <c r="BG173" s="104">
        <f>'Relevant Variables'!I492</f>
        <v>0</v>
      </c>
      <c r="BH173" s="104">
        <f>'Relevant Variables'!I522</f>
        <v>0</v>
      </c>
      <c r="BI173" s="104">
        <f>'Relevant Variables'!I552</f>
        <v>0</v>
      </c>
      <c r="BJ173" s="104">
        <f>'Relevant Variables'!I582</f>
        <v>0</v>
      </c>
      <c r="BK173" s="104">
        <f>'Relevant Variables'!I612</f>
        <v>0</v>
      </c>
    </row>
    <row r="174" spans="1:63" s="104" customFormat="1">
      <c r="A174" s="164">
        <f t="shared" si="3"/>
        <v>43282</v>
      </c>
      <c r="C174" s="163">
        <f>'Energy Consumption'!J53</f>
        <v>0</v>
      </c>
      <c r="D174" s="104">
        <f>'Energy Consumption'!J54</f>
        <v>0</v>
      </c>
      <c r="E174" s="163">
        <f>'Energy Consumption'!J135</f>
        <v>0</v>
      </c>
      <c r="F174" s="104">
        <f>'Energy Consumption'!J136</f>
        <v>0</v>
      </c>
      <c r="G174" s="163">
        <f>'Energy Consumption'!J217</f>
        <v>0</v>
      </c>
      <c r="H174" s="104">
        <f>'Energy Consumption'!J218</f>
        <v>0</v>
      </c>
      <c r="I174" s="163">
        <f>'Energy Consumption'!J299</f>
        <v>0</v>
      </c>
      <c r="J174" s="104">
        <f>'Energy Consumption'!J300</f>
        <v>0</v>
      </c>
      <c r="K174" s="163">
        <f>'Energy Consumption'!J381</f>
        <v>0</v>
      </c>
      <c r="L174" s="104">
        <f>'Energy Consumption'!J382</f>
        <v>0</v>
      </c>
      <c r="M174" s="163">
        <f>'Energy Consumption'!J463</f>
        <v>0</v>
      </c>
      <c r="N174" s="104">
        <f>'Energy Consumption'!J464</f>
        <v>0</v>
      </c>
      <c r="O174" s="163">
        <f>'Energy Consumption'!J545</f>
        <v>0</v>
      </c>
      <c r="P174" s="104">
        <f>'Energy Consumption'!J546</f>
        <v>0</v>
      </c>
      <c r="Q174" s="163">
        <f>'Energy Consumption'!J627</f>
        <v>0</v>
      </c>
      <c r="R174" s="104">
        <f>'Energy Consumption'!J628</f>
        <v>0</v>
      </c>
      <c r="S174" s="163">
        <f>'Energy Consumption'!J709</f>
        <v>0</v>
      </c>
      <c r="T174" s="104">
        <f>'Energy Consumption'!J710</f>
        <v>0</v>
      </c>
      <c r="U174" s="163">
        <f>'Energy Consumption'!J791</f>
        <v>0</v>
      </c>
      <c r="V174" s="104">
        <f>'Energy Consumption'!J792</f>
        <v>0</v>
      </c>
      <c r="W174" s="163">
        <f>'Energy Consumption'!J873</f>
        <v>0</v>
      </c>
      <c r="X174" s="104">
        <f>'Energy Consumption'!J874</f>
        <v>0</v>
      </c>
      <c r="Y174" s="163">
        <f>'Energy Consumption'!J955</f>
        <v>0</v>
      </c>
      <c r="Z174" s="104">
        <f>'Energy Consumption'!J956</f>
        <v>0</v>
      </c>
      <c r="AA174" s="163">
        <f>'Energy Consumption'!J1037</f>
        <v>0</v>
      </c>
      <c r="AB174" s="104">
        <f>'Energy Consumption'!J1038</f>
        <v>0</v>
      </c>
      <c r="AC174" s="163">
        <f>'Energy Consumption'!J1119</f>
        <v>0</v>
      </c>
      <c r="AD174" s="104">
        <f>'Energy Consumption'!J1120</f>
        <v>0</v>
      </c>
      <c r="AE174" s="163">
        <f>'Energy Consumption'!J1201</f>
        <v>0</v>
      </c>
      <c r="AF174" s="104">
        <f>'Energy Consumption'!J1202</f>
        <v>0</v>
      </c>
      <c r="AG174" s="163">
        <f>'Energy Consumption'!J1283</f>
        <v>0</v>
      </c>
      <c r="AH174" s="104">
        <f>'Energy Consumption'!J1284</f>
        <v>0</v>
      </c>
      <c r="AI174" s="163">
        <f>'Energy Consumption'!J1365</f>
        <v>0</v>
      </c>
      <c r="AJ174" s="104">
        <f>'Energy Consumption'!J1366</f>
        <v>0</v>
      </c>
      <c r="AK174" s="163">
        <f>'Energy Consumption'!J1447</f>
        <v>0</v>
      </c>
      <c r="AL174" s="104">
        <f>'Energy Consumption'!J1448</f>
        <v>0</v>
      </c>
      <c r="AM174" s="163">
        <f>'Energy Consumption'!J1529</f>
        <v>0</v>
      </c>
      <c r="AN174" s="104">
        <f>'Energy Consumption'!J1530</f>
        <v>0</v>
      </c>
      <c r="AO174" s="163">
        <f>'Energy Consumption'!J1611</f>
        <v>0</v>
      </c>
      <c r="AP174" s="104">
        <f>'Energy Consumption'!J1612</f>
        <v>0</v>
      </c>
      <c r="AR174" s="104">
        <f>'Relevant Variables'!J42</f>
        <v>0</v>
      </c>
      <c r="AS174" s="104">
        <f>'Relevant Variables'!J72</f>
        <v>0</v>
      </c>
      <c r="AT174" s="104">
        <f>'Relevant Variables'!J102</f>
        <v>0</v>
      </c>
      <c r="AU174" s="104">
        <f>'Relevant Variables'!J132</f>
        <v>0</v>
      </c>
      <c r="AV174" s="104">
        <f>'Relevant Variables'!J162</f>
        <v>0</v>
      </c>
      <c r="AW174" s="104">
        <f>'Relevant Variables'!J192</f>
        <v>0</v>
      </c>
      <c r="AX174" s="104">
        <f>'Relevant Variables'!J222</f>
        <v>0</v>
      </c>
      <c r="AY174" s="104">
        <f>'Relevant Variables'!J252</f>
        <v>0</v>
      </c>
      <c r="AZ174" s="104">
        <f>'Relevant Variables'!J282</f>
        <v>0</v>
      </c>
      <c r="BA174" s="104">
        <f>'Relevant Variables'!J312</f>
        <v>0</v>
      </c>
      <c r="BB174" s="104">
        <f>'Relevant Variables'!J342</f>
        <v>0</v>
      </c>
      <c r="BC174" s="104">
        <f>'Relevant Variables'!J372</f>
        <v>0</v>
      </c>
      <c r="BD174" s="104">
        <f>'Relevant Variables'!J402</f>
        <v>0</v>
      </c>
      <c r="BE174" s="104">
        <f>'Relevant Variables'!J432</f>
        <v>0</v>
      </c>
      <c r="BF174" s="104">
        <f>'Relevant Variables'!J462</f>
        <v>0</v>
      </c>
      <c r="BG174" s="104">
        <f>'Relevant Variables'!J492</f>
        <v>0</v>
      </c>
      <c r="BH174" s="104">
        <f>'Relevant Variables'!J522</f>
        <v>0</v>
      </c>
      <c r="BI174" s="104">
        <f>'Relevant Variables'!J552</f>
        <v>0</v>
      </c>
      <c r="BJ174" s="104">
        <f>'Relevant Variables'!J582</f>
        <v>0</v>
      </c>
      <c r="BK174" s="104">
        <f>'Relevant Variables'!J612</f>
        <v>0</v>
      </c>
    </row>
    <row r="175" spans="1:63" s="104" customFormat="1">
      <c r="A175" s="164">
        <f t="shared" si="3"/>
        <v>43313</v>
      </c>
      <c r="C175" s="163">
        <f>'Energy Consumption'!K53</f>
        <v>0</v>
      </c>
      <c r="D175" s="104">
        <f>'Energy Consumption'!K54</f>
        <v>0</v>
      </c>
      <c r="E175" s="163">
        <f>'Energy Consumption'!K135</f>
        <v>0</v>
      </c>
      <c r="F175" s="104">
        <f>'Energy Consumption'!K136</f>
        <v>0</v>
      </c>
      <c r="G175" s="163">
        <f>'Energy Consumption'!K217</f>
        <v>0</v>
      </c>
      <c r="H175" s="104">
        <f>'Energy Consumption'!K218</f>
        <v>0</v>
      </c>
      <c r="I175" s="163">
        <f>'Energy Consumption'!K299</f>
        <v>0</v>
      </c>
      <c r="J175" s="104">
        <f>'Energy Consumption'!K300</f>
        <v>0</v>
      </c>
      <c r="K175" s="163">
        <f>'Energy Consumption'!K381</f>
        <v>0</v>
      </c>
      <c r="L175" s="104">
        <f>'Energy Consumption'!K382</f>
        <v>0</v>
      </c>
      <c r="M175" s="163">
        <f>'Energy Consumption'!K463</f>
        <v>0</v>
      </c>
      <c r="N175" s="104">
        <f>'Energy Consumption'!K464</f>
        <v>0</v>
      </c>
      <c r="O175" s="163">
        <f>'Energy Consumption'!K545</f>
        <v>0</v>
      </c>
      <c r="P175" s="104">
        <f>'Energy Consumption'!K546</f>
        <v>0</v>
      </c>
      <c r="Q175" s="163">
        <f>'Energy Consumption'!K627</f>
        <v>0</v>
      </c>
      <c r="R175" s="104">
        <f>'Energy Consumption'!K628</f>
        <v>0</v>
      </c>
      <c r="S175" s="163">
        <f>'Energy Consumption'!K709</f>
        <v>0</v>
      </c>
      <c r="T175" s="104">
        <f>'Energy Consumption'!K710</f>
        <v>0</v>
      </c>
      <c r="U175" s="163">
        <f>'Energy Consumption'!K791</f>
        <v>0</v>
      </c>
      <c r="V175" s="104">
        <f>'Energy Consumption'!K792</f>
        <v>0</v>
      </c>
      <c r="W175" s="163">
        <f>'Energy Consumption'!K873</f>
        <v>0</v>
      </c>
      <c r="X175" s="104">
        <f>'Energy Consumption'!K874</f>
        <v>0</v>
      </c>
      <c r="Y175" s="163">
        <f>'Energy Consumption'!K955</f>
        <v>0</v>
      </c>
      <c r="Z175" s="104">
        <f>'Energy Consumption'!K956</f>
        <v>0</v>
      </c>
      <c r="AA175" s="163">
        <f>'Energy Consumption'!K1037</f>
        <v>0</v>
      </c>
      <c r="AB175" s="104">
        <f>'Energy Consumption'!K1038</f>
        <v>0</v>
      </c>
      <c r="AC175" s="163">
        <f>'Energy Consumption'!K1119</f>
        <v>0</v>
      </c>
      <c r="AD175" s="104">
        <f>'Energy Consumption'!K1120</f>
        <v>0</v>
      </c>
      <c r="AE175" s="163">
        <f>'Energy Consumption'!K1201</f>
        <v>0</v>
      </c>
      <c r="AF175" s="104">
        <f>'Energy Consumption'!K1202</f>
        <v>0</v>
      </c>
      <c r="AG175" s="163">
        <f>'Energy Consumption'!K1283</f>
        <v>0</v>
      </c>
      <c r="AH175" s="104">
        <f>'Energy Consumption'!K1284</f>
        <v>0</v>
      </c>
      <c r="AI175" s="163">
        <f>'Energy Consumption'!K1365</f>
        <v>0</v>
      </c>
      <c r="AJ175" s="104">
        <f>'Energy Consumption'!K1366</f>
        <v>0</v>
      </c>
      <c r="AK175" s="163">
        <f>'Energy Consumption'!K1447</f>
        <v>0</v>
      </c>
      <c r="AL175" s="104">
        <f>'Energy Consumption'!K1448</f>
        <v>0</v>
      </c>
      <c r="AM175" s="163">
        <f>'Energy Consumption'!K1529</f>
        <v>0</v>
      </c>
      <c r="AN175" s="104">
        <f>'Energy Consumption'!K1530</f>
        <v>0</v>
      </c>
      <c r="AO175" s="163">
        <f>'Energy Consumption'!K1611</f>
        <v>0</v>
      </c>
      <c r="AP175" s="104">
        <f>'Energy Consumption'!K1612</f>
        <v>0</v>
      </c>
      <c r="AR175" s="104">
        <f>'Relevant Variables'!K42</f>
        <v>0</v>
      </c>
      <c r="AS175" s="104">
        <f>'Relevant Variables'!K72</f>
        <v>0</v>
      </c>
      <c r="AT175" s="104">
        <f>'Relevant Variables'!K102</f>
        <v>0</v>
      </c>
      <c r="AU175" s="104">
        <f>'Relevant Variables'!K132</f>
        <v>0</v>
      </c>
      <c r="AV175" s="104">
        <f>'Relevant Variables'!K162</f>
        <v>0</v>
      </c>
      <c r="AW175" s="104">
        <f>'Relevant Variables'!K192</f>
        <v>0</v>
      </c>
      <c r="AX175" s="104">
        <f>'Relevant Variables'!K222</f>
        <v>0</v>
      </c>
      <c r="AY175" s="104">
        <f>'Relevant Variables'!K252</f>
        <v>0</v>
      </c>
      <c r="AZ175" s="104">
        <f>'Relevant Variables'!K282</f>
        <v>0</v>
      </c>
      <c r="BA175" s="104">
        <f>'Relevant Variables'!K312</f>
        <v>0</v>
      </c>
      <c r="BB175" s="104">
        <f>'Relevant Variables'!K342</f>
        <v>0</v>
      </c>
      <c r="BC175" s="104">
        <f>'Relevant Variables'!K372</f>
        <v>0</v>
      </c>
      <c r="BD175" s="104">
        <f>'Relevant Variables'!K402</f>
        <v>0</v>
      </c>
      <c r="BE175" s="104">
        <f>'Relevant Variables'!K432</f>
        <v>0</v>
      </c>
      <c r="BF175" s="104">
        <f>'Relevant Variables'!K462</f>
        <v>0</v>
      </c>
      <c r="BG175" s="104">
        <f>'Relevant Variables'!K492</f>
        <v>0</v>
      </c>
      <c r="BH175" s="104">
        <f>'Relevant Variables'!K522</f>
        <v>0</v>
      </c>
      <c r="BI175" s="104">
        <f>'Relevant Variables'!K552</f>
        <v>0</v>
      </c>
      <c r="BJ175" s="104">
        <f>'Relevant Variables'!K582</f>
        <v>0</v>
      </c>
      <c r="BK175" s="104">
        <f>'Relevant Variables'!K612</f>
        <v>0</v>
      </c>
    </row>
    <row r="176" spans="1:63" s="104" customFormat="1">
      <c r="A176" s="164">
        <f t="shared" si="3"/>
        <v>43344</v>
      </c>
      <c r="C176" s="163">
        <f>'Energy Consumption'!L53</f>
        <v>0</v>
      </c>
      <c r="D176" s="104">
        <f>'Energy Consumption'!L54</f>
        <v>0</v>
      </c>
      <c r="E176" s="163">
        <f>'Energy Consumption'!L135</f>
        <v>0</v>
      </c>
      <c r="F176" s="104">
        <f>'Energy Consumption'!L136</f>
        <v>0</v>
      </c>
      <c r="G176" s="163">
        <f>'Energy Consumption'!L217</f>
        <v>0</v>
      </c>
      <c r="H176" s="104">
        <f>'Energy Consumption'!L218</f>
        <v>0</v>
      </c>
      <c r="I176" s="163">
        <f>'Energy Consumption'!L299</f>
        <v>0</v>
      </c>
      <c r="J176" s="104">
        <f>'Energy Consumption'!L300</f>
        <v>0</v>
      </c>
      <c r="K176" s="163">
        <f>'Energy Consumption'!L381</f>
        <v>0</v>
      </c>
      <c r="L176" s="104">
        <f>'Energy Consumption'!L382</f>
        <v>0</v>
      </c>
      <c r="M176" s="163">
        <f>'Energy Consumption'!L463</f>
        <v>0</v>
      </c>
      <c r="N176" s="104">
        <f>'Energy Consumption'!L464</f>
        <v>0</v>
      </c>
      <c r="O176" s="163">
        <f>'Energy Consumption'!L545</f>
        <v>0</v>
      </c>
      <c r="P176" s="104">
        <f>'Energy Consumption'!L546</f>
        <v>0</v>
      </c>
      <c r="Q176" s="163">
        <f>'Energy Consumption'!L627</f>
        <v>0</v>
      </c>
      <c r="R176" s="104">
        <f>'Energy Consumption'!L628</f>
        <v>0</v>
      </c>
      <c r="S176" s="163">
        <f>'Energy Consumption'!L709</f>
        <v>0</v>
      </c>
      <c r="T176" s="104">
        <f>'Energy Consumption'!L710</f>
        <v>0</v>
      </c>
      <c r="U176" s="163">
        <f>'Energy Consumption'!L791</f>
        <v>0</v>
      </c>
      <c r="V176" s="104">
        <f>'Energy Consumption'!L792</f>
        <v>0</v>
      </c>
      <c r="W176" s="163">
        <f>'Energy Consumption'!L873</f>
        <v>0</v>
      </c>
      <c r="X176" s="104">
        <f>'Energy Consumption'!L874</f>
        <v>0</v>
      </c>
      <c r="Y176" s="163">
        <f>'Energy Consumption'!L955</f>
        <v>0</v>
      </c>
      <c r="Z176" s="104">
        <f>'Energy Consumption'!L956</f>
        <v>0</v>
      </c>
      <c r="AA176" s="163">
        <f>'Energy Consumption'!L1037</f>
        <v>0</v>
      </c>
      <c r="AB176" s="104">
        <f>'Energy Consumption'!L1038</f>
        <v>0</v>
      </c>
      <c r="AC176" s="163">
        <f>'Energy Consumption'!L1119</f>
        <v>0</v>
      </c>
      <c r="AD176" s="104">
        <f>'Energy Consumption'!L1120</f>
        <v>0</v>
      </c>
      <c r="AE176" s="163">
        <f>'Energy Consumption'!L1201</f>
        <v>0</v>
      </c>
      <c r="AF176" s="104">
        <f>'Energy Consumption'!L1202</f>
        <v>0</v>
      </c>
      <c r="AG176" s="163">
        <f>'Energy Consumption'!L1283</f>
        <v>0</v>
      </c>
      <c r="AH176" s="104">
        <f>'Energy Consumption'!L1284</f>
        <v>0</v>
      </c>
      <c r="AI176" s="163">
        <f>'Energy Consumption'!L1365</f>
        <v>0</v>
      </c>
      <c r="AJ176" s="104">
        <f>'Energy Consumption'!L1366</f>
        <v>0</v>
      </c>
      <c r="AK176" s="163">
        <f>'Energy Consumption'!L1447</f>
        <v>0</v>
      </c>
      <c r="AL176" s="104">
        <f>'Energy Consumption'!L1448</f>
        <v>0</v>
      </c>
      <c r="AM176" s="163">
        <f>'Energy Consumption'!L1529</f>
        <v>0</v>
      </c>
      <c r="AN176" s="104">
        <f>'Energy Consumption'!L1530</f>
        <v>0</v>
      </c>
      <c r="AO176" s="163">
        <f>'Energy Consumption'!L1611</f>
        <v>0</v>
      </c>
      <c r="AP176" s="104">
        <f>'Energy Consumption'!L1612</f>
        <v>0</v>
      </c>
      <c r="AR176" s="104">
        <f>'Relevant Variables'!L42</f>
        <v>0</v>
      </c>
      <c r="AS176" s="104">
        <f>'Relevant Variables'!L72</f>
        <v>0</v>
      </c>
      <c r="AT176" s="104">
        <f>'Relevant Variables'!L102</f>
        <v>0</v>
      </c>
      <c r="AU176" s="104">
        <f>'Relevant Variables'!L132</f>
        <v>0</v>
      </c>
      <c r="AV176" s="104">
        <f>'Relevant Variables'!L162</f>
        <v>0</v>
      </c>
      <c r="AW176" s="104">
        <f>'Relevant Variables'!L192</f>
        <v>0</v>
      </c>
      <c r="AX176" s="104">
        <f>'Relevant Variables'!L222</f>
        <v>0</v>
      </c>
      <c r="AY176" s="104">
        <f>'Relevant Variables'!L252</f>
        <v>0</v>
      </c>
      <c r="AZ176" s="104">
        <f>'Relevant Variables'!L282</f>
        <v>0</v>
      </c>
      <c r="BA176" s="104">
        <f>'Relevant Variables'!L312</f>
        <v>0</v>
      </c>
      <c r="BB176" s="104">
        <f>'Relevant Variables'!L342</f>
        <v>0</v>
      </c>
      <c r="BC176" s="104">
        <f>'Relevant Variables'!L372</f>
        <v>0</v>
      </c>
      <c r="BD176" s="104">
        <f>'Relevant Variables'!L402</f>
        <v>0</v>
      </c>
      <c r="BE176" s="104">
        <f>'Relevant Variables'!L432</f>
        <v>0</v>
      </c>
      <c r="BF176" s="104">
        <f>'Relevant Variables'!L462</f>
        <v>0</v>
      </c>
      <c r="BG176" s="104">
        <f>'Relevant Variables'!L492</f>
        <v>0</v>
      </c>
      <c r="BH176" s="104">
        <f>'Relevant Variables'!L522</f>
        <v>0</v>
      </c>
      <c r="BI176" s="104">
        <f>'Relevant Variables'!L552</f>
        <v>0</v>
      </c>
      <c r="BJ176" s="104">
        <f>'Relevant Variables'!L582</f>
        <v>0</v>
      </c>
      <c r="BK176" s="104">
        <f>'Relevant Variables'!L612</f>
        <v>0</v>
      </c>
    </row>
    <row r="177" spans="1:63" s="104" customFormat="1">
      <c r="A177" s="164">
        <f t="shared" si="3"/>
        <v>43374</v>
      </c>
      <c r="C177" s="163">
        <f>'Energy Consumption'!M53</f>
        <v>0</v>
      </c>
      <c r="D177" s="104">
        <f>'Energy Consumption'!M54</f>
        <v>0</v>
      </c>
      <c r="E177" s="163">
        <f>'Energy Consumption'!M135</f>
        <v>0</v>
      </c>
      <c r="F177" s="104">
        <f>'Energy Consumption'!M136</f>
        <v>0</v>
      </c>
      <c r="G177" s="163">
        <f>'Energy Consumption'!M217</f>
        <v>0</v>
      </c>
      <c r="H177" s="104">
        <f>'Energy Consumption'!M218</f>
        <v>0</v>
      </c>
      <c r="I177" s="163">
        <f>'Energy Consumption'!M299</f>
        <v>0</v>
      </c>
      <c r="J177" s="104">
        <f>'Energy Consumption'!M300</f>
        <v>0</v>
      </c>
      <c r="K177" s="163">
        <f>'Energy Consumption'!M381</f>
        <v>0</v>
      </c>
      <c r="L177" s="104">
        <f>'Energy Consumption'!M382</f>
        <v>0</v>
      </c>
      <c r="M177" s="163">
        <f>'Energy Consumption'!M463</f>
        <v>0</v>
      </c>
      <c r="N177" s="104">
        <f>'Energy Consumption'!M464</f>
        <v>0</v>
      </c>
      <c r="O177" s="163">
        <f>'Energy Consumption'!M545</f>
        <v>0</v>
      </c>
      <c r="P177" s="104">
        <f>'Energy Consumption'!M546</f>
        <v>0</v>
      </c>
      <c r="Q177" s="163">
        <f>'Energy Consumption'!M627</f>
        <v>0</v>
      </c>
      <c r="R177" s="104">
        <f>'Energy Consumption'!M628</f>
        <v>0</v>
      </c>
      <c r="S177" s="163">
        <f>'Energy Consumption'!M709</f>
        <v>0</v>
      </c>
      <c r="T177" s="104">
        <f>'Energy Consumption'!M710</f>
        <v>0</v>
      </c>
      <c r="U177" s="163">
        <f>'Energy Consumption'!M791</f>
        <v>0</v>
      </c>
      <c r="V177" s="104">
        <f>'Energy Consumption'!M792</f>
        <v>0</v>
      </c>
      <c r="W177" s="163">
        <f>'Energy Consumption'!M873</f>
        <v>0</v>
      </c>
      <c r="X177" s="104">
        <f>'Energy Consumption'!M874</f>
        <v>0</v>
      </c>
      <c r="Y177" s="163">
        <f>'Energy Consumption'!M955</f>
        <v>0</v>
      </c>
      <c r="Z177" s="104">
        <f>'Energy Consumption'!M956</f>
        <v>0</v>
      </c>
      <c r="AA177" s="163">
        <f>'Energy Consumption'!M1037</f>
        <v>0</v>
      </c>
      <c r="AB177" s="104">
        <f>'Energy Consumption'!M1038</f>
        <v>0</v>
      </c>
      <c r="AC177" s="163">
        <f>'Energy Consumption'!M1119</f>
        <v>0</v>
      </c>
      <c r="AD177" s="104">
        <f>'Energy Consumption'!M1120</f>
        <v>0</v>
      </c>
      <c r="AE177" s="163">
        <f>'Energy Consumption'!M1201</f>
        <v>0</v>
      </c>
      <c r="AF177" s="104">
        <f>'Energy Consumption'!M1202</f>
        <v>0</v>
      </c>
      <c r="AG177" s="163">
        <f>'Energy Consumption'!M1283</f>
        <v>0</v>
      </c>
      <c r="AH177" s="104">
        <f>'Energy Consumption'!M1284</f>
        <v>0</v>
      </c>
      <c r="AI177" s="163">
        <f>'Energy Consumption'!M1365</f>
        <v>0</v>
      </c>
      <c r="AJ177" s="104">
        <f>'Energy Consumption'!M1366</f>
        <v>0</v>
      </c>
      <c r="AK177" s="163">
        <f>'Energy Consumption'!M1447</f>
        <v>0</v>
      </c>
      <c r="AL177" s="104">
        <f>'Energy Consumption'!M1448</f>
        <v>0</v>
      </c>
      <c r="AM177" s="163">
        <f>'Energy Consumption'!M1529</f>
        <v>0</v>
      </c>
      <c r="AN177" s="104">
        <f>'Energy Consumption'!M1530</f>
        <v>0</v>
      </c>
      <c r="AO177" s="163">
        <f>'Energy Consumption'!M1611</f>
        <v>0</v>
      </c>
      <c r="AP177" s="104">
        <f>'Energy Consumption'!M1612</f>
        <v>0</v>
      </c>
      <c r="AR177" s="104">
        <f>'Relevant Variables'!M42</f>
        <v>0</v>
      </c>
      <c r="AS177" s="104">
        <f>'Relevant Variables'!M72</f>
        <v>0</v>
      </c>
      <c r="AT177" s="104">
        <f>'Relevant Variables'!M102</f>
        <v>0</v>
      </c>
      <c r="AU177" s="104">
        <f>'Relevant Variables'!M132</f>
        <v>0</v>
      </c>
      <c r="AV177" s="104">
        <f>'Relevant Variables'!M162</f>
        <v>0</v>
      </c>
      <c r="AW177" s="104">
        <f>'Relevant Variables'!M192</f>
        <v>0</v>
      </c>
      <c r="AX177" s="104">
        <f>'Relevant Variables'!M222</f>
        <v>0</v>
      </c>
      <c r="AY177" s="104">
        <f>'Relevant Variables'!M252</f>
        <v>0</v>
      </c>
      <c r="AZ177" s="104">
        <f>'Relevant Variables'!M282</f>
        <v>0</v>
      </c>
      <c r="BA177" s="104">
        <f>'Relevant Variables'!M312</f>
        <v>0</v>
      </c>
      <c r="BB177" s="104">
        <f>'Relevant Variables'!M342</f>
        <v>0</v>
      </c>
      <c r="BC177" s="104">
        <f>'Relevant Variables'!M372</f>
        <v>0</v>
      </c>
      <c r="BD177" s="104">
        <f>'Relevant Variables'!M402</f>
        <v>0</v>
      </c>
      <c r="BE177" s="104">
        <f>'Relevant Variables'!M432</f>
        <v>0</v>
      </c>
      <c r="BF177" s="104">
        <f>'Relevant Variables'!M462</f>
        <v>0</v>
      </c>
      <c r="BG177" s="104">
        <f>'Relevant Variables'!M492</f>
        <v>0</v>
      </c>
      <c r="BH177" s="104">
        <f>'Relevant Variables'!M522</f>
        <v>0</v>
      </c>
      <c r="BI177" s="104">
        <f>'Relevant Variables'!M552</f>
        <v>0</v>
      </c>
      <c r="BJ177" s="104">
        <f>'Relevant Variables'!M582</f>
        <v>0</v>
      </c>
      <c r="BK177" s="104">
        <f>'Relevant Variables'!M612</f>
        <v>0</v>
      </c>
    </row>
    <row r="178" spans="1:63" s="104" customFormat="1">
      <c r="A178" s="164">
        <f t="shared" si="3"/>
        <v>43405</v>
      </c>
      <c r="C178" s="163">
        <f>'Energy Consumption'!N53</f>
        <v>0</v>
      </c>
      <c r="D178" s="104">
        <f>'Energy Consumption'!N54</f>
        <v>0</v>
      </c>
      <c r="E178" s="163">
        <f>'Energy Consumption'!N135</f>
        <v>0</v>
      </c>
      <c r="F178" s="104">
        <f>'Energy Consumption'!N136</f>
        <v>0</v>
      </c>
      <c r="G178" s="163">
        <f>'Energy Consumption'!N217</f>
        <v>0</v>
      </c>
      <c r="H178" s="104">
        <f>'Energy Consumption'!N218</f>
        <v>0</v>
      </c>
      <c r="I178" s="163">
        <f>'Energy Consumption'!N299</f>
        <v>0</v>
      </c>
      <c r="J178" s="104">
        <f>'Energy Consumption'!N300</f>
        <v>0</v>
      </c>
      <c r="K178" s="163">
        <f>'Energy Consumption'!N381</f>
        <v>0</v>
      </c>
      <c r="L178" s="104">
        <f>'Energy Consumption'!N382</f>
        <v>0</v>
      </c>
      <c r="M178" s="163">
        <f>'Energy Consumption'!N463</f>
        <v>0</v>
      </c>
      <c r="N178" s="104">
        <f>'Energy Consumption'!N464</f>
        <v>0</v>
      </c>
      <c r="O178" s="163">
        <f>'Energy Consumption'!N545</f>
        <v>0</v>
      </c>
      <c r="P178" s="104">
        <f>'Energy Consumption'!N546</f>
        <v>0</v>
      </c>
      <c r="Q178" s="163">
        <f>'Energy Consumption'!N627</f>
        <v>0</v>
      </c>
      <c r="R178" s="104">
        <f>'Energy Consumption'!N628</f>
        <v>0</v>
      </c>
      <c r="S178" s="163">
        <f>'Energy Consumption'!N709</f>
        <v>0</v>
      </c>
      <c r="T178" s="104">
        <f>'Energy Consumption'!N710</f>
        <v>0</v>
      </c>
      <c r="U178" s="163">
        <f>'Energy Consumption'!N791</f>
        <v>0</v>
      </c>
      <c r="V178" s="104">
        <f>'Energy Consumption'!N792</f>
        <v>0</v>
      </c>
      <c r="W178" s="163">
        <f>'Energy Consumption'!N873</f>
        <v>0</v>
      </c>
      <c r="X178" s="104">
        <f>'Energy Consumption'!N874</f>
        <v>0</v>
      </c>
      <c r="Y178" s="163">
        <f>'Energy Consumption'!N955</f>
        <v>0</v>
      </c>
      <c r="Z178" s="104">
        <f>'Energy Consumption'!N956</f>
        <v>0</v>
      </c>
      <c r="AA178" s="163">
        <f>'Energy Consumption'!N1037</f>
        <v>0</v>
      </c>
      <c r="AB178" s="104">
        <f>'Energy Consumption'!N1038</f>
        <v>0</v>
      </c>
      <c r="AC178" s="163">
        <f>'Energy Consumption'!N1119</f>
        <v>0</v>
      </c>
      <c r="AD178" s="104">
        <f>'Energy Consumption'!N1120</f>
        <v>0</v>
      </c>
      <c r="AE178" s="163">
        <f>'Energy Consumption'!N1201</f>
        <v>0</v>
      </c>
      <c r="AF178" s="104">
        <f>'Energy Consumption'!N1202</f>
        <v>0</v>
      </c>
      <c r="AG178" s="163">
        <f>'Energy Consumption'!N1283</f>
        <v>0</v>
      </c>
      <c r="AH178" s="104">
        <f>'Energy Consumption'!N1284</f>
        <v>0</v>
      </c>
      <c r="AI178" s="163">
        <f>'Energy Consumption'!N1365</f>
        <v>0</v>
      </c>
      <c r="AJ178" s="104">
        <f>'Energy Consumption'!N1366</f>
        <v>0</v>
      </c>
      <c r="AK178" s="163">
        <f>'Energy Consumption'!N1447</f>
        <v>0</v>
      </c>
      <c r="AL178" s="104">
        <f>'Energy Consumption'!N1448</f>
        <v>0</v>
      </c>
      <c r="AM178" s="163">
        <f>'Energy Consumption'!N1529</f>
        <v>0</v>
      </c>
      <c r="AN178" s="104">
        <f>'Energy Consumption'!N1530</f>
        <v>0</v>
      </c>
      <c r="AO178" s="163">
        <f>'Energy Consumption'!N1611</f>
        <v>0</v>
      </c>
      <c r="AP178" s="104">
        <f>'Energy Consumption'!N1612</f>
        <v>0</v>
      </c>
      <c r="AR178" s="104">
        <f>'Relevant Variables'!N42</f>
        <v>0</v>
      </c>
      <c r="AS178" s="104">
        <f>'Relevant Variables'!N72</f>
        <v>0</v>
      </c>
      <c r="AT178" s="104">
        <f>'Relevant Variables'!N102</f>
        <v>0</v>
      </c>
      <c r="AU178" s="104">
        <f>'Relevant Variables'!N132</f>
        <v>0</v>
      </c>
      <c r="AV178" s="104">
        <f>'Relevant Variables'!N162</f>
        <v>0</v>
      </c>
      <c r="AW178" s="104">
        <f>'Relevant Variables'!N192</f>
        <v>0</v>
      </c>
      <c r="AX178" s="104">
        <f>'Relevant Variables'!N222</f>
        <v>0</v>
      </c>
      <c r="AY178" s="104">
        <f>'Relevant Variables'!N252</f>
        <v>0</v>
      </c>
      <c r="AZ178" s="104">
        <f>'Relevant Variables'!N282</f>
        <v>0</v>
      </c>
      <c r="BA178" s="104">
        <f>'Relevant Variables'!N312</f>
        <v>0</v>
      </c>
      <c r="BB178" s="104">
        <f>'Relevant Variables'!N342</f>
        <v>0</v>
      </c>
      <c r="BC178" s="104">
        <f>'Relevant Variables'!N372</f>
        <v>0</v>
      </c>
      <c r="BD178" s="104">
        <f>'Relevant Variables'!N402</f>
        <v>0</v>
      </c>
      <c r="BE178" s="104">
        <f>'Relevant Variables'!N432</f>
        <v>0</v>
      </c>
      <c r="BF178" s="104">
        <f>'Relevant Variables'!N462</f>
        <v>0</v>
      </c>
      <c r="BG178" s="104">
        <f>'Relevant Variables'!N492</f>
        <v>0</v>
      </c>
      <c r="BH178" s="104">
        <f>'Relevant Variables'!N522</f>
        <v>0</v>
      </c>
      <c r="BI178" s="104">
        <f>'Relevant Variables'!N552</f>
        <v>0</v>
      </c>
      <c r="BJ178" s="104">
        <f>'Relevant Variables'!N582</f>
        <v>0</v>
      </c>
      <c r="BK178" s="104">
        <f>'Relevant Variables'!N612</f>
        <v>0</v>
      </c>
    </row>
    <row r="179" spans="1:63" s="104" customFormat="1">
      <c r="A179" s="164">
        <f t="shared" si="3"/>
        <v>43435</v>
      </c>
      <c r="C179" s="163">
        <f>'Energy Consumption'!O53</f>
        <v>0</v>
      </c>
      <c r="D179" s="104">
        <f>'Energy Consumption'!O54</f>
        <v>0</v>
      </c>
      <c r="E179" s="163">
        <f>'Energy Consumption'!O135</f>
        <v>0</v>
      </c>
      <c r="F179" s="104">
        <f>'Energy Consumption'!O136</f>
        <v>0</v>
      </c>
      <c r="G179" s="163">
        <f>'Energy Consumption'!O217</f>
        <v>0</v>
      </c>
      <c r="H179" s="104">
        <f>'Energy Consumption'!O218</f>
        <v>0</v>
      </c>
      <c r="I179" s="163">
        <f>'Energy Consumption'!O299</f>
        <v>0</v>
      </c>
      <c r="J179" s="104">
        <f>'Energy Consumption'!O300</f>
        <v>0</v>
      </c>
      <c r="K179" s="163">
        <f>'Energy Consumption'!O381</f>
        <v>0</v>
      </c>
      <c r="L179" s="104">
        <f>'Energy Consumption'!O382</f>
        <v>0</v>
      </c>
      <c r="M179" s="163">
        <f>'Energy Consumption'!O463</f>
        <v>0</v>
      </c>
      <c r="N179" s="104">
        <f>'Energy Consumption'!O464</f>
        <v>0</v>
      </c>
      <c r="O179" s="163">
        <f>'Energy Consumption'!O545</f>
        <v>0</v>
      </c>
      <c r="P179" s="104">
        <f>'Energy Consumption'!O546</f>
        <v>0</v>
      </c>
      <c r="Q179" s="163">
        <f>'Energy Consumption'!O627</f>
        <v>0</v>
      </c>
      <c r="R179" s="104">
        <f>'Energy Consumption'!O628</f>
        <v>0</v>
      </c>
      <c r="S179" s="163">
        <f>'Energy Consumption'!O709</f>
        <v>0</v>
      </c>
      <c r="T179" s="104">
        <f>'Energy Consumption'!O710</f>
        <v>0</v>
      </c>
      <c r="U179" s="163">
        <f>'Energy Consumption'!O791</f>
        <v>0</v>
      </c>
      <c r="V179" s="104">
        <f>'Energy Consumption'!O792</f>
        <v>0</v>
      </c>
      <c r="W179" s="163">
        <f>'Energy Consumption'!O873</f>
        <v>0</v>
      </c>
      <c r="X179" s="104">
        <f>'Energy Consumption'!O874</f>
        <v>0</v>
      </c>
      <c r="Y179" s="163">
        <f>'Energy Consumption'!O955</f>
        <v>0</v>
      </c>
      <c r="Z179" s="104">
        <f>'Energy Consumption'!O956</f>
        <v>0</v>
      </c>
      <c r="AA179" s="163">
        <f>'Energy Consumption'!O1037</f>
        <v>0</v>
      </c>
      <c r="AB179" s="104">
        <f>'Energy Consumption'!O1038</f>
        <v>0</v>
      </c>
      <c r="AC179" s="163">
        <f>'Energy Consumption'!O1119</f>
        <v>0</v>
      </c>
      <c r="AD179" s="104">
        <f>'Energy Consumption'!O1120</f>
        <v>0</v>
      </c>
      <c r="AE179" s="163">
        <f>'Energy Consumption'!O1201</f>
        <v>0</v>
      </c>
      <c r="AF179" s="104">
        <f>'Energy Consumption'!O1202</f>
        <v>0</v>
      </c>
      <c r="AG179" s="163">
        <f>'Energy Consumption'!O1283</f>
        <v>0</v>
      </c>
      <c r="AH179" s="104">
        <f>'Energy Consumption'!O1284</f>
        <v>0</v>
      </c>
      <c r="AI179" s="163">
        <f>'Energy Consumption'!O1365</f>
        <v>0</v>
      </c>
      <c r="AJ179" s="104">
        <f>'Energy Consumption'!O1366</f>
        <v>0</v>
      </c>
      <c r="AK179" s="163">
        <f>'Energy Consumption'!O1447</f>
        <v>0</v>
      </c>
      <c r="AL179" s="104">
        <f>'Energy Consumption'!O1448</f>
        <v>0</v>
      </c>
      <c r="AM179" s="163">
        <f>'Energy Consumption'!O1529</f>
        <v>0</v>
      </c>
      <c r="AN179" s="104">
        <f>'Energy Consumption'!O1530</f>
        <v>0</v>
      </c>
      <c r="AO179" s="163">
        <f>'Energy Consumption'!O1611</f>
        <v>0</v>
      </c>
      <c r="AP179" s="104">
        <f>'Energy Consumption'!O1612</f>
        <v>0</v>
      </c>
      <c r="AR179" s="104">
        <f>'Relevant Variables'!O42</f>
        <v>0</v>
      </c>
      <c r="AS179" s="104">
        <f>'Relevant Variables'!O72</f>
        <v>0</v>
      </c>
      <c r="AT179" s="104">
        <f>'Relevant Variables'!O102</f>
        <v>0</v>
      </c>
      <c r="AU179" s="104">
        <f>'Relevant Variables'!O132</f>
        <v>0</v>
      </c>
      <c r="AV179" s="104">
        <f>'Relevant Variables'!O162</f>
        <v>0</v>
      </c>
      <c r="AW179" s="104">
        <f>'Relevant Variables'!O192</f>
        <v>0</v>
      </c>
      <c r="AX179" s="104">
        <f>'Relevant Variables'!O222</f>
        <v>0</v>
      </c>
      <c r="AY179" s="104">
        <f>'Relevant Variables'!O252</f>
        <v>0</v>
      </c>
      <c r="AZ179" s="104">
        <f>'Relevant Variables'!O282</f>
        <v>0</v>
      </c>
      <c r="BA179" s="104">
        <f>'Relevant Variables'!O312</f>
        <v>0</v>
      </c>
      <c r="BB179" s="104">
        <f>'Relevant Variables'!O342</f>
        <v>0</v>
      </c>
      <c r="BC179" s="104">
        <f>'Relevant Variables'!O372</f>
        <v>0</v>
      </c>
      <c r="BD179" s="104">
        <f>'Relevant Variables'!O402</f>
        <v>0</v>
      </c>
      <c r="BE179" s="104">
        <f>'Relevant Variables'!O432</f>
        <v>0</v>
      </c>
      <c r="BF179" s="104">
        <f>'Relevant Variables'!O462</f>
        <v>0</v>
      </c>
      <c r="BG179" s="104">
        <f>'Relevant Variables'!O492</f>
        <v>0</v>
      </c>
      <c r="BH179" s="104">
        <f>'Relevant Variables'!O522</f>
        <v>0</v>
      </c>
      <c r="BI179" s="104">
        <f>'Relevant Variables'!O552</f>
        <v>0</v>
      </c>
      <c r="BJ179" s="104">
        <f>'Relevant Variables'!O582</f>
        <v>0</v>
      </c>
      <c r="BK179" s="104">
        <f>'Relevant Variables'!O612</f>
        <v>0</v>
      </c>
    </row>
    <row r="180" spans="1:63" s="104" customFormat="1">
      <c r="A180" s="164">
        <f t="shared" si="3"/>
        <v>43466</v>
      </c>
      <c r="C180" s="163">
        <f>'Energy Consumption'!D51</f>
        <v>0</v>
      </c>
      <c r="D180" s="104">
        <f>'Energy Consumption'!D52</f>
        <v>0</v>
      </c>
      <c r="E180" s="163">
        <f>'Energy Consumption'!D133</f>
        <v>0</v>
      </c>
      <c r="F180" s="104">
        <f>'Energy Consumption'!D134</f>
        <v>0</v>
      </c>
      <c r="G180" s="163">
        <f>'Energy Consumption'!D215</f>
        <v>0</v>
      </c>
      <c r="H180" s="104">
        <f>'Energy Consumption'!D216</f>
        <v>0</v>
      </c>
      <c r="I180" s="163">
        <f>'Energy Consumption'!D297</f>
        <v>0</v>
      </c>
      <c r="J180" s="104">
        <f>'Energy Consumption'!D298</f>
        <v>0</v>
      </c>
      <c r="K180" s="163">
        <f>'Energy Consumption'!D379</f>
        <v>0</v>
      </c>
      <c r="L180" s="104">
        <f>'Energy Consumption'!D380</f>
        <v>0</v>
      </c>
      <c r="M180" s="163">
        <f>'Energy Consumption'!D461</f>
        <v>0</v>
      </c>
      <c r="N180" s="104">
        <f>'Energy Consumption'!D462</f>
        <v>0</v>
      </c>
      <c r="O180" s="163">
        <f>'Energy Consumption'!D543</f>
        <v>0</v>
      </c>
      <c r="P180" s="104">
        <f>'Energy Consumption'!D544</f>
        <v>0</v>
      </c>
      <c r="Q180" s="163">
        <f>'Energy Consumption'!D625</f>
        <v>0</v>
      </c>
      <c r="R180" s="104">
        <f>'Energy Consumption'!D626</f>
        <v>0</v>
      </c>
      <c r="S180" s="163">
        <f>'Energy Consumption'!D707</f>
        <v>0</v>
      </c>
      <c r="T180" s="104">
        <f>'Energy Consumption'!D708</f>
        <v>0</v>
      </c>
      <c r="U180" s="163">
        <f>'Energy Consumption'!D789</f>
        <v>0</v>
      </c>
      <c r="V180" s="104">
        <f>'Energy Consumption'!D790</f>
        <v>0</v>
      </c>
      <c r="W180" s="163">
        <f>'Energy Consumption'!D871</f>
        <v>0</v>
      </c>
      <c r="X180" s="104">
        <f>'Energy Consumption'!D872</f>
        <v>0</v>
      </c>
      <c r="Y180" s="163">
        <f>'Energy Consumption'!D953</f>
        <v>0</v>
      </c>
      <c r="Z180" s="104">
        <f>'Energy Consumption'!D954</f>
        <v>0</v>
      </c>
      <c r="AA180" s="163">
        <f>'Energy Consumption'!D1035</f>
        <v>0</v>
      </c>
      <c r="AB180" s="104">
        <f>'Energy Consumption'!D1036</f>
        <v>0</v>
      </c>
      <c r="AC180" s="163">
        <f>'Energy Consumption'!D1117</f>
        <v>0</v>
      </c>
      <c r="AD180" s="104">
        <f>'Energy Consumption'!D1118</f>
        <v>0</v>
      </c>
      <c r="AE180" s="163">
        <f>'Energy Consumption'!D1199</f>
        <v>0</v>
      </c>
      <c r="AF180" s="104">
        <f>'Energy Consumption'!D1200</f>
        <v>0</v>
      </c>
      <c r="AG180" s="163">
        <f>'Energy Consumption'!D1281</f>
        <v>0</v>
      </c>
      <c r="AH180" s="104">
        <f>'Energy Consumption'!D1282</f>
        <v>0</v>
      </c>
      <c r="AI180" s="163">
        <f>'Energy Consumption'!D1363</f>
        <v>0</v>
      </c>
      <c r="AJ180" s="104">
        <f>'Energy Consumption'!D1364</f>
        <v>0</v>
      </c>
      <c r="AK180" s="163">
        <f>'Energy Consumption'!D1445</f>
        <v>0</v>
      </c>
      <c r="AL180" s="104">
        <f>'Energy Consumption'!D1446</f>
        <v>0</v>
      </c>
      <c r="AM180" s="163">
        <f>'Energy Consumption'!D1527</f>
        <v>0</v>
      </c>
      <c r="AN180" s="104">
        <f>'Energy Consumption'!D1528</f>
        <v>0</v>
      </c>
      <c r="AO180" s="163">
        <f>'Energy Consumption'!D1609</f>
        <v>0</v>
      </c>
      <c r="AP180" s="104">
        <f>'Energy Consumption'!D1610</f>
        <v>0</v>
      </c>
      <c r="AR180" s="104">
        <f>'Relevant Variables'!D41</f>
        <v>0</v>
      </c>
      <c r="AS180" s="104">
        <f>'Relevant Variables'!D71</f>
        <v>0</v>
      </c>
      <c r="AT180" s="104">
        <f>'Relevant Variables'!D101</f>
        <v>0</v>
      </c>
      <c r="AU180" s="104">
        <f>'Relevant Variables'!D131</f>
        <v>0</v>
      </c>
      <c r="AV180" s="104">
        <f>'Relevant Variables'!D161</f>
        <v>0</v>
      </c>
      <c r="AW180" s="104">
        <f>'Relevant Variables'!D191</f>
        <v>0</v>
      </c>
      <c r="AX180" s="104">
        <f>'Relevant Variables'!D221</f>
        <v>0</v>
      </c>
      <c r="AY180" s="104">
        <f>'Relevant Variables'!D251</f>
        <v>0</v>
      </c>
      <c r="AZ180" s="104">
        <f>'Relevant Variables'!D281</f>
        <v>0</v>
      </c>
      <c r="BA180" s="104">
        <f>'Relevant Variables'!D311</f>
        <v>0</v>
      </c>
      <c r="BB180" s="104">
        <f>'Relevant Variables'!D341</f>
        <v>0</v>
      </c>
      <c r="BC180" s="104">
        <f>'Relevant Variables'!D371</f>
        <v>0</v>
      </c>
      <c r="BD180" s="104">
        <f>'Relevant Variables'!D401</f>
        <v>0</v>
      </c>
      <c r="BE180" s="104">
        <f>'Relevant Variables'!D431</f>
        <v>0</v>
      </c>
      <c r="BF180" s="104">
        <f>'Relevant Variables'!D461</f>
        <v>0</v>
      </c>
      <c r="BG180" s="104">
        <f>'Relevant Variables'!D491</f>
        <v>0</v>
      </c>
      <c r="BH180" s="104">
        <f>'Relevant Variables'!D521</f>
        <v>0</v>
      </c>
      <c r="BI180" s="104">
        <f>'Relevant Variables'!D551</f>
        <v>0</v>
      </c>
      <c r="BJ180" s="104">
        <f>'Relevant Variables'!D581</f>
        <v>0</v>
      </c>
      <c r="BK180" s="104">
        <f>'Relevant Variables'!D611</f>
        <v>0</v>
      </c>
    </row>
    <row r="181" spans="1:63" s="104" customFormat="1">
      <c r="A181" s="164">
        <f t="shared" si="3"/>
        <v>43497</v>
      </c>
      <c r="C181" s="163">
        <f>'Energy Consumption'!E51</f>
        <v>0</v>
      </c>
      <c r="D181" s="104">
        <f>'Energy Consumption'!E52</f>
        <v>0</v>
      </c>
      <c r="E181" s="163">
        <f>'Energy Consumption'!E133</f>
        <v>0</v>
      </c>
      <c r="F181" s="104">
        <f>'Energy Consumption'!E134</f>
        <v>0</v>
      </c>
      <c r="G181" s="163">
        <f>'Energy Consumption'!E215</f>
        <v>0</v>
      </c>
      <c r="H181" s="104">
        <f>'Energy Consumption'!E216</f>
        <v>0</v>
      </c>
      <c r="I181" s="163">
        <f>'Energy Consumption'!E297</f>
        <v>0</v>
      </c>
      <c r="J181" s="104">
        <f>'Energy Consumption'!E298</f>
        <v>0</v>
      </c>
      <c r="K181" s="163">
        <f>'Energy Consumption'!E379</f>
        <v>0</v>
      </c>
      <c r="L181" s="104">
        <f>'Energy Consumption'!E380</f>
        <v>0</v>
      </c>
      <c r="M181" s="163">
        <f>'Energy Consumption'!E461</f>
        <v>0</v>
      </c>
      <c r="N181" s="104">
        <f>'Energy Consumption'!E462</f>
        <v>0</v>
      </c>
      <c r="O181" s="163">
        <f>'Energy Consumption'!E543</f>
        <v>0</v>
      </c>
      <c r="P181" s="104">
        <f>'Energy Consumption'!E544</f>
        <v>0</v>
      </c>
      <c r="Q181" s="163">
        <f>'Energy Consumption'!E625</f>
        <v>0</v>
      </c>
      <c r="R181" s="104">
        <f>'Energy Consumption'!E626</f>
        <v>0</v>
      </c>
      <c r="S181" s="163">
        <f>'Energy Consumption'!E707</f>
        <v>0</v>
      </c>
      <c r="T181" s="104">
        <f>'Energy Consumption'!E708</f>
        <v>0</v>
      </c>
      <c r="U181" s="163">
        <f>'Energy Consumption'!E789</f>
        <v>0</v>
      </c>
      <c r="V181" s="104">
        <f>'Energy Consumption'!E790</f>
        <v>0</v>
      </c>
      <c r="W181" s="163">
        <f>'Energy Consumption'!E871</f>
        <v>0</v>
      </c>
      <c r="X181" s="104">
        <f>'Energy Consumption'!E872</f>
        <v>0</v>
      </c>
      <c r="Y181" s="163">
        <f>'Energy Consumption'!E953</f>
        <v>0</v>
      </c>
      <c r="Z181" s="104">
        <f>'Energy Consumption'!E954</f>
        <v>0</v>
      </c>
      <c r="AA181" s="163">
        <f>'Energy Consumption'!E1035</f>
        <v>0</v>
      </c>
      <c r="AB181" s="104">
        <f>'Energy Consumption'!E1036</f>
        <v>0</v>
      </c>
      <c r="AC181" s="163">
        <f>'Energy Consumption'!E1117</f>
        <v>0</v>
      </c>
      <c r="AD181" s="104">
        <f>'Energy Consumption'!E1118</f>
        <v>0</v>
      </c>
      <c r="AE181" s="163">
        <f>'Energy Consumption'!E1199</f>
        <v>0</v>
      </c>
      <c r="AF181" s="104">
        <f>'Energy Consumption'!E1200</f>
        <v>0</v>
      </c>
      <c r="AG181" s="163">
        <f>'Energy Consumption'!E1281</f>
        <v>0</v>
      </c>
      <c r="AH181" s="104">
        <f>'Energy Consumption'!E1282</f>
        <v>0</v>
      </c>
      <c r="AI181" s="163">
        <f>'Energy Consumption'!E1363</f>
        <v>0</v>
      </c>
      <c r="AJ181" s="104">
        <f>'Energy Consumption'!E1364</f>
        <v>0</v>
      </c>
      <c r="AK181" s="163">
        <f>'Energy Consumption'!E1445</f>
        <v>0</v>
      </c>
      <c r="AL181" s="104">
        <f>'Energy Consumption'!E1446</f>
        <v>0</v>
      </c>
      <c r="AM181" s="163">
        <f>'Energy Consumption'!E1527</f>
        <v>0</v>
      </c>
      <c r="AN181" s="104">
        <f>'Energy Consumption'!E1528</f>
        <v>0</v>
      </c>
      <c r="AO181" s="163">
        <f>'Energy Consumption'!E1609</f>
        <v>0</v>
      </c>
      <c r="AP181" s="104">
        <f>'Energy Consumption'!E1610</f>
        <v>0</v>
      </c>
      <c r="AR181" s="104">
        <f>'Relevant Variables'!E41</f>
        <v>0</v>
      </c>
      <c r="AS181" s="104">
        <f>'Relevant Variables'!E71</f>
        <v>0</v>
      </c>
      <c r="AT181" s="104">
        <f>'Relevant Variables'!E101</f>
        <v>0</v>
      </c>
      <c r="AU181" s="104">
        <f>'Relevant Variables'!E131</f>
        <v>0</v>
      </c>
      <c r="AV181" s="104">
        <f>'Relevant Variables'!E161</f>
        <v>0</v>
      </c>
      <c r="AW181" s="104">
        <f>'Relevant Variables'!E191</f>
        <v>0</v>
      </c>
      <c r="AX181" s="104">
        <f>'Relevant Variables'!E221</f>
        <v>0</v>
      </c>
      <c r="AY181" s="104">
        <f>'Relevant Variables'!E251</f>
        <v>0</v>
      </c>
      <c r="AZ181" s="104">
        <f>'Relevant Variables'!E281</f>
        <v>0</v>
      </c>
      <c r="BA181" s="104">
        <f>'Relevant Variables'!E311</f>
        <v>0</v>
      </c>
      <c r="BB181" s="104">
        <f>'Relevant Variables'!E341</f>
        <v>0</v>
      </c>
      <c r="BC181" s="104">
        <f>'Relevant Variables'!E371</f>
        <v>0</v>
      </c>
      <c r="BD181" s="104">
        <f>'Relevant Variables'!E401</f>
        <v>0</v>
      </c>
      <c r="BE181" s="104">
        <f>'Relevant Variables'!E431</f>
        <v>0</v>
      </c>
      <c r="BF181" s="104">
        <f>'Relevant Variables'!E461</f>
        <v>0</v>
      </c>
      <c r="BG181" s="104">
        <f>'Relevant Variables'!E491</f>
        <v>0</v>
      </c>
      <c r="BH181" s="104">
        <f>'Relevant Variables'!E521</f>
        <v>0</v>
      </c>
      <c r="BI181" s="104">
        <f>'Relevant Variables'!E551</f>
        <v>0</v>
      </c>
      <c r="BJ181" s="104">
        <f>'Relevant Variables'!E581</f>
        <v>0</v>
      </c>
      <c r="BK181" s="104">
        <f>'Relevant Variables'!E611</f>
        <v>0</v>
      </c>
    </row>
    <row r="182" spans="1:63" s="104" customFormat="1">
      <c r="A182" s="164">
        <f t="shared" si="3"/>
        <v>43525</v>
      </c>
      <c r="C182" s="163">
        <f>'Energy Consumption'!F51</f>
        <v>0</v>
      </c>
      <c r="D182" s="104">
        <f>'Energy Consumption'!F52</f>
        <v>0</v>
      </c>
      <c r="E182" s="163">
        <f>'Energy Consumption'!F133</f>
        <v>0</v>
      </c>
      <c r="F182" s="104">
        <f>'Energy Consumption'!F134</f>
        <v>0</v>
      </c>
      <c r="G182" s="163">
        <f>'Energy Consumption'!F215</f>
        <v>0</v>
      </c>
      <c r="H182" s="104">
        <f>'Energy Consumption'!F216</f>
        <v>0</v>
      </c>
      <c r="I182" s="163">
        <f>'Energy Consumption'!F297</f>
        <v>0</v>
      </c>
      <c r="J182" s="104">
        <f>'Energy Consumption'!F298</f>
        <v>0</v>
      </c>
      <c r="K182" s="163">
        <f>'Energy Consumption'!F379</f>
        <v>0</v>
      </c>
      <c r="L182" s="104">
        <f>'Energy Consumption'!F380</f>
        <v>0</v>
      </c>
      <c r="M182" s="163">
        <f>'Energy Consumption'!F461</f>
        <v>0</v>
      </c>
      <c r="N182" s="104">
        <f>'Energy Consumption'!F462</f>
        <v>0</v>
      </c>
      <c r="O182" s="163">
        <f>'Energy Consumption'!F543</f>
        <v>0</v>
      </c>
      <c r="P182" s="104">
        <f>'Energy Consumption'!F544</f>
        <v>0</v>
      </c>
      <c r="Q182" s="163">
        <f>'Energy Consumption'!F625</f>
        <v>0</v>
      </c>
      <c r="R182" s="104">
        <f>'Energy Consumption'!F626</f>
        <v>0</v>
      </c>
      <c r="S182" s="163">
        <f>'Energy Consumption'!F707</f>
        <v>0</v>
      </c>
      <c r="T182" s="104">
        <f>'Energy Consumption'!F708</f>
        <v>0</v>
      </c>
      <c r="U182" s="163">
        <f>'Energy Consumption'!F789</f>
        <v>0</v>
      </c>
      <c r="V182" s="104">
        <f>'Energy Consumption'!F790</f>
        <v>0</v>
      </c>
      <c r="W182" s="163">
        <f>'Energy Consumption'!F871</f>
        <v>0</v>
      </c>
      <c r="X182" s="104">
        <f>'Energy Consumption'!F872</f>
        <v>0</v>
      </c>
      <c r="Y182" s="163">
        <f>'Energy Consumption'!F953</f>
        <v>0</v>
      </c>
      <c r="Z182" s="104">
        <f>'Energy Consumption'!F954</f>
        <v>0</v>
      </c>
      <c r="AA182" s="163">
        <f>'Energy Consumption'!F1035</f>
        <v>0</v>
      </c>
      <c r="AB182" s="104">
        <f>'Energy Consumption'!F1036</f>
        <v>0</v>
      </c>
      <c r="AC182" s="163">
        <f>'Energy Consumption'!F1117</f>
        <v>0</v>
      </c>
      <c r="AD182" s="104">
        <f>'Energy Consumption'!F1118</f>
        <v>0</v>
      </c>
      <c r="AE182" s="163">
        <f>'Energy Consumption'!F1199</f>
        <v>0</v>
      </c>
      <c r="AF182" s="104">
        <f>'Energy Consumption'!F1200</f>
        <v>0</v>
      </c>
      <c r="AG182" s="163">
        <f>'Energy Consumption'!F1281</f>
        <v>0</v>
      </c>
      <c r="AH182" s="104">
        <f>'Energy Consumption'!F1282</f>
        <v>0</v>
      </c>
      <c r="AI182" s="163">
        <f>'Energy Consumption'!F1363</f>
        <v>0</v>
      </c>
      <c r="AJ182" s="104">
        <f>'Energy Consumption'!F1364</f>
        <v>0</v>
      </c>
      <c r="AK182" s="163">
        <f>'Energy Consumption'!F1445</f>
        <v>0</v>
      </c>
      <c r="AL182" s="104">
        <f>'Energy Consumption'!F1446</f>
        <v>0</v>
      </c>
      <c r="AM182" s="163">
        <f>'Energy Consumption'!F1527</f>
        <v>0</v>
      </c>
      <c r="AN182" s="104">
        <f>'Energy Consumption'!F1528</f>
        <v>0</v>
      </c>
      <c r="AO182" s="163">
        <f>'Energy Consumption'!F1609</f>
        <v>0</v>
      </c>
      <c r="AP182" s="104">
        <f>'Energy Consumption'!F1610</f>
        <v>0</v>
      </c>
      <c r="AR182" s="104">
        <f>'Relevant Variables'!F41</f>
        <v>0</v>
      </c>
      <c r="AS182" s="104">
        <f>'Relevant Variables'!F71</f>
        <v>0</v>
      </c>
      <c r="AT182" s="104">
        <f>'Relevant Variables'!F101</f>
        <v>0</v>
      </c>
      <c r="AU182" s="104">
        <f>'Relevant Variables'!F131</f>
        <v>0</v>
      </c>
      <c r="AV182" s="104">
        <f>'Relevant Variables'!F161</f>
        <v>0</v>
      </c>
      <c r="AW182" s="104">
        <f>'Relevant Variables'!F191</f>
        <v>0</v>
      </c>
      <c r="AX182" s="104">
        <f>'Relevant Variables'!F221</f>
        <v>0</v>
      </c>
      <c r="AY182" s="104">
        <f>'Relevant Variables'!F251</f>
        <v>0</v>
      </c>
      <c r="AZ182" s="104">
        <f>'Relevant Variables'!F281</f>
        <v>0</v>
      </c>
      <c r="BA182" s="104">
        <f>'Relevant Variables'!F311</f>
        <v>0</v>
      </c>
      <c r="BB182" s="104">
        <f>'Relevant Variables'!F341</f>
        <v>0</v>
      </c>
      <c r="BC182" s="104">
        <f>'Relevant Variables'!F371</f>
        <v>0</v>
      </c>
      <c r="BD182" s="104">
        <f>'Relevant Variables'!F401</f>
        <v>0</v>
      </c>
      <c r="BE182" s="104">
        <f>'Relevant Variables'!F431</f>
        <v>0</v>
      </c>
      <c r="BF182" s="104">
        <f>'Relevant Variables'!F461</f>
        <v>0</v>
      </c>
      <c r="BG182" s="104">
        <f>'Relevant Variables'!F491</f>
        <v>0</v>
      </c>
      <c r="BH182" s="104">
        <f>'Relevant Variables'!F521</f>
        <v>0</v>
      </c>
      <c r="BI182" s="104">
        <f>'Relevant Variables'!F551</f>
        <v>0</v>
      </c>
      <c r="BJ182" s="104">
        <f>'Relevant Variables'!F581</f>
        <v>0</v>
      </c>
      <c r="BK182" s="104">
        <f>'Relevant Variables'!F611</f>
        <v>0</v>
      </c>
    </row>
    <row r="183" spans="1:63" s="104" customFormat="1">
      <c r="A183" s="164">
        <f t="shared" si="3"/>
        <v>43556</v>
      </c>
      <c r="C183" s="163">
        <f>'Energy Consumption'!G51</f>
        <v>0</v>
      </c>
      <c r="D183" s="104">
        <f>'Energy Consumption'!G52</f>
        <v>0</v>
      </c>
      <c r="E183" s="163">
        <f>'Energy Consumption'!G133</f>
        <v>0</v>
      </c>
      <c r="F183" s="104">
        <f>'Energy Consumption'!G134</f>
        <v>0</v>
      </c>
      <c r="G183" s="163">
        <f>'Energy Consumption'!G215</f>
        <v>0</v>
      </c>
      <c r="H183" s="104">
        <f>'Energy Consumption'!G216</f>
        <v>0</v>
      </c>
      <c r="I183" s="163">
        <f>'Energy Consumption'!G297</f>
        <v>0</v>
      </c>
      <c r="J183" s="104">
        <f>'Energy Consumption'!G298</f>
        <v>0</v>
      </c>
      <c r="K183" s="163">
        <f>'Energy Consumption'!G379</f>
        <v>0</v>
      </c>
      <c r="L183" s="104">
        <f>'Energy Consumption'!G380</f>
        <v>0</v>
      </c>
      <c r="M183" s="163">
        <f>'Energy Consumption'!G461</f>
        <v>0</v>
      </c>
      <c r="N183" s="104">
        <f>'Energy Consumption'!G462</f>
        <v>0</v>
      </c>
      <c r="O183" s="163">
        <f>'Energy Consumption'!G543</f>
        <v>0</v>
      </c>
      <c r="P183" s="104">
        <f>'Energy Consumption'!G544</f>
        <v>0</v>
      </c>
      <c r="Q183" s="163">
        <f>'Energy Consumption'!G625</f>
        <v>0</v>
      </c>
      <c r="R183" s="104">
        <f>'Energy Consumption'!G626</f>
        <v>0</v>
      </c>
      <c r="S183" s="163">
        <f>'Energy Consumption'!G707</f>
        <v>0</v>
      </c>
      <c r="T183" s="104">
        <f>'Energy Consumption'!G708</f>
        <v>0</v>
      </c>
      <c r="U183" s="163">
        <f>'Energy Consumption'!G789</f>
        <v>0</v>
      </c>
      <c r="V183" s="104">
        <f>'Energy Consumption'!G790</f>
        <v>0</v>
      </c>
      <c r="W183" s="163">
        <f>'Energy Consumption'!G871</f>
        <v>0</v>
      </c>
      <c r="X183" s="104">
        <f>'Energy Consumption'!G872</f>
        <v>0</v>
      </c>
      <c r="Y183" s="163">
        <f>'Energy Consumption'!G953</f>
        <v>0</v>
      </c>
      <c r="Z183" s="104">
        <f>'Energy Consumption'!G954</f>
        <v>0</v>
      </c>
      <c r="AA183" s="163">
        <f>'Energy Consumption'!G1035</f>
        <v>0</v>
      </c>
      <c r="AB183" s="104">
        <f>'Energy Consumption'!G1036</f>
        <v>0</v>
      </c>
      <c r="AC183" s="163">
        <f>'Energy Consumption'!G1117</f>
        <v>0</v>
      </c>
      <c r="AD183" s="104">
        <f>'Energy Consumption'!G1118</f>
        <v>0</v>
      </c>
      <c r="AE183" s="163">
        <f>'Energy Consumption'!G1199</f>
        <v>0</v>
      </c>
      <c r="AF183" s="104">
        <f>'Energy Consumption'!G1200</f>
        <v>0</v>
      </c>
      <c r="AG183" s="163">
        <f>'Energy Consumption'!G1281</f>
        <v>0</v>
      </c>
      <c r="AH183" s="104">
        <f>'Energy Consumption'!G1282</f>
        <v>0</v>
      </c>
      <c r="AI183" s="163">
        <f>'Energy Consumption'!G1363</f>
        <v>0</v>
      </c>
      <c r="AJ183" s="104">
        <f>'Energy Consumption'!G1364</f>
        <v>0</v>
      </c>
      <c r="AK183" s="163">
        <f>'Energy Consumption'!G1445</f>
        <v>0</v>
      </c>
      <c r="AL183" s="104">
        <f>'Energy Consumption'!G1446</f>
        <v>0</v>
      </c>
      <c r="AM183" s="163">
        <f>'Energy Consumption'!G1527</f>
        <v>0</v>
      </c>
      <c r="AN183" s="104">
        <f>'Energy Consumption'!G1528</f>
        <v>0</v>
      </c>
      <c r="AO183" s="163">
        <f>'Energy Consumption'!G1609</f>
        <v>0</v>
      </c>
      <c r="AP183" s="104">
        <f>'Energy Consumption'!G1610</f>
        <v>0</v>
      </c>
      <c r="AR183" s="104">
        <f>'Relevant Variables'!G41</f>
        <v>0</v>
      </c>
      <c r="AS183" s="104">
        <f>'Relevant Variables'!G71</f>
        <v>0</v>
      </c>
      <c r="AT183" s="104">
        <f>'Relevant Variables'!G101</f>
        <v>0</v>
      </c>
      <c r="AU183" s="104">
        <f>'Relevant Variables'!G131</f>
        <v>0</v>
      </c>
      <c r="AV183" s="104">
        <f>'Relevant Variables'!G161</f>
        <v>0</v>
      </c>
      <c r="AW183" s="104">
        <f>'Relevant Variables'!G191</f>
        <v>0</v>
      </c>
      <c r="AX183" s="104">
        <f>'Relevant Variables'!G221</f>
        <v>0</v>
      </c>
      <c r="AY183" s="104">
        <f>'Relevant Variables'!G251</f>
        <v>0</v>
      </c>
      <c r="AZ183" s="104">
        <f>'Relevant Variables'!G281</f>
        <v>0</v>
      </c>
      <c r="BA183" s="104">
        <f>'Relevant Variables'!G311</f>
        <v>0</v>
      </c>
      <c r="BB183" s="104">
        <f>'Relevant Variables'!G341</f>
        <v>0</v>
      </c>
      <c r="BC183" s="104">
        <f>'Relevant Variables'!G371</f>
        <v>0</v>
      </c>
      <c r="BD183" s="104">
        <f>'Relevant Variables'!G401</f>
        <v>0</v>
      </c>
      <c r="BE183" s="104">
        <f>'Relevant Variables'!G431</f>
        <v>0</v>
      </c>
      <c r="BF183" s="104">
        <f>'Relevant Variables'!G461</f>
        <v>0</v>
      </c>
      <c r="BG183" s="104">
        <f>'Relevant Variables'!G491</f>
        <v>0</v>
      </c>
      <c r="BH183" s="104">
        <f>'Relevant Variables'!G521</f>
        <v>0</v>
      </c>
      <c r="BI183" s="104">
        <f>'Relevant Variables'!G551</f>
        <v>0</v>
      </c>
      <c r="BJ183" s="104">
        <f>'Relevant Variables'!G581</f>
        <v>0</v>
      </c>
      <c r="BK183" s="104">
        <f>'Relevant Variables'!G611</f>
        <v>0</v>
      </c>
    </row>
    <row r="184" spans="1:63" s="104" customFormat="1">
      <c r="A184" s="164">
        <f t="shared" si="3"/>
        <v>43586</v>
      </c>
      <c r="C184" s="163">
        <f>'Energy Consumption'!H51</f>
        <v>0</v>
      </c>
      <c r="D184" s="104">
        <f>'Energy Consumption'!H52</f>
        <v>0</v>
      </c>
      <c r="E184" s="163">
        <f>'Energy Consumption'!H133</f>
        <v>0</v>
      </c>
      <c r="F184" s="104">
        <f>'Energy Consumption'!H134</f>
        <v>0</v>
      </c>
      <c r="G184" s="163">
        <f>'Energy Consumption'!H215</f>
        <v>0</v>
      </c>
      <c r="H184" s="104">
        <f>'Energy Consumption'!H216</f>
        <v>0</v>
      </c>
      <c r="I184" s="163">
        <f>'Energy Consumption'!H297</f>
        <v>0</v>
      </c>
      <c r="J184" s="104">
        <f>'Energy Consumption'!H298</f>
        <v>0</v>
      </c>
      <c r="K184" s="163">
        <f>'Energy Consumption'!H379</f>
        <v>0</v>
      </c>
      <c r="L184" s="104">
        <f>'Energy Consumption'!H380</f>
        <v>0</v>
      </c>
      <c r="M184" s="163">
        <f>'Energy Consumption'!H461</f>
        <v>0</v>
      </c>
      <c r="N184" s="104">
        <f>'Energy Consumption'!H462</f>
        <v>0</v>
      </c>
      <c r="O184" s="163">
        <f>'Energy Consumption'!H543</f>
        <v>0</v>
      </c>
      <c r="P184" s="104">
        <f>'Energy Consumption'!H544</f>
        <v>0</v>
      </c>
      <c r="Q184" s="163">
        <f>'Energy Consumption'!H625</f>
        <v>0</v>
      </c>
      <c r="R184" s="104">
        <f>'Energy Consumption'!H626</f>
        <v>0</v>
      </c>
      <c r="S184" s="163">
        <f>'Energy Consumption'!H707</f>
        <v>0</v>
      </c>
      <c r="T184" s="104">
        <f>'Energy Consumption'!H708</f>
        <v>0</v>
      </c>
      <c r="U184" s="163">
        <f>'Energy Consumption'!H789</f>
        <v>0</v>
      </c>
      <c r="V184" s="104">
        <f>'Energy Consumption'!H790</f>
        <v>0</v>
      </c>
      <c r="W184" s="163">
        <f>'Energy Consumption'!H871</f>
        <v>0</v>
      </c>
      <c r="X184" s="104">
        <f>'Energy Consumption'!H872</f>
        <v>0</v>
      </c>
      <c r="Y184" s="163">
        <f>'Energy Consumption'!H953</f>
        <v>0</v>
      </c>
      <c r="Z184" s="104">
        <f>'Energy Consumption'!H954</f>
        <v>0</v>
      </c>
      <c r="AA184" s="163">
        <f>'Energy Consumption'!H1035</f>
        <v>0</v>
      </c>
      <c r="AB184" s="104">
        <f>'Energy Consumption'!H1036</f>
        <v>0</v>
      </c>
      <c r="AC184" s="163">
        <f>'Energy Consumption'!H1117</f>
        <v>0</v>
      </c>
      <c r="AD184" s="104">
        <f>'Energy Consumption'!H1118</f>
        <v>0</v>
      </c>
      <c r="AE184" s="163">
        <f>'Energy Consumption'!H1199</f>
        <v>0</v>
      </c>
      <c r="AF184" s="104">
        <f>'Energy Consumption'!H1200</f>
        <v>0</v>
      </c>
      <c r="AG184" s="163">
        <f>'Energy Consumption'!H1281</f>
        <v>0</v>
      </c>
      <c r="AH184" s="104">
        <f>'Energy Consumption'!H1282</f>
        <v>0</v>
      </c>
      <c r="AI184" s="163">
        <f>'Energy Consumption'!H1363</f>
        <v>0</v>
      </c>
      <c r="AJ184" s="104">
        <f>'Energy Consumption'!H1364</f>
        <v>0</v>
      </c>
      <c r="AK184" s="163">
        <f>'Energy Consumption'!H1445</f>
        <v>0</v>
      </c>
      <c r="AL184" s="104">
        <f>'Energy Consumption'!H1446</f>
        <v>0</v>
      </c>
      <c r="AM184" s="163">
        <f>'Energy Consumption'!H1527</f>
        <v>0</v>
      </c>
      <c r="AN184" s="104">
        <f>'Energy Consumption'!H1528</f>
        <v>0</v>
      </c>
      <c r="AO184" s="163">
        <f>'Energy Consumption'!H1609</f>
        <v>0</v>
      </c>
      <c r="AP184" s="104">
        <f>'Energy Consumption'!H1610</f>
        <v>0</v>
      </c>
      <c r="AR184" s="104">
        <f>'Relevant Variables'!H41</f>
        <v>0</v>
      </c>
      <c r="AS184" s="104">
        <f>'Relevant Variables'!H71</f>
        <v>0</v>
      </c>
      <c r="AT184" s="104">
        <f>'Relevant Variables'!H101</f>
        <v>0</v>
      </c>
      <c r="AU184" s="104">
        <f>'Relevant Variables'!H131</f>
        <v>0</v>
      </c>
      <c r="AV184" s="104">
        <f>'Relevant Variables'!H161</f>
        <v>0</v>
      </c>
      <c r="AW184" s="104">
        <f>'Relevant Variables'!H191</f>
        <v>0</v>
      </c>
      <c r="AX184" s="104">
        <f>'Relevant Variables'!H221</f>
        <v>0</v>
      </c>
      <c r="AY184" s="104">
        <f>'Relevant Variables'!H251</f>
        <v>0</v>
      </c>
      <c r="AZ184" s="104">
        <f>'Relevant Variables'!H281</f>
        <v>0</v>
      </c>
      <c r="BA184" s="104">
        <f>'Relevant Variables'!H311</f>
        <v>0</v>
      </c>
      <c r="BB184" s="104">
        <f>'Relevant Variables'!H341</f>
        <v>0</v>
      </c>
      <c r="BC184" s="104">
        <f>'Relevant Variables'!H371</f>
        <v>0</v>
      </c>
      <c r="BD184" s="104">
        <f>'Relevant Variables'!H401</f>
        <v>0</v>
      </c>
      <c r="BE184" s="104">
        <f>'Relevant Variables'!H431</f>
        <v>0</v>
      </c>
      <c r="BF184" s="104">
        <f>'Relevant Variables'!H461</f>
        <v>0</v>
      </c>
      <c r="BG184" s="104">
        <f>'Relevant Variables'!H491</f>
        <v>0</v>
      </c>
      <c r="BH184" s="104">
        <f>'Relevant Variables'!H521</f>
        <v>0</v>
      </c>
      <c r="BI184" s="104">
        <f>'Relevant Variables'!H551</f>
        <v>0</v>
      </c>
      <c r="BJ184" s="104">
        <f>'Relevant Variables'!H581</f>
        <v>0</v>
      </c>
      <c r="BK184" s="104">
        <f>'Relevant Variables'!H611</f>
        <v>0</v>
      </c>
    </row>
    <row r="185" spans="1:63" s="104" customFormat="1">
      <c r="A185" s="164">
        <f t="shared" si="3"/>
        <v>43617</v>
      </c>
      <c r="C185" s="163">
        <f>'Energy Consumption'!I51</f>
        <v>0</v>
      </c>
      <c r="D185" s="104">
        <f>'Energy Consumption'!I52</f>
        <v>0</v>
      </c>
      <c r="E185" s="163">
        <f>'Energy Consumption'!I133</f>
        <v>0</v>
      </c>
      <c r="F185" s="104">
        <f>'Energy Consumption'!I134</f>
        <v>0</v>
      </c>
      <c r="G185" s="163">
        <f>'Energy Consumption'!I215</f>
        <v>0</v>
      </c>
      <c r="H185" s="104">
        <f>'Energy Consumption'!I216</f>
        <v>0</v>
      </c>
      <c r="I185" s="163">
        <f>'Energy Consumption'!I297</f>
        <v>0</v>
      </c>
      <c r="J185" s="104">
        <f>'Energy Consumption'!I298</f>
        <v>0</v>
      </c>
      <c r="K185" s="163">
        <f>'Energy Consumption'!I379</f>
        <v>0</v>
      </c>
      <c r="L185" s="104">
        <f>'Energy Consumption'!I380</f>
        <v>0</v>
      </c>
      <c r="M185" s="163">
        <f>'Energy Consumption'!I461</f>
        <v>0</v>
      </c>
      <c r="N185" s="104">
        <f>'Energy Consumption'!I462</f>
        <v>0</v>
      </c>
      <c r="O185" s="163">
        <f>'Energy Consumption'!I543</f>
        <v>0</v>
      </c>
      <c r="P185" s="104">
        <f>'Energy Consumption'!I544</f>
        <v>0</v>
      </c>
      <c r="Q185" s="163">
        <f>'Energy Consumption'!I625</f>
        <v>0</v>
      </c>
      <c r="R185" s="104">
        <f>'Energy Consumption'!I626</f>
        <v>0</v>
      </c>
      <c r="S185" s="163">
        <f>'Energy Consumption'!I707</f>
        <v>0</v>
      </c>
      <c r="T185" s="104">
        <f>'Energy Consumption'!I708</f>
        <v>0</v>
      </c>
      <c r="U185" s="163">
        <f>'Energy Consumption'!I789</f>
        <v>0</v>
      </c>
      <c r="V185" s="104">
        <f>'Energy Consumption'!I790</f>
        <v>0</v>
      </c>
      <c r="W185" s="163">
        <f>'Energy Consumption'!I871</f>
        <v>0</v>
      </c>
      <c r="X185" s="104">
        <f>'Energy Consumption'!I872</f>
        <v>0</v>
      </c>
      <c r="Y185" s="163">
        <f>'Energy Consumption'!I953</f>
        <v>0</v>
      </c>
      <c r="Z185" s="104">
        <f>'Energy Consumption'!I954</f>
        <v>0</v>
      </c>
      <c r="AA185" s="163">
        <f>'Energy Consumption'!I1035</f>
        <v>0</v>
      </c>
      <c r="AB185" s="104">
        <f>'Energy Consumption'!I1036</f>
        <v>0</v>
      </c>
      <c r="AC185" s="163">
        <f>'Energy Consumption'!I1117</f>
        <v>0</v>
      </c>
      <c r="AD185" s="104">
        <f>'Energy Consumption'!I1118</f>
        <v>0</v>
      </c>
      <c r="AE185" s="163">
        <f>'Energy Consumption'!I1199</f>
        <v>0</v>
      </c>
      <c r="AF185" s="104">
        <f>'Energy Consumption'!I1200</f>
        <v>0</v>
      </c>
      <c r="AG185" s="163">
        <f>'Energy Consumption'!I1281</f>
        <v>0</v>
      </c>
      <c r="AH185" s="104">
        <f>'Energy Consumption'!I1282</f>
        <v>0</v>
      </c>
      <c r="AI185" s="163">
        <f>'Energy Consumption'!I1363</f>
        <v>0</v>
      </c>
      <c r="AJ185" s="104">
        <f>'Energy Consumption'!I1364</f>
        <v>0</v>
      </c>
      <c r="AK185" s="163">
        <f>'Energy Consumption'!I1445</f>
        <v>0</v>
      </c>
      <c r="AL185" s="104">
        <f>'Energy Consumption'!I1446</f>
        <v>0</v>
      </c>
      <c r="AM185" s="163">
        <f>'Energy Consumption'!I1527</f>
        <v>0</v>
      </c>
      <c r="AN185" s="104">
        <f>'Energy Consumption'!I1528</f>
        <v>0</v>
      </c>
      <c r="AO185" s="163">
        <f>'Energy Consumption'!I1609</f>
        <v>0</v>
      </c>
      <c r="AP185" s="104">
        <f>'Energy Consumption'!I1610</f>
        <v>0</v>
      </c>
      <c r="AR185" s="104">
        <f>'Relevant Variables'!I41</f>
        <v>0</v>
      </c>
      <c r="AS185" s="104">
        <f>'Relevant Variables'!I71</f>
        <v>0</v>
      </c>
      <c r="AT185" s="104">
        <f>'Relevant Variables'!I101</f>
        <v>0</v>
      </c>
      <c r="AU185" s="104">
        <f>'Relevant Variables'!I131</f>
        <v>0</v>
      </c>
      <c r="AV185" s="104">
        <f>'Relevant Variables'!I161</f>
        <v>0</v>
      </c>
      <c r="AW185" s="104">
        <f>'Relevant Variables'!I191</f>
        <v>0</v>
      </c>
      <c r="AX185" s="104">
        <f>'Relevant Variables'!I221</f>
        <v>0</v>
      </c>
      <c r="AY185" s="104">
        <f>'Relevant Variables'!I251</f>
        <v>0</v>
      </c>
      <c r="AZ185" s="104">
        <f>'Relevant Variables'!I281</f>
        <v>0</v>
      </c>
      <c r="BA185" s="104">
        <f>'Relevant Variables'!I311</f>
        <v>0</v>
      </c>
      <c r="BB185" s="104">
        <f>'Relevant Variables'!I341</f>
        <v>0</v>
      </c>
      <c r="BC185" s="104">
        <f>'Relevant Variables'!I371</f>
        <v>0</v>
      </c>
      <c r="BD185" s="104">
        <f>'Relevant Variables'!I401</f>
        <v>0</v>
      </c>
      <c r="BE185" s="104">
        <f>'Relevant Variables'!I431</f>
        <v>0</v>
      </c>
      <c r="BF185" s="104">
        <f>'Relevant Variables'!I461</f>
        <v>0</v>
      </c>
      <c r="BG185" s="104">
        <f>'Relevant Variables'!I491</f>
        <v>0</v>
      </c>
      <c r="BH185" s="104">
        <f>'Relevant Variables'!I521</f>
        <v>0</v>
      </c>
      <c r="BI185" s="104">
        <f>'Relevant Variables'!I551</f>
        <v>0</v>
      </c>
      <c r="BJ185" s="104">
        <f>'Relevant Variables'!I581</f>
        <v>0</v>
      </c>
      <c r="BK185" s="104">
        <f>'Relevant Variables'!I611</f>
        <v>0</v>
      </c>
    </row>
    <row r="186" spans="1:63" s="104" customFormat="1">
      <c r="A186" s="164">
        <f t="shared" si="3"/>
        <v>43647</v>
      </c>
      <c r="C186" s="163">
        <f>'Energy Consumption'!J51</f>
        <v>0</v>
      </c>
      <c r="D186" s="104">
        <f>'Energy Consumption'!J52</f>
        <v>0</v>
      </c>
      <c r="E186" s="163">
        <f>'Energy Consumption'!J133</f>
        <v>0</v>
      </c>
      <c r="F186" s="104">
        <f>'Energy Consumption'!J134</f>
        <v>0</v>
      </c>
      <c r="G186" s="163">
        <f>'Energy Consumption'!J215</f>
        <v>0</v>
      </c>
      <c r="H186" s="104">
        <f>'Energy Consumption'!J216</f>
        <v>0</v>
      </c>
      <c r="I186" s="163">
        <f>'Energy Consumption'!J297</f>
        <v>0</v>
      </c>
      <c r="J186" s="104">
        <f>'Energy Consumption'!J298</f>
        <v>0</v>
      </c>
      <c r="K186" s="163">
        <f>'Energy Consumption'!J379</f>
        <v>0</v>
      </c>
      <c r="L186" s="104">
        <f>'Energy Consumption'!J380</f>
        <v>0</v>
      </c>
      <c r="M186" s="163">
        <f>'Energy Consumption'!J461</f>
        <v>0</v>
      </c>
      <c r="N186" s="104">
        <f>'Energy Consumption'!J462</f>
        <v>0</v>
      </c>
      <c r="O186" s="163">
        <f>'Energy Consumption'!J543</f>
        <v>0</v>
      </c>
      <c r="P186" s="104">
        <f>'Energy Consumption'!J544</f>
        <v>0</v>
      </c>
      <c r="Q186" s="163">
        <f>'Energy Consumption'!J625</f>
        <v>0</v>
      </c>
      <c r="R186" s="104">
        <f>'Energy Consumption'!J626</f>
        <v>0</v>
      </c>
      <c r="S186" s="163">
        <f>'Energy Consumption'!J707</f>
        <v>0</v>
      </c>
      <c r="T186" s="104">
        <f>'Energy Consumption'!J708</f>
        <v>0</v>
      </c>
      <c r="U186" s="163">
        <f>'Energy Consumption'!J789</f>
        <v>0</v>
      </c>
      <c r="V186" s="104">
        <f>'Energy Consumption'!J790</f>
        <v>0</v>
      </c>
      <c r="W186" s="163">
        <f>'Energy Consumption'!J871</f>
        <v>0</v>
      </c>
      <c r="X186" s="104">
        <f>'Energy Consumption'!J872</f>
        <v>0</v>
      </c>
      <c r="Y186" s="163">
        <f>'Energy Consumption'!J953</f>
        <v>0</v>
      </c>
      <c r="Z186" s="104">
        <f>'Energy Consumption'!J954</f>
        <v>0</v>
      </c>
      <c r="AA186" s="163">
        <f>'Energy Consumption'!J1035</f>
        <v>0</v>
      </c>
      <c r="AB186" s="104">
        <f>'Energy Consumption'!J1036</f>
        <v>0</v>
      </c>
      <c r="AC186" s="163">
        <f>'Energy Consumption'!J1117</f>
        <v>0</v>
      </c>
      <c r="AD186" s="104">
        <f>'Energy Consumption'!J1118</f>
        <v>0</v>
      </c>
      <c r="AE186" s="163">
        <f>'Energy Consumption'!J1199</f>
        <v>0</v>
      </c>
      <c r="AF186" s="104">
        <f>'Energy Consumption'!J1200</f>
        <v>0</v>
      </c>
      <c r="AG186" s="163">
        <f>'Energy Consumption'!J1281</f>
        <v>0</v>
      </c>
      <c r="AH186" s="104">
        <f>'Energy Consumption'!J1282</f>
        <v>0</v>
      </c>
      <c r="AI186" s="163">
        <f>'Energy Consumption'!J1363</f>
        <v>0</v>
      </c>
      <c r="AJ186" s="104">
        <f>'Energy Consumption'!J1364</f>
        <v>0</v>
      </c>
      <c r="AK186" s="163">
        <f>'Energy Consumption'!J1445</f>
        <v>0</v>
      </c>
      <c r="AL186" s="104">
        <f>'Energy Consumption'!J1446</f>
        <v>0</v>
      </c>
      <c r="AM186" s="163">
        <f>'Energy Consumption'!J1527</f>
        <v>0</v>
      </c>
      <c r="AN186" s="104">
        <f>'Energy Consumption'!J1528</f>
        <v>0</v>
      </c>
      <c r="AO186" s="163">
        <f>'Energy Consumption'!J1609</f>
        <v>0</v>
      </c>
      <c r="AP186" s="104">
        <f>'Energy Consumption'!J1610</f>
        <v>0</v>
      </c>
      <c r="AR186" s="104">
        <f>'Relevant Variables'!J41</f>
        <v>0</v>
      </c>
      <c r="AS186" s="104">
        <f>'Relevant Variables'!J71</f>
        <v>0</v>
      </c>
      <c r="AT186" s="104">
        <f>'Relevant Variables'!J101</f>
        <v>0</v>
      </c>
      <c r="AU186" s="104">
        <f>'Relevant Variables'!J131</f>
        <v>0</v>
      </c>
      <c r="AV186" s="104">
        <f>'Relevant Variables'!J161</f>
        <v>0</v>
      </c>
      <c r="AW186" s="104">
        <f>'Relevant Variables'!J191</f>
        <v>0</v>
      </c>
      <c r="AX186" s="104">
        <f>'Relevant Variables'!J221</f>
        <v>0</v>
      </c>
      <c r="AY186" s="104">
        <f>'Relevant Variables'!J251</f>
        <v>0</v>
      </c>
      <c r="AZ186" s="104">
        <f>'Relevant Variables'!J281</f>
        <v>0</v>
      </c>
      <c r="BA186" s="104">
        <f>'Relevant Variables'!J311</f>
        <v>0</v>
      </c>
      <c r="BB186" s="104">
        <f>'Relevant Variables'!J341</f>
        <v>0</v>
      </c>
      <c r="BC186" s="104">
        <f>'Relevant Variables'!J371</f>
        <v>0</v>
      </c>
      <c r="BD186" s="104">
        <f>'Relevant Variables'!J401</f>
        <v>0</v>
      </c>
      <c r="BE186" s="104">
        <f>'Relevant Variables'!J431</f>
        <v>0</v>
      </c>
      <c r="BF186" s="104">
        <f>'Relevant Variables'!J461</f>
        <v>0</v>
      </c>
      <c r="BG186" s="104">
        <f>'Relevant Variables'!J491</f>
        <v>0</v>
      </c>
      <c r="BH186" s="104">
        <f>'Relevant Variables'!J521</f>
        <v>0</v>
      </c>
      <c r="BI186" s="104">
        <f>'Relevant Variables'!J551</f>
        <v>0</v>
      </c>
      <c r="BJ186" s="104">
        <f>'Relevant Variables'!J581</f>
        <v>0</v>
      </c>
      <c r="BK186" s="104">
        <f>'Relevant Variables'!J611</f>
        <v>0</v>
      </c>
    </row>
    <row r="187" spans="1:63" s="104" customFormat="1">
      <c r="A187" s="164">
        <f t="shared" si="3"/>
        <v>43678</v>
      </c>
      <c r="C187" s="163">
        <f>'Energy Consumption'!K51</f>
        <v>0</v>
      </c>
      <c r="D187" s="104">
        <f>'Energy Consumption'!K52</f>
        <v>0</v>
      </c>
      <c r="E187" s="163">
        <f>'Energy Consumption'!K133</f>
        <v>0</v>
      </c>
      <c r="F187" s="104">
        <f>'Energy Consumption'!K134</f>
        <v>0</v>
      </c>
      <c r="G187" s="163">
        <f>'Energy Consumption'!K215</f>
        <v>0</v>
      </c>
      <c r="H187" s="104">
        <f>'Energy Consumption'!K216</f>
        <v>0</v>
      </c>
      <c r="I187" s="163">
        <f>'Energy Consumption'!K297</f>
        <v>0</v>
      </c>
      <c r="J187" s="104">
        <f>'Energy Consumption'!K298</f>
        <v>0</v>
      </c>
      <c r="K187" s="163">
        <f>'Energy Consumption'!K379</f>
        <v>0</v>
      </c>
      <c r="L187" s="104">
        <f>'Energy Consumption'!K380</f>
        <v>0</v>
      </c>
      <c r="M187" s="163">
        <f>'Energy Consumption'!K461</f>
        <v>0</v>
      </c>
      <c r="N187" s="104">
        <f>'Energy Consumption'!K462</f>
        <v>0</v>
      </c>
      <c r="O187" s="163">
        <f>'Energy Consumption'!K543</f>
        <v>0</v>
      </c>
      <c r="P187" s="104">
        <f>'Energy Consumption'!K544</f>
        <v>0</v>
      </c>
      <c r="Q187" s="163">
        <f>'Energy Consumption'!K625</f>
        <v>0</v>
      </c>
      <c r="R187" s="104">
        <f>'Energy Consumption'!K626</f>
        <v>0</v>
      </c>
      <c r="S187" s="163">
        <f>'Energy Consumption'!K707</f>
        <v>0</v>
      </c>
      <c r="T187" s="104">
        <f>'Energy Consumption'!K708</f>
        <v>0</v>
      </c>
      <c r="U187" s="163">
        <f>'Energy Consumption'!K789</f>
        <v>0</v>
      </c>
      <c r="V187" s="104">
        <f>'Energy Consumption'!K790</f>
        <v>0</v>
      </c>
      <c r="W187" s="163">
        <f>'Energy Consumption'!K871</f>
        <v>0</v>
      </c>
      <c r="X187" s="104">
        <f>'Energy Consumption'!K872</f>
        <v>0</v>
      </c>
      <c r="Y187" s="163">
        <f>'Energy Consumption'!K953</f>
        <v>0</v>
      </c>
      <c r="Z187" s="104">
        <f>'Energy Consumption'!K954</f>
        <v>0</v>
      </c>
      <c r="AA187" s="163">
        <f>'Energy Consumption'!K1035</f>
        <v>0</v>
      </c>
      <c r="AB187" s="104">
        <f>'Energy Consumption'!K1036</f>
        <v>0</v>
      </c>
      <c r="AC187" s="163">
        <f>'Energy Consumption'!K1117</f>
        <v>0</v>
      </c>
      <c r="AD187" s="104">
        <f>'Energy Consumption'!K1118</f>
        <v>0</v>
      </c>
      <c r="AE187" s="163">
        <f>'Energy Consumption'!K1199</f>
        <v>0</v>
      </c>
      <c r="AF187" s="104">
        <f>'Energy Consumption'!K1200</f>
        <v>0</v>
      </c>
      <c r="AG187" s="163">
        <f>'Energy Consumption'!K1281</f>
        <v>0</v>
      </c>
      <c r="AH187" s="104">
        <f>'Energy Consumption'!K1282</f>
        <v>0</v>
      </c>
      <c r="AI187" s="163">
        <f>'Energy Consumption'!K1363</f>
        <v>0</v>
      </c>
      <c r="AJ187" s="104">
        <f>'Energy Consumption'!K1364</f>
        <v>0</v>
      </c>
      <c r="AK187" s="163">
        <f>'Energy Consumption'!K1445</f>
        <v>0</v>
      </c>
      <c r="AL187" s="104">
        <f>'Energy Consumption'!K1446</f>
        <v>0</v>
      </c>
      <c r="AM187" s="163">
        <f>'Energy Consumption'!K1527</f>
        <v>0</v>
      </c>
      <c r="AN187" s="104">
        <f>'Energy Consumption'!K1528</f>
        <v>0</v>
      </c>
      <c r="AO187" s="163">
        <f>'Energy Consumption'!K1609</f>
        <v>0</v>
      </c>
      <c r="AP187" s="104">
        <f>'Energy Consumption'!K1610</f>
        <v>0</v>
      </c>
      <c r="AR187" s="104">
        <f>'Relevant Variables'!K41</f>
        <v>0</v>
      </c>
      <c r="AS187" s="104">
        <f>'Relevant Variables'!K71</f>
        <v>0</v>
      </c>
      <c r="AT187" s="104">
        <f>'Relevant Variables'!K101</f>
        <v>0</v>
      </c>
      <c r="AU187" s="104">
        <f>'Relevant Variables'!K131</f>
        <v>0</v>
      </c>
      <c r="AV187" s="104">
        <f>'Relevant Variables'!K161</f>
        <v>0</v>
      </c>
      <c r="AW187" s="104">
        <f>'Relevant Variables'!K191</f>
        <v>0</v>
      </c>
      <c r="AX187" s="104">
        <f>'Relevant Variables'!K221</f>
        <v>0</v>
      </c>
      <c r="AY187" s="104">
        <f>'Relevant Variables'!K251</f>
        <v>0</v>
      </c>
      <c r="AZ187" s="104">
        <f>'Relevant Variables'!K281</f>
        <v>0</v>
      </c>
      <c r="BA187" s="104">
        <f>'Relevant Variables'!K311</f>
        <v>0</v>
      </c>
      <c r="BB187" s="104">
        <f>'Relevant Variables'!K341</f>
        <v>0</v>
      </c>
      <c r="BC187" s="104">
        <f>'Relevant Variables'!K371</f>
        <v>0</v>
      </c>
      <c r="BD187" s="104">
        <f>'Relevant Variables'!K401</f>
        <v>0</v>
      </c>
      <c r="BE187" s="104">
        <f>'Relevant Variables'!K431</f>
        <v>0</v>
      </c>
      <c r="BF187" s="104">
        <f>'Relevant Variables'!K461</f>
        <v>0</v>
      </c>
      <c r="BG187" s="104">
        <f>'Relevant Variables'!K491</f>
        <v>0</v>
      </c>
      <c r="BH187" s="104">
        <f>'Relevant Variables'!K521</f>
        <v>0</v>
      </c>
      <c r="BI187" s="104">
        <f>'Relevant Variables'!K551</f>
        <v>0</v>
      </c>
      <c r="BJ187" s="104">
        <f>'Relevant Variables'!K581</f>
        <v>0</v>
      </c>
      <c r="BK187" s="104">
        <f>'Relevant Variables'!K611</f>
        <v>0</v>
      </c>
    </row>
    <row r="188" spans="1:63" s="104" customFormat="1">
      <c r="A188" s="164">
        <f t="shared" si="3"/>
        <v>43709</v>
      </c>
      <c r="C188" s="163">
        <f>'Energy Consumption'!L51</f>
        <v>0</v>
      </c>
      <c r="D188" s="104">
        <f>'Energy Consumption'!L52</f>
        <v>0</v>
      </c>
      <c r="E188" s="163">
        <f>'Energy Consumption'!L133</f>
        <v>0</v>
      </c>
      <c r="F188" s="104">
        <f>'Energy Consumption'!L134</f>
        <v>0</v>
      </c>
      <c r="G188" s="163">
        <f>'Energy Consumption'!L215</f>
        <v>0</v>
      </c>
      <c r="H188" s="104">
        <f>'Energy Consumption'!L216</f>
        <v>0</v>
      </c>
      <c r="I188" s="163">
        <f>'Energy Consumption'!L297</f>
        <v>0</v>
      </c>
      <c r="J188" s="104">
        <f>'Energy Consumption'!L298</f>
        <v>0</v>
      </c>
      <c r="K188" s="163">
        <f>'Energy Consumption'!L379</f>
        <v>0</v>
      </c>
      <c r="L188" s="104">
        <f>'Energy Consumption'!L380</f>
        <v>0</v>
      </c>
      <c r="M188" s="163">
        <f>'Energy Consumption'!L461</f>
        <v>0</v>
      </c>
      <c r="N188" s="104">
        <f>'Energy Consumption'!L462</f>
        <v>0</v>
      </c>
      <c r="O188" s="163">
        <f>'Energy Consumption'!L543</f>
        <v>0</v>
      </c>
      <c r="P188" s="104">
        <f>'Energy Consumption'!L544</f>
        <v>0</v>
      </c>
      <c r="Q188" s="163">
        <f>'Energy Consumption'!L625</f>
        <v>0</v>
      </c>
      <c r="R188" s="104">
        <f>'Energy Consumption'!L626</f>
        <v>0</v>
      </c>
      <c r="S188" s="163">
        <f>'Energy Consumption'!L707</f>
        <v>0</v>
      </c>
      <c r="T188" s="104">
        <f>'Energy Consumption'!L708</f>
        <v>0</v>
      </c>
      <c r="U188" s="163">
        <f>'Energy Consumption'!L789</f>
        <v>0</v>
      </c>
      <c r="V188" s="104">
        <f>'Energy Consumption'!L790</f>
        <v>0</v>
      </c>
      <c r="W188" s="163">
        <f>'Energy Consumption'!L871</f>
        <v>0</v>
      </c>
      <c r="X188" s="104">
        <f>'Energy Consumption'!L872</f>
        <v>0</v>
      </c>
      <c r="Y188" s="163">
        <f>'Energy Consumption'!L953</f>
        <v>0</v>
      </c>
      <c r="Z188" s="104">
        <f>'Energy Consumption'!L954</f>
        <v>0</v>
      </c>
      <c r="AA188" s="163">
        <f>'Energy Consumption'!L1035</f>
        <v>0</v>
      </c>
      <c r="AB188" s="104">
        <f>'Energy Consumption'!L1036</f>
        <v>0</v>
      </c>
      <c r="AC188" s="163">
        <f>'Energy Consumption'!L1117</f>
        <v>0</v>
      </c>
      <c r="AD188" s="104">
        <f>'Energy Consumption'!L1118</f>
        <v>0</v>
      </c>
      <c r="AE188" s="163">
        <f>'Energy Consumption'!L1199</f>
        <v>0</v>
      </c>
      <c r="AF188" s="104">
        <f>'Energy Consumption'!L1200</f>
        <v>0</v>
      </c>
      <c r="AG188" s="163">
        <f>'Energy Consumption'!L1281</f>
        <v>0</v>
      </c>
      <c r="AH188" s="104">
        <f>'Energy Consumption'!L1282</f>
        <v>0</v>
      </c>
      <c r="AI188" s="163">
        <f>'Energy Consumption'!L1363</f>
        <v>0</v>
      </c>
      <c r="AJ188" s="104">
        <f>'Energy Consumption'!L1364</f>
        <v>0</v>
      </c>
      <c r="AK188" s="163">
        <f>'Energy Consumption'!L1445</f>
        <v>0</v>
      </c>
      <c r="AL188" s="104">
        <f>'Energy Consumption'!L1446</f>
        <v>0</v>
      </c>
      <c r="AM188" s="163">
        <f>'Energy Consumption'!L1527</f>
        <v>0</v>
      </c>
      <c r="AN188" s="104">
        <f>'Energy Consumption'!L1528</f>
        <v>0</v>
      </c>
      <c r="AO188" s="163">
        <f>'Energy Consumption'!L1609</f>
        <v>0</v>
      </c>
      <c r="AP188" s="104">
        <f>'Energy Consumption'!L1610</f>
        <v>0</v>
      </c>
      <c r="AR188" s="104">
        <f>'Relevant Variables'!L41</f>
        <v>0</v>
      </c>
      <c r="AS188" s="104">
        <f>'Relevant Variables'!L71</f>
        <v>0</v>
      </c>
      <c r="AT188" s="104">
        <f>'Relevant Variables'!L101</f>
        <v>0</v>
      </c>
      <c r="AU188" s="104">
        <f>'Relevant Variables'!L131</f>
        <v>0</v>
      </c>
      <c r="AV188" s="104">
        <f>'Relevant Variables'!L161</f>
        <v>0</v>
      </c>
      <c r="AW188" s="104">
        <f>'Relevant Variables'!L191</f>
        <v>0</v>
      </c>
      <c r="AX188" s="104">
        <f>'Relevant Variables'!L221</f>
        <v>0</v>
      </c>
      <c r="AY188" s="104">
        <f>'Relevant Variables'!L251</f>
        <v>0</v>
      </c>
      <c r="AZ188" s="104">
        <f>'Relevant Variables'!L281</f>
        <v>0</v>
      </c>
      <c r="BA188" s="104">
        <f>'Relevant Variables'!L311</f>
        <v>0</v>
      </c>
      <c r="BB188" s="104">
        <f>'Relevant Variables'!L341</f>
        <v>0</v>
      </c>
      <c r="BC188" s="104">
        <f>'Relevant Variables'!L371</f>
        <v>0</v>
      </c>
      <c r="BD188" s="104">
        <f>'Relevant Variables'!L401</f>
        <v>0</v>
      </c>
      <c r="BE188" s="104">
        <f>'Relevant Variables'!L431</f>
        <v>0</v>
      </c>
      <c r="BF188" s="104">
        <f>'Relevant Variables'!L461</f>
        <v>0</v>
      </c>
      <c r="BG188" s="104">
        <f>'Relevant Variables'!L491</f>
        <v>0</v>
      </c>
      <c r="BH188" s="104">
        <f>'Relevant Variables'!L521</f>
        <v>0</v>
      </c>
      <c r="BI188" s="104">
        <f>'Relevant Variables'!L551</f>
        <v>0</v>
      </c>
      <c r="BJ188" s="104">
        <f>'Relevant Variables'!L581</f>
        <v>0</v>
      </c>
      <c r="BK188" s="104">
        <f>'Relevant Variables'!L611</f>
        <v>0</v>
      </c>
    </row>
    <row r="189" spans="1:63" s="104" customFormat="1">
      <c r="A189" s="164">
        <f t="shared" si="3"/>
        <v>43739</v>
      </c>
      <c r="C189" s="163">
        <f>'Energy Consumption'!M51</f>
        <v>0</v>
      </c>
      <c r="D189" s="104">
        <f>'Energy Consumption'!M52</f>
        <v>0</v>
      </c>
      <c r="E189" s="163">
        <f>'Energy Consumption'!M133</f>
        <v>0</v>
      </c>
      <c r="F189" s="104">
        <f>'Energy Consumption'!M134</f>
        <v>0</v>
      </c>
      <c r="G189" s="163">
        <f>'Energy Consumption'!M215</f>
        <v>0</v>
      </c>
      <c r="H189" s="104">
        <f>'Energy Consumption'!M216</f>
        <v>0</v>
      </c>
      <c r="I189" s="163">
        <f>'Energy Consumption'!M297</f>
        <v>0</v>
      </c>
      <c r="J189" s="104">
        <f>'Energy Consumption'!M298</f>
        <v>0</v>
      </c>
      <c r="K189" s="163">
        <f>'Energy Consumption'!M379</f>
        <v>0</v>
      </c>
      <c r="L189" s="104">
        <f>'Energy Consumption'!M380</f>
        <v>0</v>
      </c>
      <c r="M189" s="163">
        <f>'Energy Consumption'!M461</f>
        <v>0</v>
      </c>
      <c r="N189" s="104">
        <f>'Energy Consumption'!M462</f>
        <v>0</v>
      </c>
      <c r="O189" s="163">
        <f>'Energy Consumption'!M543</f>
        <v>0</v>
      </c>
      <c r="P189" s="104">
        <f>'Energy Consumption'!M544</f>
        <v>0</v>
      </c>
      <c r="Q189" s="163">
        <f>'Energy Consumption'!M625</f>
        <v>0</v>
      </c>
      <c r="R189" s="104">
        <f>'Energy Consumption'!M626</f>
        <v>0</v>
      </c>
      <c r="S189" s="163">
        <f>'Energy Consumption'!M707</f>
        <v>0</v>
      </c>
      <c r="T189" s="104">
        <f>'Energy Consumption'!M708</f>
        <v>0</v>
      </c>
      <c r="U189" s="163">
        <f>'Energy Consumption'!M789</f>
        <v>0</v>
      </c>
      <c r="V189" s="104">
        <f>'Energy Consumption'!M790</f>
        <v>0</v>
      </c>
      <c r="W189" s="163">
        <f>'Energy Consumption'!M871</f>
        <v>0</v>
      </c>
      <c r="X189" s="104">
        <f>'Energy Consumption'!M872</f>
        <v>0</v>
      </c>
      <c r="Y189" s="163">
        <f>'Energy Consumption'!M953</f>
        <v>0</v>
      </c>
      <c r="Z189" s="104">
        <f>'Energy Consumption'!M954</f>
        <v>0</v>
      </c>
      <c r="AA189" s="163">
        <f>'Energy Consumption'!M1035</f>
        <v>0</v>
      </c>
      <c r="AB189" s="104">
        <f>'Energy Consumption'!M1036</f>
        <v>0</v>
      </c>
      <c r="AC189" s="163">
        <f>'Energy Consumption'!M1117</f>
        <v>0</v>
      </c>
      <c r="AD189" s="104">
        <f>'Energy Consumption'!M1118</f>
        <v>0</v>
      </c>
      <c r="AE189" s="163">
        <f>'Energy Consumption'!M1199</f>
        <v>0</v>
      </c>
      <c r="AF189" s="104">
        <f>'Energy Consumption'!M1200</f>
        <v>0</v>
      </c>
      <c r="AG189" s="163">
        <f>'Energy Consumption'!M1281</f>
        <v>0</v>
      </c>
      <c r="AH189" s="104">
        <f>'Energy Consumption'!M1282</f>
        <v>0</v>
      </c>
      <c r="AI189" s="163">
        <f>'Energy Consumption'!M1363</f>
        <v>0</v>
      </c>
      <c r="AJ189" s="104">
        <f>'Energy Consumption'!M1364</f>
        <v>0</v>
      </c>
      <c r="AK189" s="163">
        <f>'Energy Consumption'!M1445</f>
        <v>0</v>
      </c>
      <c r="AL189" s="104">
        <f>'Energy Consumption'!M1446</f>
        <v>0</v>
      </c>
      <c r="AM189" s="163">
        <f>'Energy Consumption'!M1527</f>
        <v>0</v>
      </c>
      <c r="AN189" s="104">
        <f>'Energy Consumption'!M1528</f>
        <v>0</v>
      </c>
      <c r="AO189" s="163">
        <f>'Energy Consumption'!M1609</f>
        <v>0</v>
      </c>
      <c r="AP189" s="104">
        <f>'Energy Consumption'!M1610</f>
        <v>0</v>
      </c>
      <c r="AR189" s="104">
        <f>'Relevant Variables'!M41</f>
        <v>0</v>
      </c>
      <c r="AS189" s="104">
        <f>'Relevant Variables'!M71</f>
        <v>0</v>
      </c>
      <c r="AT189" s="104">
        <f>'Relevant Variables'!M101</f>
        <v>0</v>
      </c>
      <c r="AU189" s="104">
        <f>'Relevant Variables'!M131</f>
        <v>0</v>
      </c>
      <c r="AV189" s="104">
        <f>'Relevant Variables'!M161</f>
        <v>0</v>
      </c>
      <c r="AW189" s="104">
        <f>'Relevant Variables'!M191</f>
        <v>0</v>
      </c>
      <c r="AX189" s="104">
        <f>'Relevant Variables'!M221</f>
        <v>0</v>
      </c>
      <c r="AY189" s="104">
        <f>'Relevant Variables'!M251</f>
        <v>0</v>
      </c>
      <c r="AZ189" s="104">
        <f>'Relevant Variables'!M281</f>
        <v>0</v>
      </c>
      <c r="BA189" s="104">
        <f>'Relevant Variables'!M311</f>
        <v>0</v>
      </c>
      <c r="BB189" s="104">
        <f>'Relevant Variables'!M341</f>
        <v>0</v>
      </c>
      <c r="BC189" s="104">
        <f>'Relevant Variables'!M371</f>
        <v>0</v>
      </c>
      <c r="BD189" s="104">
        <f>'Relevant Variables'!M401</f>
        <v>0</v>
      </c>
      <c r="BE189" s="104">
        <f>'Relevant Variables'!M431</f>
        <v>0</v>
      </c>
      <c r="BF189" s="104">
        <f>'Relevant Variables'!M461</f>
        <v>0</v>
      </c>
      <c r="BG189" s="104">
        <f>'Relevant Variables'!M491</f>
        <v>0</v>
      </c>
      <c r="BH189" s="104">
        <f>'Relevant Variables'!M521</f>
        <v>0</v>
      </c>
      <c r="BI189" s="104">
        <f>'Relevant Variables'!M551</f>
        <v>0</v>
      </c>
      <c r="BJ189" s="104">
        <f>'Relevant Variables'!M581</f>
        <v>0</v>
      </c>
      <c r="BK189" s="104">
        <f>'Relevant Variables'!M611</f>
        <v>0</v>
      </c>
    </row>
    <row r="190" spans="1:63" s="104" customFormat="1">
      <c r="A190" s="164">
        <f t="shared" si="3"/>
        <v>43770</v>
      </c>
      <c r="C190" s="163">
        <f>'Energy Consumption'!N51</f>
        <v>0</v>
      </c>
      <c r="D190" s="104">
        <f>'Energy Consumption'!N52</f>
        <v>0</v>
      </c>
      <c r="E190" s="163">
        <f>'Energy Consumption'!N133</f>
        <v>0</v>
      </c>
      <c r="F190" s="104">
        <f>'Energy Consumption'!N134</f>
        <v>0</v>
      </c>
      <c r="G190" s="163">
        <f>'Energy Consumption'!N215</f>
        <v>0</v>
      </c>
      <c r="H190" s="104">
        <f>'Energy Consumption'!N216</f>
        <v>0</v>
      </c>
      <c r="I190" s="163">
        <f>'Energy Consumption'!N297</f>
        <v>0</v>
      </c>
      <c r="J190" s="104">
        <f>'Energy Consumption'!N298</f>
        <v>0</v>
      </c>
      <c r="K190" s="163">
        <f>'Energy Consumption'!N379</f>
        <v>0</v>
      </c>
      <c r="L190" s="104">
        <f>'Energy Consumption'!N380</f>
        <v>0</v>
      </c>
      <c r="M190" s="163">
        <f>'Energy Consumption'!N461</f>
        <v>0</v>
      </c>
      <c r="N190" s="104">
        <f>'Energy Consumption'!N462</f>
        <v>0</v>
      </c>
      <c r="O190" s="163">
        <f>'Energy Consumption'!N543</f>
        <v>0</v>
      </c>
      <c r="P190" s="104">
        <f>'Energy Consumption'!N544</f>
        <v>0</v>
      </c>
      <c r="Q190" s="163">
        <f>'Energy Consumption'!N625</f>
        <v>0</v>
      </c>
      <c r="R190" s="104">
        <f>'Energy Consumption'!N626</f>
        <v>0</v>
      </c>
      <c r="S190" s="163">
        <f>'Energy Consumption'!N707</f>
        <v>0</v>
      </c>
      <c r="T190" s="104">
        <f>'Energy Consumption'!N708</f>
        <v>0</v>
      </c>
      <c r="U190" s="163">
        <f>'Energy Consumption'!N789</f>
        <v>0</v>
      </c>
      <c r="V190" s="104">
        <f>'Energy Consumption'!N790</f>
        <v>0</v>
      </c>
      <c r="W190" s="163">
        <f>'Energy Consumption'!N871</f>
        <v>0</v>
      </c>
      <c r="X190" s="104">
        <f>'Energy Consumption'!N872</f>
        <v>0</v>
      </c>
      <c r="Y190" s="163">
        <f>'Energy Consumption'!N953</f>
        <v>0</v>
      </c>
      <c r="Z190" s="104">
        <f>'Energy Consumption'!N954</f>
        <v>0</v>
      </c>
      <c r="AA190" s="163">
        <f>'Energy Consumption'!N1035</f>
        <v>0</v>
      </c>
      <c r="AB190" s="104">
        <f>'Energy Consumption'!N1036</f>
        <v>0</v>
      </c>
      <c r="AC190" s="163">
        <f>'Energy Consumption'!N1117</f>
        <v>0</v>
      </c>
      <c r="AD190" s="104">
        <f>'Energy Consumption'!N1118</f>
        <v>0</v>
      </c>
      <c r="AE190" s="163">
        <f>'Energy Consumption'!N1199</f>
        <v>0</v>
      </c>
      <c r="AF190" s="104">
        <f>'Energy Consumption'!N1200</f>
        <v>0</v>
      </c>
      <c r="AG190" s="163">
        <f>'Energy Consumption'!N1281</f>
        <v>0</v>
      </c>
      <c r="AH190" s="104">
        <f>'Energy Consumption'!N1282</f>
        <v>0</v>
      </c>
      <c r="AI190" s="163">
        <f>'Energy Consumption'!N1363</f>
        <v>0</v>
      </c>
      <c r="AJ190" s="104">
        <f>'Energy Consumption'!N1364</f>
        <v>0</v>
      </c>
      <c r="AK190" s="163">
        <f>'Energy Consumption'!N1445</f>
        <v>0</v>
      </c>
      <c r="AL190" s="104">
        <f>'Energy Consumption'!N1446</f>
        <v>0</v>
      </c>
      <c r="AM190" s="163">
        <f>'Energy Consumption'!N1527</f>
        <v>0</v>
      </c>
      <c r="AN190" s="104">
        <f>'Energy Consumption'!N1528</f>
        <v>0</v>
      </c>
      <c r="AO190" s="163">
        <f>'Energy Consumption'!N1609</f>
        <v>0</v>
      </c>
      <c r="AP190" s="104">
        <f>'Energy Consumption'!N1610</f>
        <v>0</v>
      </c>
      <c r="AR190" s="104">
        <f>'Relevant Variables'!N41</f>
        <v>0</v>
      </c>
      <c r="AS190" s="104">
        <f>'Relevant Variables'!N71</f>
        <v>0</v>
      </c>
      <c r="AT190" s="104">
        <f>'Relevant Variables'!N101</f>
        <v>0</v>
      </c>
      <c r="AU190" s="104">
        <f>'Relevant Variables'!N131</f>
        <v>0</v>
      </c>
      <c r="AV190" s="104">
        <f>'Relevant Variables'!N161</f>
        <v>0</v>
      </c>
      <c r="AW190" s="104">
        <f>'Relevant Variables'!N191</f>
        <v>0</v>
      </c>
      <c r="AX190" s="104">
        <f>'Relevant Variables'!N221</f>
        <v>0</v>
      </c>
      <c r="AY190" s="104">
        <f>'Relevant Variables'!N251</f>
        <v>0</v>
      </c>
      <c r="AZ190" s="104">
        <f>'Relevant Variables'!N281</f>
        <v>0</v>
      </c>
      <c r="BA190" s="104">
        <f>'Relevant Variables'!N311</f>
        <v>0</v>
      </c>
      <c r="BB190" s="104">
        <f>'Relevant Variables'!N341</f>
        <v>0</v>
      </c>
      <c r="BC190" s="104">
        <f>'Relevant Variables'!N371</f>
        <v>0</v>
      </c>
      <c r="BD190" s="104">
        <f>'Relevant Variables'!N401</f>
        <v>0</v>
      </c>
      <c r="BE190" s="104">
        <f>'Relevant Variables'!N431</f>
        <v>0</v>
      </c>
      <c r="BF190" s="104">
        <f>'Relevant Variables'!N461</f>
        <v>0</v>
      </c>
      <c r="BG190" s="104">
        <f>'Relevant Variables'!N491</f>
        <v>0</v>
      </c>
      <c r="BH190" s="104">
        <f>'Relevant Variables'!N521</f>
        <v>0</v>
      </c>
      <c r="BI190" s="104">
        <f>'Relevant Variables'!N551</f>
        <v>0</v>
      </c>
      <c r="BJ190" s="104">
        <f>'Relevant Variables'!N581</f>
        <v>0</v>
      </c>
      <c r="BK190" s="104">
        <f>'Relevant Variables'!N611</f>
        <v>0</v>
      </c>
    </row>
    <row r="191" spans="1:63" s="104" customFormat="1">
      <c r="A191" s="164">
        <f t="shared" si="3"/>
        <v>43800</v>
      </c>
      <c r="C191" s="163">
        <f>'Energy Consumption'!O51</f>
        <v>0</v>
      </c>
      <c r="D191" s="104">
        <f>'Energy Consumption'!O52</f>
        <v>0</v>
      </c>
      <c r="E191" s="163">
        <f>'Energy Consumption'!O133</f>
        <v>0</v>
      </c>
      <c r="F191" s="104">
        <f>'Energy Consumption'!O134</f>
        <v>0</v>
      </c>
      <c r="G191" s="163">
        <f>'Energy Consumption'!O215</f>
        <v>0</v>
      </c>
      <c r="H191" s="104">
        <f>'Energy Consumption'!O216</f>
        <v>0</v>
      </c>
      <c r="I191" s="163">
        <f>'Energy Consumption'!O297</f>
        <v>0</v>
      </c>
      <c r="J191" s="104">
        <f>'Energy Consumption'!O298</f>
        <v>0</v>
      </c>
      <c r="K191" s="163">
        <f>'Energy Consumption'!O379</f>
        <v>0</v>
      </c>
      <c r="L191" s="104">
        <f>'Energy Consumption'!O380</f>
        <v>0</v>
      </c>
      <c r="M191" s="163">
        <f>'Energy Consumption'!O461</f>
        <v>0</v>
      </c>
      <c r="N191" s="104">
        <f>'Energy Consumption'!O462</f>
        <v>0</v>
      </c>
      <c r="O191" s="163">
        <f>'Energy Consumption'!O543</f>
        <v>0</v>
      </c>
      <c r="P191" s="104">
        <f>'Energy Consumption'!O544</f>
        <v>0</v>
      </c>
      <c r="Q191" s="163">
        <f>'Energy Consumption'!O625</f>
        <v>0</v>
      </c>
      <c r="R191" s="104">
        <f>'Energy Consumption'!O626</f>
        <v>0</v>
      </c>
      <c r="S191" s="163">
        <f>'Energy Consumption'!O707</f>
        <v>0</v>
      </c>
      <c r="T191" s="104">
        <f>'Energy Consumption'!O708</f>
        <v>0</v>
      </c>
      <c r="U191" s="163">
        <f>'Energy Consumption'!O789</f>
        <v>0</v>
      </c>
      <c r="V191" s="104">
        <f>'Energy Consumption'!O790</f>
        <v>0</v>
      </c>
      <c r="W191" s="163">
        <f>'Energy Consumption'!O871</f>
        <v>0</v>
      </c>
      <c r="X191" s="104">
        <f>'Energy Consumption'!O872</f>
        <v>0</v>
      </c>
      <c r="Y191" s="163">
        <f>'Energy Consumption'!O953</f>
        <v>0</v>
      </c>
      <c r="Z191" s="104">
        <f>'Energy Consumption'!O954</f>
        <v>0</v>
      </c>
      <c r="AA191" s="163">
        <f>'Energy Consumption'!O1035</f>
        <v>0</v>
      </c>
      <c r="AB191" s="104">
        <f>'Energy Consumption'!O1036</f>
        <v>0</v>
      </c>
      <c r="AC191" s="163">
        <f>'Energy Consumption'!O1117</f>
        <v>0</v>
      </c>
      <c r="AD191" s="104">
        <f>'Energy Consumption'!O1118</f>
        <v>0</v>
      </c>
      <c r="AE191" s="163">
        <f>'Energy Consumption'!O1199</f>
        <v>0</v>
      </c>
      <c r="AF191" s="104">
        <f>'Energy Consumption'!O1200</f>
        <v>0</v>
      </c>
      <c r="AG191" s="163">
        <f>'Energy Consumption'!O1281</f>
        <v>0</v>
      </c>
      <c r="AH191" s="104">
        <f>'Energy Consumption'!O1282</f>
        <v>0</v>
      </c>
      <c r="AI191" s="163">
        <f>'Energy Consumption'!O1363</f>
        <v>0</v>
      </c>
      <c r="AJ191" s="104">
        <f>'Energy Consumption'!O1364</f>
        <v>0</v>
      </c>
      <c r="AK191" s="163">
        <f>'Energy Consumption'!O1445</f>
        <v>0</v>
      </c>
      <c r="AL191" s="104">
        <f>'Energy Consumption'!O1446</f>
        <v>0</v>
      </c>
      <c r="AM191" s="163">
        <f>'Energy Consumption'!O1527</f>
        <v>0</v>
      </c>
      <c r="AN191" s="104">
        <f>'Energy Consumption'!O1528</f>
        <v>0</v>
      </c>
      <c r="AO191" s="163">
        <f>'Energy Consumption'!O1609</f>
        <v>0</v>
      </c>
      <c r="AP191" s="104">
        <f>'Energy Consumption'!O1610</f>
        <v>0</v>
      </c>
      <c r="AR191" s="104">
        <f>'Relevant Variables'!O41</f>
        <v>0</v>
      </c>
      <c r="AS191" s="104">
        <f>'Relevant Variables'!O71</f>
        <v>0</v>
      </c>
      <c r="AT191" s="104">
        <f>'Relevant Variables'!O101</f>
        <v>0</v>
      </c>
      <c r="AU191" s="104">
        <f>'Relevant Variables'!O131</f>
        <v>0</v>
      </c>
      <c r="AV191" s="104">
        <f>'Relevant Variables'!O161</f>
        <v>0</v>
      </c>
      <c r="AW191" s="104">
        <f>'Relevant Variables'!O191</f>
        <v>0</v>
      </c>
      <c r="AX191" s="104">
        <f>'Relevant Variables'!O221</f>
        <v>0</v>
      </c>
      <c r="AY191" s="104">
        <f>'Relevant Variables'!O251</f>
        <v>0</v>
      </c>
      <c r="AZ191" s="104">
        <f>'Relevant Variables'!O281</f>
        <v>0</v>
      </c>
      <c r="BA191" s="104">
        <f>'Relevant Variables'!O311</f>
        <v>0</v>
      </c>
      <c r="BB191" s="104">
        <f>'Relevant Variables'!O341</f>
        <v>0</v>
      </c>
      <c r="BC191" s="104">
        <f>'Relevant Variables'!O371</f>
        <v>0</v>
      </c>
      <c r="BD191" s="104">
        <f>'Relevant Variables'!O401</f>
        <v>0</v>
      </c>
      <c r="BE191" s="104">
        <f>'Relevant Variables'!O431</f>
        <v>0</v>
      </c>
      <c r="BF191" s="104">
        <f>'Relevant Variables'!O461</f>
        <v>0</v>
      </c>
      <c r="BG191" s="104">
        <f>'Relevant Variables'!O491</f>
        <v>0</v>
      </c>
      <c r="BH191" s="104">
        <f>'Relevant Variables'!O521</f>
        <v>0</v>
      </c>
      <c r="BI191" s="104">
        <f>'Relevant Variables'!O551</f>
        <v>0</v>
      </c>
      <c r="BJ191" s="104">
        <f>'Relevant Variables'!O581</f>
        <v>0</v>
      </c>
      <c r="BK191" s="104">
        <f>'Relevant Variables'!O611</f>
        <v>0</v>
      </c>
    </row>
    <row r="192" spans="1:63" s="104" customFormat="1">
      <c r="A192" s="164">
        <f t="shared" si="3"/>
        <v>43831</v>
      </c>
      <c r="C192" s="163">
        <f>'Energy Consumption'!D49</f>
        <v>0</v>
      </c>
      <c r="D192" s="104">
        <f>'Energy Consumption'!D50</f>
        <v>0</v>
      </c>
      <c r="E192" s="163">
        <f>'Energy Consumption'!D131</f>
        <v>0</v>
      </c>
      <c r="F192" s="104">
        <f>'Energy Consumption'!D132</f>
        <v>0</v>
      </c>
      <c r="G192" s="163">
        <f>'Energy Consumption'!D213</f>
        <v>0</v>
      </c>
      <c r="H192" s="104">
        <f>'Energy Consumption'!D214</f>
        <v>0</v>
      </c>
      <c r="I192" s="163">
        <f>'Energy Consumption'!D295</f>
        <v>0</v>
      </c>
      <c r="J192" s="104">
        <f>'Energy Consumption'!D296</f>
        <v>0</v>
      </c>
      <c r="K192" s="163">
        <f>'Energy Consumption'!D377</f>
        <v>0</v>
      </c>
      <c r="L192" s="104">
        <f>'Energy Consumption'!D378</f>
        <v>0</v>
      </c>
      <c r="M192" s="163">
        <f>'Energy Consumption'!D459</f>
        <v>0</v>
      </c>
      <c r="N192" s="104">
        <f>'Energy Consumption'!D460</f>
        <v>0</v>
      </c>
      <c r="O192" s="163">
        <f>'Energy Consumption'!D541</f>
        <v>0</v>
      </c>
      <c r="P192" s="104">
        <f>'Energy Consumption'!D542</f>
        <v>0</v>
      </c>
      <c r="Q192" s="163">
        <f>'Energy Consumption'!D623</f>
        <v>0</v>
      </c>
      <c r="R192" s="104">
        <f>'Energy Consumption'!D624</f>
        <v>0</v>
      </c>
      <c r="S192" s="163">
        <f>'Energy Consumption'!D705</f>
        <v>0</v>
      </c>
      <c r="T192" s="104">
        <f>'Energy Consumption'!D706</f>
        <v>0</v>
      </c>
      <c r="U192" s="163">
        <f>'Energy Consumption'!D787</f>
        <v>0</v>
      </c>
      <c r="V192" s="104">
        <f>'Energy Consumption'!D788</f>
        <v>0</v>
      </c>
      <c r="W192" s="163">
        <f>'Energy Consumption'!D869</f>
        <v>0</v>
      </c>
      <c r="X192" s="104">
        <f>'Energy Consumption'!D870</f>
        <v>0</v>
      </c>
      <c r="Y192" s="163">
        <f>'Energy Consumption'!D951</f>
        <v>0</v>
      </c>
      <c r="Z192" s="104">
        <f>'Energy Consumption'!D952</f>
        <v>0</v>
      </c>
      <c r="AA192" s="163">
        <f>'Energy Consumption'!D1033</f>
        <v>0</v>
      </c>
      <c r="AB192" s="104">
        <f>'Energy Consumption'!D1034</f>
        <v>0</v>
      </c>
      <c r="AC192" s="163">
        <f>'Energy Consumption'!D1115</f>
        <v>0</v>
      </c>
      <c r="AD192" s="104">
        <f>'Energy Consumption'!D1116</f>
        <v>0</v>
      </c>
      <c r="AE192" s="163">
        <f>'Energy Consumption'!D1197</f>
        <v>0</v>
      </c>
      <c r="AF192" s="104">
        <f>'Energy Consumption'!D1198</f>
        <v>0</v>
      </c>
      <c r="AG192" s="163">
        <f>'Energy Consumption'!D1279</f>
        <v>0</v>
      </c>
      <c r="AH192" s="104">
        <f>'Energy Consumption'!D1280</f>
        <v>0</v>
      </c>
      <c r="AI192" s="163">
        <f>'Energy Consumption'!D1361</f>
        <v>0</v>
      </c>
      <c r="AJ192" s="104">
        <f>'Energy Consumption'!D1362</f>
        <v>0</v>
      </c>
      <c r="AK192" s="163">
        <f>'Energy Consumption'!D1443</f>
        <v>0</v>
      </c>
      <c r="AL192" s="104">
        <f>'Energy Consumption'!D1444</f>
        <v>0</v>
      </c>
      <c r="AM192" s="163">
        <f>'Energy Consumption'!D1525</f>
        <v>0</v>
      </c>
      <c r="AN192" s="104">
        <f>'Energy Consumption'!D1526</f>
        <v>0</v>
      </c>
      <c r="AO192" s="163">
        <f>'Energy Consumption'!D1607</f>
        <v>0</v>
      </c>
      <c r="AP192" s="104">
        <f>'Energy Consumption'!D1608</f>
        <v>0</v>
      </c>
      <c r="AR192" s="104">
        <f>'Relevant Variables'!D40</f>
        <v>0</v>
      </c>
      <c r="AS192" s="104">
        <f>'Relevant Variables'!D70</f>
        <v>0</v>
      </c>
      <c r="AT192" s="104">
        <f>'Relevant Variables'!D100</f>
        <v>0</v>
      </c>
      <c r="AU192" s="104">
        <f>'Relevant Variables'!D130</f>
        <v>0</v>
      </c>
      <c r="AV192" s="104">
        <f>'Relevant Variables'!D160</f>
        <v>0</v>
      </c>
      <c r="AW192" s="104">
        <f>'Relevant Variables'!D190</f>
        <v>0</v>
      </c>
      <c r="AX192" s="104">
        <f>'Relevant Variables'!D220</f>
        <v>0</v>
      </c>
      <c r="AY192" s="104">
        <f>'Relevant Variables'!D250</f>
        <v>0</v>
      </c>
      <c r="AZ192" s="104">
        <f>'Relevant Variables'!D280</f>
        <v>0</v>
      </c>
      <c r="BA192" s="104">
        <f>'Relevant Variables'!D310</f>
        <v>0</v>
      </c>
      <c r="BB192" s="104">
        <f>'Relevant Variables'!D340</f>
        <v>0</v>
      </c>
      <c r="BC192" s="104">
        <f>'Relevant Variables'!D370</f>
        <v>0</v>
      </c>
      <c r="BD192" s="104">
        <f>'Relevant Variables'!D400</f>
        <v>0</v>
      </c>
      <c r="BE192" s="104">
        <f>'Relevant Variables'!D430</f>
        <v>0</v>
      </c>
      <c r="BF192" s="104">
        <f>'Relevant Variables'!D460</f>
        <v>0</v>
      </c>
      <c r="BG192" s="104">
        <f>'Relevant Variables'!D490</f>
        <v>0</v>
      </c>
      <c r="BH192" s="104">
        <f>'Relevant Variables'!D520</f>
        <v>0</v>
      </c>
      <c r="BI192" s="104">
        <f>'Relevant Variables'!D550</f>
        <v>0</v>
      </c>
      <c r="BJ192" s="104">
        <f>'Relevant Variables'!D580</f>
        <v>0</v>
      </c>
      <c r="BK192" s="104">
        <f>'Relevant Variables'!D610</f>
        <v>0</v>
      </c>
    </row>
    <row r="193" spans="1:63" s="104" customFormat="1">
      <c r="A193" s="164">
        <f t="shared" si="3"/>
        <v>43862</v>
      </c>
      <c r="C193" s="163">
        <f>'Energy Consumption'!E49</f>
        <v>0</v>
      </c>
      <c r="D193" s="104">
        <f>'Energy Consumption'!E50</f>
        <v>0</v>
      </c>
      <c r="E193" s="163">
        <f>'Energy Consumption'!E131</f>
        <v>0</v>
      </c>
      <c r="F193" s="104">
        <f>'Energy Consumption'!E132</f>
        <v>0</v>
      </c>
      <c r="G193" s="163">
        <f>'Energy Consumption'!E213</f>
        <v>0</v>
      </c>
      <c r="H193" s="104">
        <f>'Energy Consumption'!E214</f>
        <v>0</v>
      </c>
      <c r="I193" s="163">
        <f>'Energy Consumption'!E295</f>
        <v>0</v>
      </c>
      <c r="J193" s="104">
        <f>'Energy Consumption'!E296</f>
        <v>0</v>
      </c>
      <c r="K193" s="163">
        <f>'Energy Consumption'!E377</f>
        <v>0</v>
      </c>
      <c r="L193" s="104">
        <f>'Energy Consumption'!E378</f>
        <v>0</v>
      </c>
      <c r="M193" s="163">
        <f>'Energy Consumption'!E459</f>
        <v>0</v>
      </c>
      <c r="N193" s="104">
        <f>'Energy Consumption'!E460</f>
        <v>0</v>
      </c>
      <c r="O193" s="163">
        <f>'Energy Consumption'!E541</f>
        <v>0</v>
      </c>
      <c r="P193" s="104">
        <f>'Energy Consumption'!E542</f>
        <v>0</v>
      </c>
      <c r="Q193" s="163">
        <f>'Energy Consumption'!E623</f>
        <v>0</v>
      </c>
      <c r="R193" s="104">
        <f>'Energy Consumption'!E624</f>
        <v>0</v>
      </c>
      <c r="S193" s="163">
        <f>'Energy Consumption'!E705</f>
        <v>0</v>
      </c>
      <c r="T193" s="104">
        <f>'Energy Consumption'!E706</f>
        <v>0</v>
      </c>
      <c r="U193" s="163">
        <f>'Energy Consumption'!E787</f>
        <v>0</v>
      </c>
      <c r="V193" s="104">
        <f>'Energy Consumption'!E788</f>
        <v>0</v>
      </c>
      <c r="W193" s="163">
        <f>'Energy Consumption'!E869</f>
        <v>0</v>
      </c>
      <c r="X193" s="104">
        <f>'Energy Consumption'!E870</f>
        <v>0</v>
      </c>
      <c r="Y193" s="163">
        <f>'Energy Consumption'!E951</f>
        <v>0</v>
      </c>
      <c r="Z193" s="104">
        <f>'Energy Consumption'!E952</f>
        <v>0</v>
      </c>
      <c r="AA193" s="163">
        <f>'Energy Consumption'!E1033</f>
        <v>0</v>
      </c>
      <c r="AB193" s="104">
        <f>'Energy Consumption'!E1034</f>
        <v>0</v>
      </c>
      <c r="AC193" s="163">
        <f>'Energy Consumption'!E1115</f>
        <v>0</v>
      </c>
      <c r="AD193" s="104">
        <f>'Energy Consumption'!E1116</f>
        <v>0</v>
      </c>
      <c r="AE193" s="163">
        <f>'Energy Consumption'!E1197</f>
        <v>0</v>
      </c>
      <c r="AF193" s="104">
        <f>'Energy Consumption'!E1198</f>
        <v>0</v>
      </c>
      <c r="AG193" s="163">
        <f>'Energy Consumption'!E1279</f>
        <v>0</v>
      </c>
      <c r="AH193" s="104">
        <f>'Energy Consumption'!E1280</f>
        <v>0</v>
      </c>
      <c r="AI193" s="163">
        <f>'Energy Consumption'!E1361</f>
        <v>0</v>
      </c>
      <c r="AJ193" s="104">
        <f>'Energy Consumption'!E1362</f>
        <v>0</v>
      </c>
      <c r="AK193" s="163">
        <f>'Energy Consumption'!E1443</f>
        <v>0</v>
      </c>
      <c r="AL193" s="104">
        <f>'Energy Consumption'!E1444</f>
        <v>0</v>
      </c>
      <c r="AM193" s="163">
        <f>'Energy Consumption'!E1525</f>
        <v>0</v>
      </c>
      <c r="AN193" s="104">
        <f>'Energy Consumption'!E1526</f>
        <v>0</v>
      </c>
      <c r="AO193" s="163">
        <f>'Energy Consumption'!E1607</f>
        <v>0</v>
      </c>
      <c r="AP193" s="104">
        <f>'Energy Consumption'!E1608</f>
        <v>0</v>
      </c>
      <c r="AR193" s="104">
        <f>'Relevant Variables'!E40</f>
        <v>0</v>
      </c>
      <c r="AS193" s="104">
        <f>'Relevant Variables'!E70</f>
        <v>0</v>
      </c>
      <c r="AT193" s="104">
        <f>'Relevant Variables'!E100</f>
        <v>0</v>
      </c>
      <c r="AU193" s="104">
        <f>'Relevant Variables'!E130</f>
        <v>0</v>
      </c>
      <c r="AV193" s="104">
        <f>'Relevant Variables'!E160</f>
        <v>0</v>
      </c>
      <c r="AW193" s="104">
        <f>'Relevant Variables'!E190</f>
        <v>0</v>
      </c>
      <c r="AX193" s="104">
        <f>'Relevant Variables'!E220</f>
        <v>0</v>
      </c>
      <c r="AY193" s="104">
        <f>'Relevant Variables'!E250</f>
        <v>0</v>
      </c>
      <c r="AZ193" s="104">
        <f>'Relevant Variables'!E280</f>
        <v>0</v>
      </c>
      <c r="BA193" s="104">
        <f>'Relevant Variables'!E310</f>
        <v>0</v>
      </c>
      <c r="BB193" s="104">
        <f>'Relevant Variables'!E340</f>
        <v>0</v>
      </c>
      <c r="BC193" s="104">
        <f>'Relevant Variables'!E370</f>
        <v>0</v>
      </c>
      <c r="BD193" s="104">
        <f>'Relevant Variables'!E400</f>
        <v>0</v>
      </c>
      <c r="BE193" s="104">
        <f>'Relevant Variables'!E430</f>
        <v>0</v>
      </c>
      <c r="BF193" s="104">
        <f>'Relevant Variables'!E460</f>
        <v>0</v>
      </c>
      <c r="BG193" s="104">
        <f>'Relevant Variables'!E490</f>
        <v>0</v>
      </c>
      <c r="BH193" s="104">
        <f>'Relevant Variables'!E520</f>
        <v>0</v>
      </c>
      <c r="BI193" s="104">
        <f>'Relevant Variables'!E550</f>
        <v>0</v>
      </c>
      <c r="BJ193" s="104">
        <f>'Relevant Variables'!E580</f>
        <v>0</v>
      </c>
      <c r="BK193" s="104">
        <f>'Relevant Variables'!E610</f>
        <v>0</v>
      </c>
    </row>
    <row r="194" spans="1:63" s="104" customFormat="1">
      <c r="A194" s="164">
        <f t="shared" si="3"/>
        <v>43891</v>
      </c>
      <c r="C194" s="163">
        <f>'Energy Consumption'!F49</f>
        <v>0</v>
      </c>
      <c r="D194" s="104">
        <f>'Energy Consumption'!F50</f>
        <v>0</v>
      </c>
      <c r="E194" s="163">
        <f>'Energy Consumption'!F131</f>
        <v>0</v>
      </c>
      <c r="F194" s="104">
        <f>'Energy Consumption'!F132</f>
        <v>0</v>
      </c>
      <c r="G194" s="163">
        <f>'Energy Consumption'!F213</f>
        <v>0</v>
      </c>
      <c r="H194" s="104">
        <f>'Energy Consumption'!F214</f>
        <v>0</v>
      </c>
      <c r="I194" s="163">
        <f>'Energy Consumption'!F295</f>
        <v>0</v>
      </c>
      <c r="J194" s="104">
        <f>'Energy Consumption'!F296</f>
        <v>0</v>
      </c>
      <c r="K194" s="163">
        <f>'Energy Consumption'!F377</f>
        <v>0</v>
      </c>
      <c r="L194" s="104">
        <f>'Energy Consumption'!F378</f>
        <v>0</v>
      </c>
      <c r="M194" s="163">
        <f>'Energy Consumption'!F459</f>
        <v>0</v>
      </c>
      <c r="N194" s="104">
        <f>'Energy Consumption'!F460</f>
        <v>0</v>
      </c>
      <c r="O194" s="163">
        <f>'Energy Consumption'!F541</f>
        <v>0</v>
      </c>
      <c r="P194" s="104">
        <f>'Energy Consumption'!F542</f>
        <v>0</v>
      </c>
      <c r="Q194" s="163">
        <f>'Energy Consumption'!F623</f>
        <v>0</v>
      </c>
      <c r="R194" s="104">
        <f>'Energy Consumption'!F624</f>
        <v>0</v>
      </c>
      <c r="S194" s="163">
        <f>'Energy Consumption'!F705</f>
        <v>0</v>
      </c>
      <c r="T194" s="104">
        <f>'Energy Consumption'!F706</f>
        <v>0</v>
      </c>
      <c r="U194" s="163">
        <f>'Energy Consumption'!F787</f>
        <v>0</v>
      </c>
      <c r="V194" s="104">
        <f>'Energy Consumption'!F788</f>
        <v>0</v>
      </c>
      <c r="W194" s="163">
        <f>'Energy Consumption'!F869</f>
        <v>0</v>
      </c>
      <c r="X194" s="104">
        <f>'Energy Consumption'!F870</f>
        <v>0</v>
      </c>
      <c r="Y194" s="163">
        <f>'Energy Consumption'!F951</f>
        <v>0</v>
      </c>
      <c r="Z194" s="104">
        <f>'Energy Consumption'!F952</f>
        <v>0</v>
      </c>
      <c r="AA194" s="163">
        <f>'Energy Consumption'!F1033</f>
        <v>0</v>
      </c>
      <c r="AB194" s="104">
        <f>'Energy Consumption'!F1034</f>
        <v>0</v>
      </c>
      <c r="AC194" s="163">
        <f>'Energy Consumption'!F1115</f>
        <v>0</v>
      </c>
      <c r="AD194" s="104">
        <f>'Energy Consumption'!F1116</f>
        <v>0</v>
      </c>
      <c r="AE194" s="163">
        <f>'Energy Consumption'!F1197</f>
        <v>0</v>
      </c>
      <c r="AF194" s="104">
        <f>'Energy Consumption'!F1198</f>
        <v>0</v>
      </c>
      <c r="AG194" s="163">
        <f>'Energy Consumption'!F1279</f>
        <v>0</v>
      </c>
      <c r="AH194" s="104">
        <f>'Energy Consumption'!F1280</f>
        <v>0</v>
      </c>
      <c r="AI194" s="163">
        <f>'Energy Consumption'!F1361</f>
        <v>0</v>
      </c>
      <c r="AJ194" s="104">
        <f>'Energy Consumption'!F1362</f>
        <v>0</v>
      </c>
      <c r="AK194" s="163">
        <f>'Energy Consumption'!F1443</f>
        <v>0</v>
      </c>
      <c r="AL194" s="104">
        <f>'Energy Consumption'!F1444</f>
        <v>0</v>
      </c>
      <c r="AM194" s="163">
        <f>'Energy Consumption'!F1525</f>
        <v>0</v>
      </c>
      <c r="AN194" s="104">
        <f>'Energy Consumption'!F1526</f>
        <v>0</v>
      </c>
      <c r="AO194" s="163">
        <f>'Energy Consumption'!F1607</f>
        <v>0</v>
      </c>
      <c r="AP194" s="104">
        <f>'Energy Consumption'!F1608</f>
        <v>0</v>
      </c>
      <c r="AR194" s="104">
        <f>'Relevant Variables'!F40</f>
        <v>0</v>
      </c>
      <c r="AS194" s="104">
        <f>'Relevant Variables'!F70</f>
        <v>0</v>
      </c>
      <c r="AT194" s="104">
        <f>'Relevant Variables'!F100</f>
        <v>0</v>
      </c>
      <c r="AU194" s="104">
        <f>'Relevant Variables'!F130</f>
        <v>0</v>
      </c>
      <c r="AV194" s="104">
        <f>'Relevant Variables'!F160</f>
        <v>0</v>
      </c>
      <c r="AW194" s="104">
        <f>'Relevant Variables'!F190</f>
        <v>0</v>
      </c>
      <c r="AX194" s="104">
        <f>'Relevant Variables'!F220</f>
        <v>0</v>
      </c>
      <c r="AY194" s="104">
        <f>'Relevant Variables'!F250</f>
        <v>0</v>
      </c>
      <c r="AZ194" s="104">
        <f>'Relevant Variables'!F280</f>
        <v>0</v>
      </c>
      <c r="BA194" s="104">
        <f>'Relevant Variables'!F310</f>
        <v>0</v>
      </c>
      <c r="BB194" s="104">
        <f>'Relevant Variables'!F340</f>
        <v>0</v>
      </c>
      <c r="BC194" s="104">
        <f>'Relevant Variables'!F370</f>
        <v>0</v>
      </c>
      <c r="BD194" s="104">
        <f>'Relevant Variables'!F400</f>
        <v>0</v>
      </c>
      <c r="BE194" s="104">
        <f>'Relevant Variables'!F430</f>
        <v>0</v>
      </c>
      <c r="BF194" s="104">
        <f>'Relevant Variables'!F460</f>
        <v>0</v>
      </c>
      <c r="BG194" s="104">
        <f>'Relevant Variables'!F490</f>
        <v>0</v>
      </c>
      <c r="BH194" s="104">
        <f>'Relevant Variables'!F520</f>
        <v>0</v>
      </c>
      <c r="BI194" s="104">
        <f>'Relevant Variables'!F550</f>
        <v>0</v>
      </c>
      <c r="BJ194" s="104">
        <f>'Relevant Variables'!F580</f>
        <v>0</v>
      </c>
      <c r="BK194" s="104">
        <f>'Relevant Variables'!F610</f>
        <v>0</v>
      </c>
    </row>
    <row r="195" spans="1:63" s="104" customFormat="1">
      <c r="A195" s="164">
        <f t="shared" si="3"/>
        <v>43922</v>
      </c>
      <c r="C195" s="163">
        <f>'Energy Consumption'!G49</f>
        <v>0</v>
      </c>
      <c r="D195" s="104">
        <f>'Energy Consumption'!G50</f>
        <v>0</v>
      </c>
      <c r="E195" s="163">
        <f>'Energy Consumption'!G131</f>
        <v>0</v>
      </c>
      <c r="F195" s="104">
        <f>'Energy Consumption'!G132</f>
        <v>0</v>
      </c>
      <c r="G195" s="163">
        <f>'Energy Consumption'!G213</f>
        <v>0</v>
      </c>
      <c r="H195" s="104">
        <f>'Energy Consumption'!G214</f>
        <v>0</v>
      </c>
      <c r="I195" s="163">
        <f>'Energy Consumption'!G295</f>
        <v>0</v>
      </c>
      <c r="J195" s="104">
        <f>'Energy Consumption'!G296</f>
        <v>0</v>
      </c>
      <c r="K195" s="163">
        <f>'Energy Consumption'!G377</f>
        <v>0</v>
      </c>
      <c r="L195" s="104">
        <f>'Energy Consumption'!G378</f>
        <v>0</v>
      </c>
      <c r="M195" s="163">
        <f>'Energy Consumption'!G459</f>
        <v>0</v>
      </c>
      <c r="N195" s="104">
        <f>'Energy Consumption'!G460</f>
        <v>0</v>
      </c>
      <c r="O195" s="163">
        <f>'Energy Consumption'!G541</f>
        <v>0</v>
      </c>
      <c r="P195" s="104">
        <f>'Energy Consumption'!G542</f>
        <v>0</v>
      </c>
      <c r="Q195" s="163">
        <f>'Energy Consumption'!G623</f>
        <v>0</v>
      </c>
      <c r="R195" s="104">
        <f>'Energy Consumption'!G624</f>
        <v>0</v>
      </c>
      <c r="S195" s="163">
        <f>'Energy Consumption'!G705</f>
        <v>0</v>
      </c>
      <c r="T195" s="104">
        <f>'Energy Consumption'!G706</f>
        <v>0</v>
      </c>
      <c r="U195" s="163">
        <f>'Energy Consumption'!G787</f>
        <v>0</v>
      </c>
      <c r="V195" s="104">
        <f>'Energy Consumption'!G788</f>
        <v>0</v>
      </c>
      <c r="W195" s="163">
        <f>'Energy Consumption'!G869</f>
        <v>0</v>
      </c>
      <c r="X195" s="104">
        <f>'Energy Consumption'!G870</f>
        <v>0</v>
      </c>
      <c r="Y195" s="163">
        <f>'Energy Consumption'!G951</f>
        <v>0</v>
      </c>
      <c r="Z195" s="104">
        <f>'Energy Consumption'!G952</f>
        <v>0</v>
      </c>
      <c r="AA195" s="163">
        <f>'Energy Consumption'!G1033</f>
        <v>0</v>
      </c>
      <c r="AB195" s="104">
        <f>'Energy Consumption'!G1034</f>
        <v>0</v>
      </c>
      <c r="AC195" s="163">
        <f>'Energy Consumption'!G1115</f>
        <v>0</v>
      </c>
      <c r="AD195" s="104">
        <f>'Energy Consumption'!G1116</f>
        <v>0</v>
      </c>
      <c r="AE195" s="163">
        <f>'Energy Consumption'!G1197</f>
        <v>0</v>
      </c>
      <c r="AF195" s="104">
        <f>'Energy Consumption'!G1198</f>
        <v>0</v>
      </c>
      <c r="AG195" s="163">
        <f>'Energy Consumption'!G1279</f>
        <v>0</v>
      </c>
      <c r="AH195" s="104">
        <f>'Energy Consumption'!G1280</f>
        <v>0</v>
      </c>
      <c r="AI195" s="163">
        <f>'Energy Consumption'!G1361</f>
        <v>0</v>
      </c>
      <c r="AJ195" s="104">
        <f>'Energy Consumption'!G1362</f>
        <v>0</v>
      </c>
      <c r="AK195" s="163">
        <f>'Energy Consumption'!G1443</f>
        <v>0</v>
      </c>
      <c r="AL195" s="104">
        <f>'Energy Consumption'!G1444</f>
        <v>0</v>
      </c>
      <c r="AM195" s="163">
        <f>'Energy Consumption'!G1525</f>
        <v>0</v>
      </c>
      <c r="AN195" s="104">
        <f>'Energy Consumption'!G1526</f>
        <v>0</v>
      </c>
      <c r="AO195" s="163">
        <f>'Energy Consumption'!G1607</f>
        <v>0</v>
      </c>
      <c r="AP195" s="104">
        <f>'Energy Consumption'!G1608</f>
        <v>0</v>
      </c>
      <c r="AR195" s="104">
        <f>'Relevant Variables'!G40</f>
        <v>0</v>
      </c>
      <c r="AS195" s="104">
        <f>'Relevant Variables'!G70</f>
        <v>0</v>
      </c>
      <c r="AT195" s="104">
        <f>'Relevant Variables'!G100</f>
        <v>0</v>
      </c>
      <c r="AU195" s="104">
        <f>'Relevant Variables'!G130</f>
        <v>0</v>
      </c>
      <c r="AV195" s="104">
        <f>'Relevant Variables'!G160</f>
        <v>0</v>
      </c>
      <c r="AW195" s="104">
        <f>'Relevant Variables'!G190</f>
        <v>0</v>
      </c>
      <c r="AX195" s="104">
        <f>'Relevant Variables'!G220</f>
        <v>0</v>
      </c>
      <c r="AY195" s="104">
        <f>'Relevant Variables'!G250</f>
        <v>0</v>
      </c>
      <c r="AZ195" s="104">
        <f>'Relevant Variables'!G280</f>
        <v>0</v>
      </c>
      <c r="BA195" s="104">
        <f>'Relevant Variables'!G310</f>
        <v>0</v>
      </c>
      <c r="BB195" s="104">
        <f>'Relevant Variables'!G340</f>
        <v>0</v>
      </c>
      <c r="BC195" s="104">
        <f>'Relevant Variables'!G370</f>
        <v>0</v>
      </c>
      <c r="BD195" s="104">
        <f>'Relevant Variables'!G400</f>
        <v>0</v>
      </c>
      <c r="BE195" s="104">
        <f>'Relevant Variables'!G430</f>
        <v>0</v>
      </c>
      <c r="BF195" s="104">
        <f>'Relevant Variables'!G460</f>
        <v>0</v>
      </c>
      <c r="BG195" s="104">
        <f>'Relevant Variables'!G490</f>
        <v>0</v>
      </c>
      <c r="BH195" s="104">
        <f>'Relevant Variables'!G520</f>
        <v>0</v>
      </c>
      <c r="BI195" s="104">
        <f>'Relevant Variables'!G550</f>
        <v>0</v>
      </c>
      <c r="BJ195" s="104">
        <f>'Relevant Variables'!G580</f>
        <v>0</v>
      </c>
      <c r="BK195" s="104">
        <f>'Relevant Variables'!G610</f>
        <v>0</v>
      </c>
    </row>
    <row r="196" spans="1:63" s="104" customFormat="1">
      <c r="A196" s="164">
        <f t="shared" si="3"/>
        <v>43952</v>
      </c>
      <c r="C196" s="163">
        <f>'Energy Consumption'!H49</f>
        <v>0</v>
      </c>
      <c r="D196" s="104">
        <f>'Energy Consumption'!H50</f>
        <v>0</v>
      </c>
      <c r="E196" s="163">
        <f>'Energy Consumption'!H131</f>
        <v>0</v>
      </c>
      <c r="F196" s="104">
        <f>'Energy Consumption'!H132</f>
        <v>0</v>
      </c>
      <c r="G196" s="163">
        <f>'Energy Consumption'!H213</f>
        <v>0</v>
      </c>
      <c r="H196" s="104">
        <f>'Energy Consumption'!H214</f>
        <v>0</v>
      </c>
      <c r="I196" s="163">
        <f>'Energy Consumption'!H295</f>
        <v>0</v>
      </c>
      <c r="J196" s="104">
        <f>'Energy Consumption'!H296</f>
        <v>0</v>
      </c>
      <c r="K196" s="163">
        <f>'Energy Consumption'!H377</f>
        <v>0</v>
      </c>
      <c r="L196" s="104">
        <f>'Energy Consumption'!H378</f>
        <v>0</v>
      </c>
      <c r="M196" s="163">
        <f>'Energy Consumption'!H459</f>
        <v>0</v>
      </c>
      <c r="N196" s="104">
        <f>'Energy Consumption'!H460</f>
        <v>0</v>
      </c>
      <c r="O196" s="163">
        <f>'Energy Consumption'!H541</f>
        <v>0</v>
      </c>
      <c r="P196" s="104">
        <f>'Energy Consumption'!H542</f>
        <v>0</v>
      </c>
      <c r="Q196" s="163">
        <f>'Energy Consumption'!H623</f>
        <v>0</v>
      </c>
      <c r="R196" s="104">
        <f>'Energy Consumption'!H624</f>
        <v>0</v>
      </c>
      <c r="S196" s="163">
        <f>'Energy Consumption'!H705</f>
        <v>0</v>
      </c>
      <c r="T196" s="104">
        <f>'Energy Consumption'!H706</f>
        <v>0</v>
      </c>
      <c r="U196" s="163">
        <f>'Energy Consumption'!H787</f>
        <v>0</v>
      </c>
      <c r="V196" s="104">
        <f>'Energy Consumption'!H788</f>
        <v>0</v>
      </c>
      <c r="W196" s="163">
        <f>'Energy Consumption'!H869</f>
        <v>0</v>
      </c>
      <c r="X196" s="104">
        <f>'Energy Consumption'!H870</f>
        <v>0</v>
      </c>
      <c r="Y196" s="163">
        <f>'Energy Consumption'!H951</f>
        <v>0</v>
      </c>
      <c r="Z196" s="104">
        <f>'Energy Consumption'!H952</f>
        <v>0</v>
      </c>
      <c r="AA196" s="163">
        <f>'Energy Consumption'!H1033</f>
        <v>0</v>
      </c>
      <c r="AB196" s="104">
        <f>'Energy Consumption'!H1034</f>
        <v>0</v>
      </c>
      <c r="AC196" s="163">
        <f>'Energy Consumption'!H1115</f>
        <v>0</v>
      </c>
      <c r="AD196" s="104">
        <f>'Energy Consumption'!H1116</f>
        <v>0</v>
      </c>
      <c r="AE196" s="163">
        <f>'Energy Consumption'!H1197</f>
        <v>0</v>
      </c>
      <c r="AF196" s="104">
        <f>'Energy Consumption'!H1198</f>
        <v>0</v>
      </c>
      <c r="AG196" s="163">
        <f>'Energy Consumption'!H1279</f>
        <v>0</v>
      </c>
      <c r="AH196" s="104">
        <f>'Energy Consumption'!H1280</f>
        <v>0</v>
      </c>
      <c r="AI196" s="163">
        <f>'Energy Consumption'!H1361</f>
        <v>0</v>
      </c>
      <c r="AJ196" s="104">
        <f>'Energy Consumption'!H1362</f>
        <v>0</v>
      </c>
      <c r="AK196" s="163">
        <f>'Energy Consumption'!H1443</f>
        <v>0</v>
      </c>
      <c r="AL196" s="104">
        <f>'Energy Consumption'!H1444</f>
        <v>0</v>
      </c>
      <c r="AM196" s="163">
        <f>'Energy Consumption'!H1525</f>
        <v>0</v>
      </c>
      <c r="AN196" s="104">
        <f>'Energy Consumption'!H1526</f>
        <v>0</v>
      </c>
      <c r="AO196" s="163">
        <f>'Energy Consumption'!H1607</f>
        <v>0</v>
      </c>
      <c r="AP196" s="104">
        <f>'Energy Consumption'!H1608</f>
        <v>0</v>
      </c>
      <c r="AR196" s="104">
        <f>'Relevant Variables'!H40</f>
        <v>0</v>
      </c>
      <c r="AS196" s="104">
        <f>'Relevant Variables'!H70</f>
        <v>0</v>
      </c>
      <c r="AT196" s="104">
        <f>'Relevant Variables'!H100</f>
        <v>0</v>
      </c>
      <c r="AU196" s="104">
        <f>'Relevant Variables'!H130</f>
        <v>0</v>
      </c>
      <c r="AV196" s="104">
        <f>'Relevant Variables'!H160</f>
        <v>0</v>
      </c>
      <c r="AW196" s="104">
        <f>'Relevant Variables'!H190</f>
        <v>0</v>
      </c>
      <c r="AX196" s="104">
        <f>'Relevant Variables'!H220</f>
        <v>0</v>
      </c>
      <c r="AY196" s="104">
        <f>'Relevant Variables'!H250</f>
        <v>0</v>
      </c>
      <c r="AZ196" s="104">
        <f>'Relevant Variables'!H280</f>
        <v>0</v>
      </c>
      <c r="BA196" s="104">
        <f>'Relevant Variables'!H310</f>
        <v>0</v>
      </c>
      <c r="BB196" s="104">
        <f>'Relevant Variables'!H340</f>
        <v>0</v>
      </c>
      <c r="BC196" s="104">
        <f>'Relevant Variables'!H370</f>
        <v>0</v>
      </c>
      <c r="BD196" s="104">
        <f>'Relevant Variables'!H400</f>
        <v>0</v>
      </c>
      <c r="BE196" s="104">
        <f>'Relevant Variables'!H430</f>
        <v>0</v>
      </c>
      <c r="BF196" s="104">
        <f>'Relevant Variables'!H460</f>
        <v>0</v>
      </c>
      <c r="BG196" s="104">
        <f>'Relevant Variables'!H490</f>
        <v>0</v>
      </c>
      <c r="BH196" s="104">
        <f>'Relevant Variables'!H520</f>
        <v>0</v>
      </c>
      <c r="BI196" s="104">
        <f>'Relevant Variables'!H550</f>
        <v>0</v>
      </c>
      <c r="BJ196" s="104">
        <f>'Relevant Variables'!H580</f>
        <v>0</v>
      </c>
      <c r="BK196" s="104">
        <f>'Relevant Variables'!H610</f>
        <v>0</v>
      </c>
    </row>
    <row r="197" spans="1:63" s="104" customFormat="1">
      <c r="A197" s="164">
        <f t="shared" si="3"/>
        <v>43983</v>
      </c>
      <c r="C197" s="163">
        <f>'Energy Consumption'!I49</f>
        <v>0</v>
      </c>
      <c r="D197" s="104">
        <f>'Energy Consumption'!I50</f>
        <v>0</v>
      </c>
      <c r="E197" s="163">
        <f>'Energy Consumption'!I131</f>
        <v>0</v>
      </c>
      <c r="F197" s="104">
        <f>'Energy Consumption'!I132</f>
        <v>0</v>
      </c>
      <c r="G197" s="163">
        <f>'Energy Consumption'!I213</f>
        <v>0</v>
      </c>
      <c r="H197" s="104">
        <f>'Energy Consumption'!I214</f>
        <v>0</v>
      </c>
      <c r="I197" s="163">
        <f>'Energy Consumption'!I295</f>
        <v>0</v>
      </c>
      <c r="J197" s="104">
        <f>'Energy Consumption'!I296</f>
        <v>0</v>
      </c>
      <c r="K197" s="163">
        <f>'Energy Consumption'!I377</f>
        <v>0</v>
      </c>
      <c r="L197" s="104">
        <f>'Energy Consumption'!I378</f>
        <v>0</v>
      </c>
      <c r="M197" s="163">
        <f>'Energy Consumption'!I459</f>
        <v>0</v>
      </c>
      <c r="N197" s="104">
        <f>'Energy Consumption'!I460</f>
        <v>0</v>
      </c>
      <c r="O197" s="163">
        <f>'Energy Consumption'!I541</f>
        <v>0</v>
      </c>
      <c r="P197" s="104">
        <f>'Energy Consumption'!I542</f>
        <v>0</v>
      </c>
      <c r="Q197" s="163">
        <f>'Energy Consumption'!I623</f>
        <v>0</v>
      </c>
      <c r="R197" s="104">
        <f>'Energy Consumption'!I624</f>
        <v>0</v>
      </c>
      <c r="S197" s="163">
        <f>'Energy Consumption'!I705</f>
        <v>0</v>
      </c>
      <c r="T197" s="104">
        <f>'Energy Consumption'!I706</f>
        <v>0</v>
      </c>
      <c r="U197" s="163">
        <f>'Energy Consumption'!I787</f>
        <v>0</v>
      </c>
      <c r="V197" s="104">
        <f>'Energy Consumption'!I788</f>
        <v>0</v>
      </c>
      <c r="W197" s="163">
        <f>'Energy Consumption'!I869</f>
        <v>0</v>
      </c>
      <c r="X197" s="104">
        <f>'Energy Consumption'!I870</f>
        <v>0</v>
      </c>
      <c r="Y197" s="163">
        <f>'Energy Consumption'!I951</f>
        <v>0</v>
      </c>
      <c r="Z197" s="104">
        <f>'Energy Consumption'!I952</f>
        <v>0</v>
      </c>
      <c r="AA197" s="163">
        <f>'Energy Consumption'!I1033</f>
        <v>0</v>
      </c>
      <c r="AB197" s="104">
        <f>'Energy Consumption'!I1034</f>
        <v>0</v>
      </c>
      <c r="AC197" s="163">
        <f>'Energy Consumption'!I1115</f>
        <v>0</v>
      </c>
      <c r="AD197" s="104">
        <f>'Energy Consumption'!I1116</f>
        <v>0</v>
      </c>
      <c r="AE197" s="163">
        <f>'Energy Consumption'!I1197</f>
        <v>0</v>
      </c>
      <c r="AF197" s="104">
        <f>'Energy Consumption'!I1198</f>
        <v>0</v>
      </c>
      <c r="AG197" s="163">
        <f>'Energy Consumption'!I1279</f>
        <v>0</v>
      </c>
      <c r="AH197" s="104">
        <f>'Energy Consumption'!I1280</f>
        <v>0</v>
      </c>
      <c r="AI197" s="163">
        <f>'Energy Consumption'!I1361</f>
        <v>0</v>
      </c>
      <c r="AJ197" s="104">
        <f>'Energy Consumption'!I1362</f>
        <v>0</v>
      </c>
      <c r="AK197" s="163">
        <f>'Energy Consumption'!I1443</f>
        <v>0</v>
      </c>
      <c r="AL197" s="104">
        <f>'Energy Consumption'!I1444</f>
        <v>0</v>
      </c>
      <c r="AM197" s="163">
        <f>'Energy Consumption'!I1525</f>
        <v>0</v>
      </c>
      <c r="AN197" s="104">
        <f>'Energy Consumption'!I1526</f>
        <v>0</v>
      </c>
      <c r="AO197" s="163">
        <f>'Energy Consumption'!I1607</f>
        <v>0</v>
      </c>
      <c r="AP197" s="104">
        <f>'Energy Consumption'!I1608</f>
        <v>0</v>
      </c>
      <c r="AR197" s="104">
        <f>'Relevant Variables'!I40</f>
        <v>0</v>
      </c>
      <c r="AS197" s="104">
        <f>'Relevant Variables'!I70</f>
        <v>0</v>
      </c>
      <c r="AT197" s="104">
        <f>'Relevant Variables'!I100</f>
        <v>0</v>
      </c>
      <c r="AU197" s="104">
        <f>'Relevant Variables'!I130</f>
        <v>0</v>
      </c>
      <c r="AV197" s="104">
        <f>'Relevant Variables'!I160</f>
        <v>0</v>
      </c>
      <c r="AW197" s="104">
        <f>'Relevant Variables'!I190</f>
        <v>0</v>
      </c>
      <c r="AX197" s="104">
        <f>'Relevant Variables'!I220</f>
        <v>0</v>
      </c>
      <c r="AY197" s="104">
        <f>'Relevant Variables'!I250</f>
        <v>0</v>
      </c>
      <c r="AZ197" s="104">
        <f>'Relevant Variables'!I280</f>
        <v>0</v>
      </c>
      <c r="BA197" s="104">
        <f>'Relevant Variables'!I310</f>
        <v>0</v>
      </c>
      <c r="BB197" s="104">
        <f>'Relevant Variables'!I340</f>
        <v>0</v>
      </c>
      <c r="BC197" s="104">
        <f>'Relevant Variables'!I370</f>
        <v>0</v>
      </c>
      <c r="BD197" s="104">
        <f>'Relevant Variables'!I400</f>
        <v>0</v>
      </c>
      <c r="BE197" s="104">
        <f>'Relevant Variables'!I430</f>
        <v>0</v>
      </c>
      <c r="BF197" s="104">
        <f>'Relevant Variables'!I460</f>
        <v>0</v>
      </c>
      <c r="BG197" s="104">
        <f>'Relevant Variables'!I490</f>
        <v>0</v>
      </c>
      <c r="BH197" s="104">
        <f>'Relevant Variables'!I520</f>
        <v>0</v>
      </c>
      <c r="BI197" s="104">
        <f>'Relevant Variables'!I550</f>
        <v>0</v>
      </c>
      <c r="BJ197" s="104">
        <f>'Relevant Variables'!I580</f>
        <v>0</v>
      </c>
      <c r="BK197" s="104">
        <f>'Relevant Variables'!I610</f>
        <v>0</v>
      </c>
    </row>
    <row r="198" spans="1:63" s="104" customFormat="1">
      <c r="A198" s="164">
        <f t="shared" si="3"/>
        <v>44013</v>
      </c>
      <c r="C198" s="163">
        <f>'Energy Consumption'!J49</f>
        <v>0</v>
      </c>
      <c r="D198" s="104">
        <f>'Energy Consumption'!J50</f>
        <v>0</v>
      </c>
      <c r="E198" s="163">
        <f>'Energy Consumption'!J131</f>
        <v>0</v>
      </c>
      <c r="F198" s="104">
        <f>'Energy Consumption'!J132</f>
        <v>0</v>
      </c>
      <c r="G198" s="163">
        <f>'Energy Consumption'!J213</f>
        <v>0</v>
      </c>
      <c r="H198" s="104">
        <f>'Energy Consumption'!J214</f>
        <v>0</v>
      </c>
      <c r="I198" s="163">
        <f>'Energy Consumption'!J295</f>
        <v>0</v>
      </c>
      <c r="J198" s="104">
        <f>'Energy Consumption'!J296</f>
        <v>0</v>
      </c>
      <c r="K198" s="163">
        <f>'Energy Consumption'!J377</f>
        <v>0</v>
      </c>
      <c r="L198" s="104">
        <f>'Energy Consumption'!J378</f>
        <v>0</v>
      </c>
      <c r="M198" s="163">
        <f>'Energy Consumption'!J459</f>
        <v>0</v>
      </c>
      <c r="N198" s="104">
        <f>'Energy Consumption'!J460</f>
        <v>0</v>
      </c>
      <c r="O198" s="163">
        <f>'Energy Consumption'!J541</f>
        <v>0</v>
      </c>
      <c r="P198" s="104">
        <f>'Energy Consumption'!J542</f>
        <v>0</v>
      </c>
      <c r="Q198" s="163">
        <f>'Energy Consumption'!J623</f>
        <v>0</v>
      </c>
      <c r="R198" s="104">
        <f>'Energy Consumption'!J624</f>
        <v>0</v>
      </c>
      <c r="S198" s="163">
        <f>'Energy Consumption'!J705</f>
        <v>0</v>
      </c>
      <c r="T198" s="104">
        <f>'Energy Consumption'!J706</f>
        <v>0</v>
      </c>
      <c r="U198" s="163">
        <f>'Energy Consumption'!J787</f>
        <v>0</v>
      </c>
      <c r="V198" s="104">
        <f>'Energy Consumption'!J788</f>
        <v>0</v>
      </c>
      <c r="W198" s="163">
        <f>'Energy Consumption'!J869</f>
        <v>0</v>
      </c>
      <c r="X198" s="104">
        <f>'Energy Consumption'!J870</f>
        <v>0</v>
      </c>
      <c r="Y198" s="163">
        <f>'Energy Consumption'!J951</f>
        <v>0</v>
      </c>
      <c r="Z198" s="104">
        <f>'Energy Consumption'!J952</f>
        <v>0</v>
      </c>
      <c r="AA198" s="163">
        <f>'Energy Consumption'!J1033</f>
        <v>0</v>
      </c>
      <c r="AB198" s="104">
        <f>'Energy Consumption'!J1034</f>
        <v>0</v>
      </c>
      <c r="AC198" s="163">
        <f>'Energy Consumption'!J1115</f>
        <v>0</v>
      </c>
      <c r="AD198" s="104">
        <f>'Energy Consumption'!J1116</f>
        <v>0</v>
      </c>
      <c r="AE198" s="163">
        <f>'Energy Consumption'!J1197</f>
        <v>0</v>
      </c>
      <c r="AF198" s="104">
        <f>'Energy Consumption'!J1198</f>
        <v>0</v>
      </c>
      <c r="AG198" s="163">
        <f>'Energy Consumption'!J1279</f>
        <v>0</v>
      </c>
      <c r="AH198" s="104">
        <f>'Energy Consumption'!J1280</f>
        <v>0</v>
      </c>
      <c r="AI198" s="163">
        <f>'Energy Consumption'!J1361</f>
        <v>0</v>
      </c>
      <c r="AJ198" s="104">
        <f>'Energy Consumption'!J1362</f>
        <v>0</v>
      </c>
      <c r="AK198" s="163">
        <f>'Energy Consumption'!J1443</f>
        <v>0</v>
      </c>
      <c r="AL198" s="104">
        <f>'Energy Consumption'!J1444</f>
        <v>0</v>
      </c>
      <c r="AM198" s="163">
        <f>'Energy Consumption'!J1525</f>
        <v>0</v>
      </c>
      <c r="AN198" s="104">
        <f>'Energy Consumption'!J1526</f>
        <v>0</v>
      </c>
      <c r="AO198" s="163">
        <f>'Energy Consumption'!J1607</f>
        <v>0</v>
      </c>
      <c r="AP198" s="104">
        <f>'Energy Consumption'!J1608</f>
        <v>0</v>
      </c>
      <c r="AR198" s="104">
        <f>'Relevant Variables'!J40</f>
        <v>0</v>
      </c>
      <c r="AS198" s="104">
        <f>'Relevant Variables'!J70</f>
        <v>0</v>
      </c>
      <c r="AT198" s="104">
        <f>'Relevant Variables'!J100</f>
        <v>0</v>
      </c>
      <c r="AU198" s="104">
        <f>'Relevant Variables'!J130</f>
        <v>0</v>
      </c>
      <c r="AV198" s="104">
        <f>'Relevant Variables'!J160</f>
        <v>0</v>
      </c>
      <c r="AW198" s="104">
        <f>'Relevant Variables'!J190</f>
        <v>0</v>
      </c>
      <c r="AX198" s="104">
        <f>'Relevant Variables'!J220</f>
        <v>0</v>
      </c>
      <c r="AY198" s="104">
        <f>'Relevant Variables'!J250</f>
        <v>0</v>
      </c>
      <c r="AZ198" s="104">
        <f>'Relevant Variables'!J280</f>
        <v>0</v>
      </c>
      <c r="BA198" s="104">
        <f>'Relevant Variables'!J310</f>
        <v>0</v>
      </c>
      <c r="BB198" s="104">
        <f>'Relevant Variables'!J340</f>
        <v>0</v>
      </c>
      <c r="BC198" s="104">
        <f>'Relevant Variables'!J370</f>
        <v>0</v>
      </c>
      <c r="BD198" s="104">
        <f>'Relevant Variables'!J400</f>
        <v>0</v>
      </c>
      <c r="BE198" s="104">
        <f>'Relevant Variables'!J430</f>
        <v>0</v>
      </c>
      <c r="BF198" s="104">
        <f>'Relevant Variables'!J460</f>
        <v>0</v>
      </c>
      <c r="BG198" s="104">
        <f>'Relevant Variables'!J490</f>
        <v>0</v>
      </c>
      <c r="BH198" s="104">
        <f>'Relevant Variables'!J520</f>
        <v>0</v>
      </c>
      <c r="BI198" s="104">
        <f>'Relevant Variables'!J550</f>
        <v>0</v>
      </c>
      <c r="BJ198" s="104">
        <f>'Relevant Variables'!J580</f>
        <v>0</v>
      </c>
      <c r="BK198" s="104">
        <f>'Relevant Variables'!J610</f>
        <v>0</v>
      </c>
    </row>
    <row r="199" spans="1:63" s="104" customFormat="1">
      <c r="A199" s="164">
        <f t="shared" si="3"/>
        <v>44044</v>
      </c>
      <c r="C199" s="163">
        <f>'Energy Consumption'!K49</f>
        <v>0</v>
      </c>
      <c r="D199" s="104">
        <f>'Energy Consumption'!K50</f>
        <v>0</v>
      </c>
      <c r="E199" s="163">
        <f>'Energy Consumption'!K131</f>
        <v>0</v>
      </c>
      <c r="F199" s="104">
        <f>'Energy Consumption'!K132</f>
        <v>0</v>
      </c>
      <c r="G199" s="163">
        <f>'Energy Consumption'!K213</f>
        <v>0</v>
      </c>
      <c r="H199" s="104">
        <f>'Energy Consumption'!K214</f>
        <v>0</v>
      </c>
      <c r="I199" s="163">
        <f>'Energy Consumption'!K295</f>
        <v>0</v>
      </c>
      <c r="J199" s="104">
        <f>'Energy Consumption'!K296</f>
        <v>0</v>
      </c>
      <c r="K199" s="163">
        <f>'Energy Consumption'!K377</f>
        <v>0</v>
      </c>
      <c r="L199" s="104">
        <f>'Energy Consumption'!K378</f>
        <v>0</v>
      </c>
      <c r="M199" s="163">
        <f>'Energy Consumption'!K459</f>
        <v>0</v>
      </c>
      <c r="N199" s="104">
        <f>'Energy Consumption'!K460</f>
        <v>0</v>
      </c>
      <c r="O199" s="163">
        <f>'Energy Consumption'!K541</f>
        <v>0</v>
      </c>
      <c r="P199" s="104">
        <f>'Energy Consumption'!K542</f>
        <v>0</v>
      </c>
      <c r="Q199" s="163">
        <f>'Energy Consumption'!K623</f>
        <v>0</v>
      </c>
      <c r="R199" s="104">
        <f>'Energy Consumption'!K624</f>
        <v>0</v>
      </c>
      <c r="S199" s="163">
        <f>'Energy Consumption'!K705</f>
        <v>0</v>
      </c>
      <c r="T199" s="104">
        <f>'Energy Consumption'!K706</f>
        <v>0</v>
      </c>
      <c r="U199" s="163">
        <f>'Energy Consumption'!K787</f>
        <v>0</v>
      </c>
      <c r="V199" s="104">
        <f>'Energy Consumption'!K788</f>
        <v>0</v>
      </c>
      <c r="W199" s="163">
        <f>'Energy Consumption'!K869</f>
        <v>0</v>
      </c>
      <c r="X199" s="104">
        <f>'Energy Consumption'!K870</f>
        <v>0</v>
      </c>
      <c r="Y199" s="163">
        <f>'Energy Consumption'!K951</f>
        <v>0</v>
      </c>
      <c r="Z199" s="104">
        <f>'Energy Consumption'!K952</f>
        <v>0</v>
      </c>
      <c r="AA199" s="163">
        <f>'Energy Consumption'!K1033</f>
        <v>0</v>
      </c>
      <c r="AB199" s="104">
        <f>'Energy Consumption'!K1034</f>
        <v>0</v>
      </c>
      <c r="AC199" s="163">
        <f>'Energy Consumption'!K1115</f>
        <v>0</v>
      </c>
      <c r="AD199" s="104">
        <f>'Energy Consumption'!K1116</f>
        <v>0</v>
      </c>
      <c r="AE199" s="163">
        <f>'Energy Consumption'!K1197</f>
        <v>0</v>
      </c>
      <c r="AF199" s="104">
        <f>'Energy Consumption'!K1198</f>
        <v>0</v>
      </c>
      <c r="AG199" s="163">
        <f>'Energy Consumption'!K1279</f>
        <v>0</v>
      </c>
      <c r="AH199" s="104">
        <f>'Energy Consumption'!K1280</f>
        <v>0</v>
      </c>
      <c r="AI199" s="163">
        <f>'Energy Consumption'!K1361</f>
        <v>0</v>
      </c>
      <c r="AJ199" s="104">
        <f>'Energy Consumption'!K1362</f>
        <v>0</v>
      </c>
      <c r="AK199" s="163">
        <f>'Energy Consumption'!K1443</f>
        <v>0</v>
      </c>
      <c r="AL199" s="104">
        <f>'Energy Consumption'!K1444</f>
        <v>0</v>
      </c>
      <c r="AM199" s="163">
        <f>'Energy Consumption'!K1525</f>
        <v>0</v>
      </c>
      <c r="AN199" s="104">
        <f>'Energy Consumption'!K1526</f>
        <v>0</v>
      </c>
      <c r="AO199" s="163">
        <f>'Energy Consumption'!K1607</f>
        <v>0</v>
      </c>
      <c r="AP199" s="104">
        <f>'Energy Consumption'!K1608</f>
        <v>0</v>
      </c>
      <c r="AR199" s="104">
        <f>'Relevant Variables'!K40</f>
        <v>0</v>
      </c>
      <c r="AS199" s="104">
        <f>'Relevant Variables'!K70</f>
        <v>0</v>
      </c>
      <c r="AT199" s="104">
        <f>'Relevant Variables'!K100</f>
        <v>0</v>
      </c>
      <c r="AU199" s="104">
        <f>'Relevant Variables'!K130</f>
        <v>0</v>
      </c>
      <c r="AV199" s="104">
        <f>'Relevant Variables'!K160</f>
        <v>0</v>
      </c>
      <c r="AW199" s="104">
        <f>'Relevant Variables'!K190</f>
        <v>0</v>
      </c>
      <c r="AX199" s="104">
        <f>'Relevant Variables'!K220</f>
        <v>0</v>
      </c>
      <c r="AY199" s="104">
        <f>'Relevant Variables'!K250</f>
        <v>0</v>
      </c>
      <c r="AZ199" s="104">
        <f>'Relevant Variables'!K280</f>
        <v>0</v>
      </c>
      <c r="BA199" s="104">
        <f>'Relevant Variables'!K310</f>
        <v>0</v>
      </c>
      <c r="BB199" s="104">
        <f>'Relevant Variables'!K340</f>
        <v>0</v>
      </c>
      <c r="BC199" s="104">
        <f>'Relevant Variables'!K370</f>
        <v>0</v>
      </c>
      <c r="BD199" s="104">
        <f>'Relevant Variables'!K400</f>
        <v>0</v>
      </c>
      <c r="BE199" s="104">
        <f>'Relevant Variables'!K430</f>
        <v>0</v>
      </c>
      <c r="BF199" s="104">
        <f>'Relevant Variables'!K460</f>
        <v>0</v>
      </c>
      <c r="BG199" s="104">
        <f>'Relevant Variables'!K490</f>
        <v>0</v>
      </c>
      <c r="BH199" s="104">
        <f>'Relevant Variables'!K520</f>
        <v>0</v>
      </c>
      <c r="BI199" s="104">
        <f>'Relevant Variables'!K550</f>
        <v>0</v>
      </c>
      <c r="BJ199" s="104">
        <f>'Relevant Variables'!K580</f>
        <v>0</v>
      </c>
      <c r="BK199" s="104">
        <f>'Relevant Variables'!K610</f>
        <v>0</v>
      </c>
    </row>
    <row r="200" spans="1:63" s="104" customFormat="1">
      <c r="A200" s="164">
        <f t="shared" si="3"/>
        <v>44075</v>
      </c>
      <c r="C200" s="163">
        <f>'Energy Consumption'!L49</f>
        <v>0</v>
      </c>
      <c r="D200" s="104">
        <f>'Energy Consumption'!L50</f>
        <v>0</v>
      </c>
      <c r="E200" s="163">
        <f>'Energy Consumption'!L131</f>
        <v>0</v>
      </c>
      <c r="F200" s="104">
        <f>'Energy Consumption'!L132</f>
        <v>0</v>
      </c>
      <c r="G200" s="163">
        <f>'Energy Consumption'!L213</f>
        <v>0</v>
      </c>
      <c r="H200" s="104">
        <f>'Energy Consumption'!L214</f>
        <v>0</v>
      </c>
      <c r="I200" s="163">
        <f>'Energy Consumption'!L295</f>
        <v>0</v>
      </c>
      <c r="J200" s="104">
        <f>'Energy Consumption'!L296</f>
        <v>0</v>
      </c>
      <c r="K200" s="163">
        <f>'Energy Consumption'!L377</f>
        <v>0</v>
      </c>
      <c r="L200" s="104">
        <f>'Energy Consumption'!L378</f>
        <v>0</v>
      </c>
      <c r="M200" s="163">
        <f>'Energy Consumption'!L459</f>
        <v>0</v>
      </c>
      <c r="N200" s="104">
        <f>'Energy Consumption'!L460</f>
        <v>0</v>
      </c>
      <c r="O200" s="163">
        <f>'Energy Consumption'!L541</f>
        <v>0</v>
      </c>
      <c r="P200" s="104">
        <f>'Energy Consumption'!L542</f>
        <v>0</v>
      </c>
      <c r="Q200" s="163">
        <f>'Energy Consumption'!L623</f>
        <v>0</v>
      </c>
      <c r="R200" s="104">
        <f>'Energy Consumption'!L624</f>
        <v>0</v>
      </c>
      <c r="S200" s="163">
        <f>'Energy Consumption'!L705</f>
        <v>0</v>
      </c>
      <c r="T200" s="104">
        <f>'Energy Consumption'!L706</f>
        <v>0</v>
      </c>
      <c r="U200" s="163">
        <f>'Energy Consumption'!L787</f>
        <v>0</v>
      </c>
      <c r="V200" s="104">
        <f>'Energy Consumption'!L788</f>
        <v>0</v>
      </c>
      <c r="W200" s="163">
        <f>'Energy Consumption'!L869</f>
        <v>0</v>
      </c>
      <c r="X200" s="104">
        <f>'Energy Consumption'!L870</f>
        <v>0</v>
      </c>
      <c r="Y200" s="163">
        <f>'Energy Consumption'!L951</f>
        <v>0</v>
      </c>
      <c r="Z200" s="104">
        <f>'Energy Consumption'!L952</f>
        <v>0</v>
      </c>
      <c r="AA200" s="163">
        <f>'Energy Consumption'!L1033</f>
        <v>0</v>
      </c>
      <c r="AB200" s="104">
        <f>'Energy Consumption'!L1034</f>
        <v>0</v>
      </c>
      <c r="AC200" s="163">
        <f>'Energy Consumption'!L1115</f>
        <v>0</v>
      </c>
      <c r="AD200" s="104">
        <f>'Energy Consumption'!L1116</f>
        <v>0</v>
      </c>
      <c r="AE200" s="163">
        <f>'Energy Consumption'!L1197</f>
        <v>0</v>
      </c>
      <c r="AF200" s="104">
        <f>'Energy Consumption'!L1198</f>
        <v>0</v>
      </c>
      <c r="AG200" s="163">
        <f>'Energy Consumption'!L1279</f>
        <v>0</v>
      </c>
      <c r="AH200" s="104">
        <f>'Energy Consumption'!L1280</f>
        <v>0</v>
      </c>
      <c r="AI200" s="163">
        <f>'Energy Consumption'!L1361</f>
        <v>0</v>
      </c>
      <c r="AJ200" s="104">
        <f>'Energy Consumption'!L1362</f>
        <v>0</v>
      </c>
      <c r="AK200" s="163">
        <f>'Energy Consumption'!L1443</f>
        <v>0</v>
      </c>
      <c r="AL200" s="104">
        <f>'Energy Consumption'!L1444</f>
        <v>0</v>
      </c>
      <c r="AM200" s="163">
        <f>'Energy Consumption'!L1525</f>
        <v>0</v>
      </c>
      <c r="AN200" s="104">
        <f>'Energy Consumption'!L1526</f>
        <v>0</v>
      </c>
      <c r="AO200" s="163">
        <f>'Energy Consumption'!L1607</f>
        <v>0</v>
      </c>
      <c r="AP200" s="104">
        <f>'Energy Consumption'!L1608</f>
        <v>0</v>
      </c>
      <c r="AR200" s="104">
        <f>'Relevant Variables'!L40</f>
        <v>0</v>
      </c>
      <c r="AS200" s="104">
        <f>'Relevant Variables'!L70</f>
        <v>0</v>
      </c>
      <c r="AT200" s="104">
        <f>'Relevant Variables'!L100</f>
        <v>0</v>
      </c>
      <c r="AU200" s="104">
        <f>'Relevant Variables'!L130</f>
        <v>0</v>
      </c>
      <c r="AV200" s="104">
        <f>'Relevant Variables'!L160</f>
        <v>0</v>
      </c>
      <c r="AW200" s="104">
        <f>'Relevant Variables'!L190</f>
        <v>0</v>
      </c>
      <c r="AX200" s="104">
        <f>'Relevant Variables'!L220</f>
        <v>0</v>
      </c>
      <c r="AY200" s="104">
        <f>'Relevant Variables'!L250</f>
        <v>0</v>
      </c>
      <c r="AZ200" s="104">
        <f>'Relevant Variables'!L280</f>
        <v>0</v>
      </c>
      <c r="BA200" s="104">
        <f>'Relevant Variables'!L310</f>
        <v>0</v>
      </c>
      <c r="BB200" s="104">
        <f>'Relevant Variables'!L340</f>
        <v>0</v>
      </c>
      <c r="BC200" s="104">
        <f>'Relevant Variables'!L370</f>
        <v>0</v>
      </c>
      <c r="BD200" s="104">
        <f>'Relevant Variables'!L400</f>
        <v>0</v>
      </c>
      <c r="BE200" s="104">
        <f>'Relevant Variables'!L430</f>
        <v>0</v>
      </c>
      <c r="BF200" s="104">
        <f>'Relevant Variables'!L460</f>
        <v>0</v>
      </c>
      <c r="BG200" s="104">
        <f>'Relevant Variables'!L490</f>
        <v>0</v>
      </c>
      <c r="BH200" s="104">
        <f>'Relevant Variables'!L520</f>
        <v>0</v>
      </c>
      <c r="BI200" s="104">
        <f>'Relevant Variables'!L550</f>
        <v>0</v>
      </c>
      <c r="BJ200" s="104">
        <f>'Relevant Variables'!L580</f>
        <v>0</v>
      </c>
      <c r="BK200" s="104">
        <f>'Relevant Variables'!L610</f>
        <v>0</v>
      </c>
    </row>
    <row r="201" spans="1:63" s="104" customFormat="1">
      <c r="A201" s="164">
        <f t="shared" si="3"/>
        <v>44105</v>
      </c>
      <c r="C201" s="163">
        <f>'Energy Consumption'!M49</f>
        <v>0</v>
      </c>
      <c r="D201" s="104">
        <f>'Energy Consumption'!M50</f>
        <v>0</v>
      </c>
      <c r="E201" s="163">
        <f>'Energy Consumption'!M131</f>
        <v>0</v>
      </c>
      <c r="F201" s="104">
        <f>'Energy Consumption'!M132</f>
        <v>0</v>
      </c>
      <c r="G201" s="163">
        <f>'Energy Consumption'!M213</f>
        <v>0</v>
      </c>
      <c r="H201" s="104">
        <f>'Energy Consumption'!M214</f>
        <v>0</v>
      </c>
      <c r="I201" s="163">
        <f>'Energy Consumption'!M295</f>
        <v>0</v>
      </c>
      <c r="J201" s="104">
        <f>'Energy Consumption'!M296</f>
        <v>0</v>
      </c>
      <c r="K201" s="163">
        <f>'Energy Consumption'!M377</f>
        <v>0</v>
      </c>
      <c r="L201" s="104">
        <f>'Energy Consumption'!M378</f>
        <v>0</v>
      </c>
      <c r="M201" s="163">
        <f>'Energy Consumption'!M459</f>
        <v>0</v>
      </c>
      <c r="N201" s="104">
        <f>'Energy Consumption'!M460</f>
        <v>0</v>
      </c>
      <c r="O201" s="163">
        <f>'Energy Consumption'!M541</f>
        <v>0</v>
      </c>
      <c r="P201" s="104">
        <f>'Energy Consumption'!M542</f>
        <v>0</v>
      </c>
      <c r="Q201" s="163">
        <f>'Energy Consumption'!M623</f>
        <v>0</v>
      </c>
      <c r="R201" s="104">
        <f>'Energy Consumption'!M624</f>
        <v>0</v>
      </c>
      <c r="S201" s="163">
        <f>'Energy Consumption'!M705</f>
        <v>0</v>
      </c>
      <c r="T201" s="104">
        <f>'Energy Consumption'!M706</f>
        <v>0</v>
      </c>
      <c r="U201" s="163">
        <f>'Energy Consumption'!M787</f>
        <v>0</v>
      </c>
      <c r="V201" s="104">
        <f>'Energy Consumption'!M788</f>
        <v>0</v>
      </c>
      <c r="W201" s="163">
        <f>'Energy Consumption'!M869</f>
        <v>0</v>
      </c>
      <c r="X201" s="104">
        <f>'Energy Consumption'!M870</f>
        <v>0</v>
      </c>
      <c r="Y201" s="163">
        <f>'Energy Consumption'!M951</f>
        <v>0</v>
      </c>
      <c r="Z201" s="104">
        <f>'Energy Consumption'!M952</f>
        <v>0</v>
      </c>
      <c r="AA201" s="163">
        <f>'Energy Consumption'!M1033</f>
        <v>0</v>
      </c>
      <c r="AB201" s="104">
        <f>'Energy Consumption'!M1034</f>
        <v>0</v>
      </c>
      <c r="AC201" s="163">
        <f>'Energy Consumption'!M1115</f>
        <v>0</v>
      </c>
      <c r="AD201" s="104">
        <f>'Energy Consumption'!M1116</f>
        <v>0</v>
      </c>
      <c r="AE201" s="163">
        <f>'Energy Consumption'!M1197</f>
        <v>0</v>
      </c>
      <c r="AF201" s="104">
        <f>'Energy Consumption'!M1198</f>
        <v>0</v>
      </c>
      <c r="AG201" s="163">
        <f>'Energy Consumption'!M1279</f>
        <v>0</v>
      </c>
      <c r="AH201" s="104">
        <f>'Energy Consumption'!M1280</f>
        <v>0</v>
      </c>
      <c r="AI201" s="163">
        <f>'Energy Consumption'!M1361</f>
        <v>0</v>
      </c>
      <c r="AJ201" s="104">
        <f>'Energy Consumption'!M1362</f>
        <v>0</v>
      </c>
      <c r="AK201" s="163">
        <f>'Energy Consumption'!M1443</f>
        <v>0</v>
      </c>
      <c r="AL201" s="104">
        <f>'Energy Consumption'!M1444</f>
        <v>0</v>
      </c>
      <c r="AM201" s="163">
        <f>'Energy Consumption'!M1525</f>
        <v>0</v>
      </c>
      <c r="AN201" s="104">
        <f>'Energy Consumption'!M1526</f>
        <v>0</v>
      </c>
      <c r="AO201" s="163">
        <f>'Energy Consumption'!M1607</f>
        <v>0</v>
      </c>
      <c r="AP201" s="104">
        <f>'Energy Consumption'!M1608</f>
        <v>0</v>
      </c>
      <c r="AR201" s="104">
        <f>'Relevant Variables'!M40</f>
        <v>0</v>
      </c>
      <c r="AS201" s="104">
        <f>'Relevant Variables'!M70</f>
        <v>0</v>
      </c>
      <c r="AT201" s="104">
        <f>'Relevant Variables'!M100</f>
        <v>0</v>
      </c>
      <c r="AU201" s="104">
        <f>'Relevant Variables'!M130</f>
        <v>0</v>
      </c>
      <c r="AV201" s="104">
        <f>'Relevant Variables'!M160</f>
        <v>0</v>
      </c>
      <c r="AW201" s="104">
        <f>'Relevant Variables'!M190</f>
        <v>0</v>
      </c>
      <c r="AX201" s="104">
        <f>'Relevant Variables'!M220</f>
        <v>0</v>
      </c>
      <c r="AY201" s="104">
        <f>'Relevant Variables'!M250</f>
        <v>0</v>
      </c>
      <c r="AZ201" s="104">
        <f>'Relevant Variables'!M280</f>
        <v>0</v>
      </c>
      <c r="BA201" s="104">
        <f>'Relevant Variables'!M310</f>
        <v>0</v>
      </c>
      <c r="BB201" s="104">
        <f>'Relevant Variables'!M340</f>
        <v>0</v>
      </c>
      <c r="BC201" s="104">
        <f>'Relevant Variables'!M370</f>
        <v>0</v>
      </c>
      <c r="BD201" s="104">
        <f>'Relevant Variables'!M400</f>
        <v>0</v>
      </c>
      <c r="BE201" s="104">
        <f>'Relevant Variables'!M430</f>
        <v>0</v>
      </c>
      <c r="BF201" s="104">
        <f>'Relevant Variables'!M460</f>
        <v>0</v>
      </c>
      <c r="BG201" s="104">
        <f>'Relevant Variables'!M490</f>
        <v>0</v>
      </c>
      <c r="BH201" s="104">
        <f>'Relevant Variables'!M520</f>
        <v>0</v>
      </c>
      <c r="BI201" s="104">
        <f>'Relevant Variables'!M550</f>
        <v>0</v>
      </c>
      <c r="BJ201" s="104">
        <f>'Relevant Variables'!M580</f>
        <v>0</v>
      </c>
      <c r="BK201" s="104">
        <f>'Relevant Variables'!M610</f>
        <v>0</v>
      </c>
    </row>
    <row r="202" spans="1:63" s="104" customFormat="1">
      <c r="A202" s="164">
        <f t="shared" si="3"/>
        <v>44136</v>
      </c>
      <c r="C202" s="163">
        <f>'Energy Consumption'!N49</f>
        <v>0</v>
      </c>
      <c r="D202" s="104">
        <f>'Energy Consumption'!N50</f>
        <v>0</v>
      </c>
      <c r="E202" s="163">
        <f>'Energy Consumption'!N131</f>
        <v>0</v>
      </c>
      <c r="F202" s="104">
        <f>'Energy Consumption'!N132</f>
        <v>0</v>
      </c>
      <c r="G202" s="163">
        <f>'Energy Consumption'!N213</f>
        <v>0</v>
      </c>
      <c r="H202" s="104">
        <f>'Energy Consumption'!N214</f>
        <v>0</v>
      </c>
      <c r="I202" s="163">
        <f>'Energy Consumption'!N295</f>
        <v>0</v>
      </c>
      <c r="J202" s="104">
        <f>'Energy Consumption'!N296</f>
        <v>0</v>
      </c>
      <c r="K202" s="163">
        <f>'Energy Consumption'!N377</f>
        <v>0</v>
      </c>
      <c r="L202" s="104">
        <f>'Energy Consumption'!N378</f>
        <v>0</v>
      </c>
      <c r="M202" s="163">
        <f>'Energy Consumption'!N459</f>
        <v>0</v>
      </c>
      <c r="N202" s="104">
        <f>'Energy Consumption'!N460</f>
        <v>0</v>
      </c>
      <c r="O202" s="163">
        <f>'Energy Consumption'!N541</f>
        <v>0</v>
      </c>
      <c r="P202" s="104">
        <f>'Energy Consumption'!N542</f>
        <v>0</v>
      </c>
      <c r="Q202" s="163">
        <f>'Energy Consumption'!N623</f>
        <v>0</v>
      </c>
      <c r="R202" s="104">
        <f>'Energy Consumption'!N624</f>
        <v>0</v>
      </c>
      <c r="S202" s="163">
        <f>'Energy Consumption'!N705</f>
        <v>0</v>
      </c>
      <c r="T202" s="104">
        <f>'Energy Consumption'!N706</f>
        <v>0</v>
      </c>
      <c r="U202" s="163">
        <f>'Energy Consumption'!N787</f>
        <v>0</v>
      </c>
      <c r="V202" s="104">
        <f>'Energy Consumption'!N788</f>
        <v>0</v>
      </c>
      <c r="W202" s="163">
        <f>'Energy Consumption'!N869</f>
        <v>0</v>
      </c>
      <c r="X202" s="104">
        <f>'Energy Consumption'!N870</f>
        <v>0</v>
      </c>
      <c r="Y202" s="163">
        <f>'Energy Consumption'!N951</f>
        <v>0</v>
      </c>
      <c r="Z202" s="104">
        <f>'Energy Consumption'!N952</f>
        <v>0</v>
      </c>
      <c r="AA202" s="163">
        <f>'Energy Consumption'!N1033</f>
        <v>0</v>
      </c>
      <c r="AB202" s="104">
        <f>'Energy Consumption'!N1034</f>
        <v>0</v>
      </c>
      <c r="AC202" s="163">
        <f>'Energy Consumption'!N1115</f>
        <v>0</v>
      </c>
      <c r="AD202" s="104">
        <f>'Energy Consumption'!N1116</f>
        <v>0</v>
      </c>
      <c r="AE202" s="163">
        <f>'Energy Consumption'!N1197</f>
        <v>0</v>
      </c>
      <c r="AF202" s="104">
        <f>'Energy Consumption'!N1198</f>
        <v>0</v>
      </c>
      <c r="AG202" s="163">
        <f>'Energy Consumption'!N1279</f>
        <v>0</v>
      </c>
      <c r="AH202" s="104">
        <f>'Energy Consumption'!N1280</f>
        <v>0</v>
      </c>
      <c r="AI202" s="163">
        <f>'Energy Consumption'!N1361</f>
        <v>0</v>
      </c>
      <c r="AJ202" s="104">
        <f>'Energy Consumption'!N1362</f>
        <v>0</v>
      </c>
      <c r="AK202" s="163">
        <f>'Energy Consumption'!N1443</f>
        <v>0</v>
      </c>
      <c r="AL202" s="104">
        <f>'Energy Consumption'!N1444</f>
        <v>0</v>
      </c>
      <c r="AM202" s="163">
        <f>'Energy Consumption'!N1525</f>
        <v>0</v>
      </c>
      <c r="AN202" s="104">
        <f>'Energy Consumption'!N1526</f>
        <v>0</v>
      </c>
      <c r="AO202" s="163">
        <f>'Energy Consumption'!N1607</f>
        <v>0</v>
      </c>
      <c r="AP202" s="104">
        <f>'Energy Consumption'!N1608</f>
        <v>0</v>
      </c>
      <c r="AR202" s="104">
        <f>'Relevant Variables'!N40</f>
        <v>0</v>
      </c>
      <c r="AS202" s="104">
        <f>'Relevant Variables'!N70</f>
        <v>0</v>
      </c>
      <c r="AT202" s="104">
        <f>'Relevant Variables'!N100</f>
        <v>0</v>
      </c>
      <c r="AU202" s="104">
        <f>'Relevant Variables'!N130</f>
        <v>0</v>
      </c>
      <c r="AV202" s="104">
        <f>'Relevant Variables'!N160</f>
        <v>0</v>
      </c>
      <c r="AW202" s="104">
        <f>'Relevant Variables'!N190</f>
        <v>0</v>
      </c>
      <c r="AX202" s="104">
        <f>'Relevant Variables'!N220</f>
        <v>0</v>
      </c>
      <c r="AY202" s="104">
        <f>'Relevant Variables'!N250</f>
        <v>0</v>
      </c>
      <c r="AZ202" s="104">
        <f>'Relevant Variables'!N280</f>
        <v>0</v>
      </c>
      <c r="BA202" s="104">
        <f>'Relevant Variables'!N310</f>
        <v>0</v>
      </c>
      <c r="BB202" s="104">
        <f>'Relevant Variables'!N340</f>
        <v>0</v>
      </c>
      <c r="BC202" s="104">
        <f>'Relevant Variables'!N370</f>
        <v>0</v>
      </c>
      <c r="BD202" s="104">
        <f>'Relevant Variables'!N400</f>
        <v>0</v>
      </c>
      <c r="BE202" s="104">
        <f>'Relevant Variables'!N430</f>
        <v>0</v>
      </c>
      <c r="BF202" s="104">
        <f>'Relevant Variables'!N460</f>
        <v>0</v>
      </c>
      <c r="BG202" s="104">
        <f>'Relevant Variables'!N490</f>
        <v>0</v>
      </c>
      <c r="BH202" s="104">
        <f>'Relevant Variables'!N520</f>
        <v>0</v>
      </c>
      <c r="BI202" s="104">
        <f>'Relevant Variables'!N550</f>
        <v>0</v>
      </c>
      <c r="BJ202" s="104">
        <f>'Relevant Variables'!N580</f>
        <v>0</v>
      </c>
      <c r="BK202" s="104">
        <f>'Relevant Variables'!N610</f>
        <v>0</v>
      </c>
    </row>
    <row r="203" spans="1:63" s="104" customFormat="1">
      <c r="A203" s="164">
        <f t="shared" si="3"/>
        <v>44166</v>
      </c>
      <c r="C203" s="163">
        <f>'Energy Consumption'!O49</f>
        <v>0</v>
      </c>
      <c r="D203" s="104">
        <f>'Energy Consumption'!O50</f>
        <v>0</v>
      </c>
      <c r="E203" s="163">
        <f>'Energy Consumption'!O131</f>
        <v>0</v>
      </c>
      <c r="F203" s="104">
        <f>'Energy Consumption'!O132</f>
        <v>0</v>
      </c>
      <c r="G203" s="163">
        <f>'Energy Consumption'!O213</f>
        <v>0</v>
      </c>
      <c r="H203" s="104">
        <f>'Energy Consumption'!O214</f>
        <v>0</v>
      </c>
      <c r="I203" s="163">
        <f>'Energy Consumption'!O295</f>
        <v>0</v>
      </c>
      <c r="J203" s="104">
        <f>'Energy Consumption'!O296</f>
        <v>0</v>
      </c>
      <c r="K203" s="163">
        <f>'Energy Consumption'!O377</f>
        <v>0</v>
      </c>
      <c r="L203" s="104">
        <f>'Energy Consumption'!O378</f>
        <v>0</v>
      </c>
      <c r="M203" s="163">
        <f>'Energy Consumption'!O459</f>
        <v>0</v>
      </c>
      <c r="N203" s="104">
        <f>'Energy Consumption'!O460</f>
        <v>0</v>
      </c>
      <c r="O203" s="163">
        <f>'Energy Consumption'!O541</f>
        <v>0</v>
      </c>
      <c r="P203" s="104">
        <f>'Energy Consumption'!O542</f>
        <v>0</v>
      </c>
      <c r="Q203" s="163">
        <f>'Energy Consumption'!O623</f>
        <v>0</v>
      </c>
      <c r="R203" s="104">
        <f>'Energy Consumption'!O624</f>
        <v>0</v>
      </c>
      <c r="S203" s="163">
        <f>'Energy Consumption'!O705</f>
        <v>0</v>
      </c>
      <c r="T203" s="104">
        <f>'Energy Consumption'!O706</f>
        <v>0</v>
      </c>
      <c r="U203" s="163">
        <f>'Energy Consumption'!O787</f>
        <v>0</v>
      </c>
      <c r="V203" s="104">
        <f>'Energy Consumption'!O788</f>
        <v>0</v>
      </c>
      <c r="W203" s="163">
        <f>'Energy Consumption'!O869</f>
        <v>0</v>
      </c>
      <c r="X203" s="104">
        <f>'Energy Consumption'!O870</f>
        <v>0</v>
      </c>
      <c r="Y203" s="163">
        <f>'Energy Consumption'!O951</f>
        <v>0</v>
      </c>
      <c r="Z203" s="104">
        <f>'Energy Consumption'!O952</f>
        <v>0</v>
      </c>
      <c r="AA203" s="163">
        <f>'Energy Consumption'!O1033</f>
        <v>0</v>
      </c>
      <c r="AB203" s="104">
        <f>'Energy Consumption'!O1034</f>
        <v>0</v>
      </c>
      <c r="AC203" s="163">
        <f>'Energy Consumption'!O1115</f>
        <v>0</v>
      </c>
      <c r="AD203" s="104">
        <f>'Energy Consumption'!O1116</f>
        <v>0</v>
      </c>
      <c r="AE203" s="163">
        <f>'Energy Consumption'!O1197</f>
        <v>0</v>
      </c>
      <c r="AF203" s="104">
        <f>'Energy Consumption'!O1198</f>
        <v>0</v>
      </c>
      <c r="AG203" s="163">
        <f>'Energy Consumption'!O1279</f>
        <v>0</v>
      </c>
      <c r="AH203" s="104">
        <f>'Energy Consumption'!O1280</f>
        <v>0</v>
      </c>
      <c r="AI203" s="163">
        <f>'Energy Consumption'!O1361</f>
        <v>0</v>
      </c>
      <c r="AJ203" s="104">
        <f>'Energy Consumption'!O1362</f>
        <v>0</v>
      </c>
      <c r="AK203" s="163">
        <f>'Energy Consumption'!O1443</f>
        <v>0</v>
      </c>
      <c r="AL203" s="104">
        <f>'Energy Consumption'!O1444</f>
        <v>0</v>
      </c>
      <c r="AM203" s="163">
        <f>'Energy Consumption'!O1525</f>
        <v>0</v>
      </c>
      <c r="AN203" s="104">
        <f>'Energy Consumption'!O1526</f>
        <v>0</v>
      </c>
      <c r="AO203" s="163">
        <f>'Energy Consumption'!O1607</f>
        <v>0</v>
      </c>
      <c r="AP203" s="104">
        <f>'Energy Consumption'!O1608</f>
        <v>0</v>
      </c>
      <c r="AR203" s="104">
        <f>'Relevant Variables'!O40</f>
        <v>0</v>
      </c>
      <c r="AS203" s="104">
        <f>'Relevant Variables'!O70</f>
        <v>0</v>
      </c>
      <c r="AT203" s="104">
        <f>'Relevant Variables'!O100</f>
        <v>0</v>
      </c>
      <c r="AU203" s="104">
        <f>'Relevant Variables'!O130</f>
        <v>0</v>
      </c>
      <c r="AV203" s="104">
        <f>'Relevant Variables'!O160</f>
        <v>0</v>
      </c>
      <c r="AW203" s="104">
        <f>'Relevant Variables'!O190</f>
        <v>0</v>
      </c>
      <c r="AX203" s="104">
        <f>'Relevant Variables'!O220</f>
        <v>0</v>
      </c>
      <c r="AY203" s="104">
        <f>'Relevant Variables'!O250</f>
        <v>0</v>
      </c>
      <c r="AZ203" s="104">
        <f>'Relevant Variables'!O280</f>
        <v>0</v>
      </c>
      <c r="BA203" s="104">
        <f>'Relevant Variables'!O310</f>
        <v>0</v>
      </c>
      <c r="BB203" s="104">
        <f>'Relevant Variables'!O340</f>
        <v>0</v>
      </c>
      <c r="BC203" s="104">
        <f>'Relevant Variables'!O370</f>
        <v>0</v>
      </c>
      <c r="BD203" s="104">
        <f>'Relevant Variables'!O400</f>
        <v>0</v>
      </c>
      <c r="BE203" s="104">
        <f>'Relevant Variables'!O430</f>
        <v>0</v>
      </c>
      <c r="BF203" s="104">
        <f>'Relevant Variables'!O460</f>
        <v>0</v>
      </c>
      <c r="BG203" s="104">
        <f>'Relevant Variables'!O490</f>
        <v>0</v>
      </c>
      <c r="BH203" s="104">
        <f>'Relevant Variables'!O520</f>
        <v>0</v>
      </c>
      <c r="BI203" s="104">
        <f>'Relevant Variables'!O550</f>
        <v>0</v>
      </c>
      <c r="BJ203" s="104">
        <f>'Relevant Variables'!O580</f>
        <v>0</v>
      </c>
      <c r="BK203" s="104">
        <f>'Relevant Variables'!O610</f>
        <v>0</v>
      </c>
    </row>
    <row r="204" spans="1:63" s="104" customFormat="1">
      <c r="A204" s="164">
        <f t="shared" si="3"/>
        <v>44197</v>
      </c>
      <c r="C204" s="163">
        <f>'Energy Consumption'!D47</f>
        <v>0</v>
      </c>
      <c r="D204" s="104">
        <f>'Energy Consumption'!D48</f>
        <v>0</v>
      </c>
      <c r="E204" s="163">
        <f>'Energy Consumption'!D129</f>
        <v>0</v>
      </c>
      <c r="F204" s="104">
        <f>'Energy Consumption'!D130</f>
        <v>0</v>
      </c>
      <c r="G204" s="163">
        <f>'Energy Consumption'!D211</f>
        <v>0</v>
      </c>
      <c r="H204" s="104">
        <f>'Energy Consumption'!D212</f>
        <v>0</v>
      </c>
      <c r="I204" s="163">
        <f>'Energy Consumption'!D293</f>
        <v>0</v>
      </c>
      <c r="J204" s="104">
        <f>'Energy Consumption'!D294</f>
        <v>0</v>
      </c>
      <c r="K204" s="163">
        <f>'Energy Consumption'!D375</f>
        <v>0</v>
      </c>
      <c r="L204" s="104">
        <f>'Energy Consumption'!D376</f>
        <v>0</v>
      </c>
      <c r="M204" s="163">
        <f>'Energy Consumption'!D457</f>
        <v>0</v>
      </c>
      <c r="N204" s="104">
        <f>'Energy Consumption'!D458</f>
        <v>0</v>
      </c>
      <c r="O204" s="163">
        <f>'Energy Consumption'!D539</f>
        <v>0</v>
      </c>
      <c r="P204" s="104">
        <f>'Energy Consumption'!D540</f>
        <v>0</v>
      </c>
      <c r="Q204" s="163">
        <f>'Energy Consumption'!D621</f>
        <v>0</v>
      </c>
      <c r="R204" s="104">
        <f>'Energy Consumption'!D622</f>
        <v>0</v>
      </c>
      <c r="S204" s="163">
        <f>'Energy Consumption'!D703</f>
        <v>0</v>
      </c>
      <c r="T204" s="104">
        <f>'Energy Consumption'!D704</f>
        <v>0</v>
      </c>
      <c r="U204" s="163">
        <f>'Energy Consumption'!D785</f>
        <v>0</v>
      </c>
      <c r="V204" s="104">
        <f>'Energy Consumption'!D786</f>
        <v>0</v>
      </c>
      <c r="W204" s="163">
        <f>'Energy Consumption'!D867</f>
        <v>0</v>
      </c>
      <c r="X204" s="104">
        <f>'Energy Consumption'!D868</f>
        <v>0</v>
      </c>
      <c r="Y204" s="163">
        <f>'Energy Consumption'!D949</f>
        <v>0</v>
      </c>
      <c r="Z204" s="104">
        <f>'Energy Consumption'!D950</f>
        <v>0</v>
      </c>
      <c r="AA204" s="163">
        <f>'Energy Consumption'!D1031</f>
        <v>0</v>
      </c>
      <c r="AB204" s="104">
        <f>'Energy Consumption'!D1032</f>
        <v>0</v>
      </c>
      <c r="AC204" s="163">
        <f>'Energy Consumption'!D1113</f>
        <v>0</v>
      </c>
      <c r="AD204" s="104">
        <f>'Energy Consumption'!D1114</f>
        <v>0</v>
      </c>
      <c r="AE204" s="163">
        <f>'Energy Consumption'!D1195</f>
        <v>0</v>
      </c>
      <c r="AF204" s="104">
        <f>'Energy Consumption'!D1196</f>
        <v>0</v>
      </c>
      <c r="AG204" s="163">
        <f>'Energy Consumption'!D1277</f>
        <v>0</v>
      </c>
      <c r="AH204" s="104">
        <f>'Energy Consumption'!D1278</f>
        <v>0</v>
      </c>
      <c r="AI204" s="163">
        <f>'Energy Consumption'!D1359</f>
        <v>0</v>
      </c>
      <c r="AJ204" s="104">
        <f>'Energy Consumption'!D1360</f>
        <v>0</v>
      </c>
      <c r="AK204" s="163">
        <f>'Energy Consumption'!D1441</f>
        <v>0</v>
      </c>
      <c r="AL204" s="104">
        <f>'Energy Consumption'!D1442</f>
        <v>0</v>
      </c>
      <c r="AM204" s="163">
        <f>'Energy Consumption'!D1523</f>
        <v>0</v>
      </c>
      <c r="AN204" s="104">
        <f>'Energy Consumption'!D1524</f>
        <v>0</v>
      </c>
      <c r="AO204" s="163">
        <f>'Energy Consumption'!D1605</f>
        <v>0</v>
      </c>
      <c r="AP204" s="104">
        <f>'Energy Consumption'!D1606</f>
        <v>0</v>
      </c>
      <c r="AR204" s="104">
        <f>'Relevant Variables'!D39</f>
        <v>0</v>
      </c>
      <c r="AS204" s="104">
        <f>'Relevant Variables'!D69</f>
        <v>0</v>
      </c>
      <c r="AT204" s="104">
        <f>'Relevant Variables'!D99</f>
        <v>0</v>
      </c>
      <c r="AU204" s="104">
        <f>'Relevant Variables'!D129</f>
        <v>0</v>
      </c>
      <c r="AV204" s="104">
        <f>'Relevant Variables'!D159</f>
        <v>0</v>
      </c>
      <c r="AW204" s="104">
        <f>'Relevant Variables'!D189</f>
        <v>0</v>
      </c>
      <c r="AX204" s="104">
        <f>'Relevant Variables'!D219</f>
        <v>0</v>
      </c>
      <c r="AY204" s="104">
        <f>'Relevant Variables'!D249</f>
        <v>0</v>
      </c>
      <c r="AZ204" s="104">
        <f>'Relevant Variables'!D279</f>
        <v>0</v>
      </c>
      <c r="BA204" s="104">
        <f>'Relevant Variables'!D309</f>
        <v>0</v>
      </c>
      <c r="BB204" s="104">
        <f>'Relevant Variables'!D339</f>
        <v>0</v>
      </c>
      <c r="BC204" s="104">
        <f>'Relevant Variables'!D369</f>
        <v>0</v>
      </c>
      <c r="BD204" s="104">
        <f>'Relevant Variables'!D399</f>
        <v>0</v>
      </c>
      <c r="BE204" s="104">
        <f>'Relevant Variables'!D429</f>
        <v>0</v>
      </c>
      <c r="BF204" s="104">
        <f>'Relevant Variables'!D459</f>
        <v>0</v>
      </c>
      <c r="BG204" s="104">
        <f>'Relevant Variables'!D489</f>
        <v>0</v>
      </c>
      <c r="BH204" s="104">
        <f>'Relevant Variables'!D519</f>
        <v>0</v>
      </c>
      <c r="BI204" s="104">
        <f>'Relevant Variables'!D549</f>
        <v>0</v>
      </c>
      <c r="BJ204" s="104">
        <f>'Relevant Variables'!D579</f>
        <v>0</v>
      </c>
      <c r="BK204" s="104">
        <f>'Relevant Variables'!D609</f>
        <v>0</v>
      </c>
    </row>
    <row r="205" spans="1:63" s="104" customFormat="1">
      <c r="A205" s="164">
        <f t="shared" si="3"/>
        <v>44228</v>
      </c>
      <c r="C205" s="163">
        <f>'Energy Consumption'!E47</f>
        <v>0</v>
      </c>
      <c r="D205" s="104">
        <f>'Energy Consumption'!E48</f>
        <v>0</v>
      </c>
      <c r="E205" s="163">
        <f>'Energy Consumption'!E129</f>
        <v>0</v>
      </c>
      <c r="F205" s="104">
        <f>'Energy Consumption'!E130</f>
        <v>0</v>
      </c>
      <c r="G205" s="163">
        <f>'Energy Consumption'!E211</f>
        <v>0</v>
      </c>
      <c r="H205" s="104">
        <f>'Energy Consumption'!E212</f>
        <v>0</v>
      </c>
      <c r="I205" s="163">
        <f>'Energy Consumption'!E293</f>
        <v>0</v>
      </c>
      <c r="J205" s="104">
        <f>'Energy Consumption'!E294</f>
        <v>0</v>
      </c>
      <c r="K205" s="163">
        <f>'Energy Consumption'!E375</f>
        <v>0</v>
      </c>
      <c r="L205" s="104">
        <f>'Energy Consumption'!E376</f>
        <v>0</v>
      </c>
      <c r="M205" s="163">
        <f>'Energy Consumption'!E457</f>
        <v>0</v>
      </c>
      <c r="N205" s="104">
        <f>'Energy Consumption'!E458</f>
        <v>0</v>
      </c>
      <c r="O205" s="163">
        <f>'Energy Consumption'!E539</f>
        <v>0</v>
      </c>
      <c r="P205" s="104">
        <f>'Energy Consumption'!E540</f>
        <v>0</v>
      </c>
      <c r="Q205" s="163">
        <f>'Energy Consumption'!E621</f>
        <v>0</v>
      </c>
      <c r="R205" s="104">
        <f>'Energy Consumption'!E622</f>
        <v>0</v>
      </c>
      <c r="S205" s="163">
        <f>'Energy Consumption'!E703</f>
        <v>0</v>
      </c>
      <c r="T205" s="104">
        <f>'Energy Consumption'!E704</f>
        <v>0</v>
      </c>
      <c r="U205" s="163">
        <f>'Energy Consumption'!E785</f>
        <v>0</v>
      </c>
      <c r="V205" s="104">
        <f>'Energy Consumption'!E786</f>
        <v>0</v>
      </c>
      <c r="W205" s="163">
        <f>'Energy Consumption'!E867</f>
        <v>0</v>
      </c>
      <c r="X205" s="104">
        <f>'Energy Consumption'!E868</f>
        <v>0</v>
      </c>
      <c r="Y205" s="163">
        <f>'Energy Consumption'!E949</f>
        <v>0</v>
      </c>
      <c r="Z205" s="104">
        <f>'Energy Consumption'!E950</f>
        <v>0</v>
      </c>
      <c r="AA205" s="163">
        <f>'Energy Consumption'!E1031</f>
        <v>0</v>
      </c>
      <c r="AB205" s="104">
        <f>'Energy Consumption'!E1032</f>
        <v>0</v>
      </c>
      <c r="AC205" s="163">
        <f>'Energy Consumption'!E1113</f>
        <v>0</v>
      </c>
      <c r="AD205" s="104">
        <f>'Energy Consumption'!E1114</f>
        <v>0</v>
      </c>
      <c r="AE205" s="163">
        <f>'Energy Consumption'!E1195</f>
        <v>0</v>
      </c>
      <c r="AF205" s="104">
        <f>'Energy Consumption'!E1196</f>
        <v>0</v>
      </c>
      <c r="AG205" s="163">
        <f>'Energy Consumption'!E1277</f>
        <v>0</v>
      </c>
      <c r="AH205" s="104">
        <f>'Energy Consumption'!E1278</f>
        <v>0</v>
      </c>
      <c r="AI205" s="163">
        <f>'Energy Consumption'!E1359</f>
        <v>0</v>
      </c>
      <c r="AJ205" s="104">
        <f>'Energy Consumption'!E1360</f>
        <v>0</v>
      </c>
      <c r="AK205" s="163">
        <f>'Energy Consumption'!E1441</f>
        <v>0</v>
      </c>
      <c r="AL205" s="104">
        <f>'Energy Consumption'!E1442</f>
        <v>0</v>
      </c>
      <c r="AM205" s="163">
        <f>'Energy Consumption'!E1523</f>
        <v>0</v>
      </c>
      <c r="AN205" s="104">
        <f>'Energy Consumption'!E1524</f>
        <v>0</v>
      </c>
      <c r="AO205" s="163">
        <f>'Energy Consumption'!E1605</f>
        <v>0</v>
      </c>
      <c r="AP205" s="104">
        <f>'Energy Consumption'!E1606</f>
        <v>0</v>
      </c>
      <c r="AR205" s="104">
        <f>'Relevant Variables'!E39</f>
        <v>0</v>
      </c>
      <c r="AS205" s="104">
        <f>'Relevant Variables'!E69</f>
        <v>0</v>
      </c>
      <c r="AT205" s="104">
        <f>'Relevant Variables'!E99</f>
        <v>0</v>
      </c>
      <c r="AU205" s="104">
        <f>'Relevant Variables'!E129</f>
        <v>0</v>
      </c>
      <c r="AV205" s="104">
        <f>'Relevant Variables'!E159</f>
        <v>0</v>
      </c>
      <c r="AW205" s="104">
        <f>'Relevant Variables'!E189</f>
        <v>0</v>
      </c>
      <c r="AX205" s="104">
        <f>'Relevant Variables'!E219</f>
        <v>0</v>
      </c>
      <c r="AY205" s="104">
        <f>'Relevant Variables'!E249</f>
        <v>0</v>
      </c>
      <c r="AZ205" s="104">
        <f>'Relevant Variables'!E279</f>
        <v>0</v>
      </c>
      <c r="BA205" s="104">
        <f>'Relevant Variables'!E309</f>
        <v>0</v>
      </c>
      <c r="BB205" s="104">
        <f>'Relevant Variables'!E339</f>
        <v>0</v>
      </c>
      <c r="BC205" s="104">
        <f>'Relevant Variables'!E369</f>
        <v>0</v>
      </c>
      <c r="BD205" s="104">
        <f>'Relevant Variables'!E399</f>
        <v>0</v>
      </c>
      <c r="BE205" s="104">
        <f>'Relevant Variables'!E429</f>
        <v>0</v>
      </c>
      <c r="BF205" s="104">
        <f>'Relevant Variables'!E459</f>
        <v>0</v>
      </c>
      <c r="BG205" s="104">
        <f>'Relevant Variables'!E489</f>
        <v>0</v>
      </c>
      <c r="BH205" s="104">
        <f>'Relevant Variables'!E519</f>
        <v>0</v>
      </c>
      <c r="BI205" s="104">
        <f>'Relevant Variables'!E549</f>
        <v>0</v>
      </c>
      <c r="BJ205" s="104">
        <f>'Relevant Variables'!E579</f>
        <v>0</v>
      </c>
      <c r="BK205" s="104">
        <f>'Relevant Variables'!E609</f>
        <v>0</v>
      </c>
    </row>
    <row r="206" spans="1:63" s="104" customFormat="1">
      <c r="A206" s="164">
        <f t="shared" ref="A206:A269" si="4">DATE(YEAR(A205),MONTH(A205)+1,1)</f>
        <v>44256</v>
      </c>
      <c r="C206" s="163">
        <f>'Energy Consumption'!F47</f>
        <v>0</v>
      </c>
      <c r="D206" s="104">
        <f>'Energy Consumption'!F48</f>
        <v>0</v>
      </c>
      <c r="E206" s="163">
        <f>'Energy Consumption'!F129</f>
        <v>0</v>
      </c>
      <c r="F206" s="104">
        <f>'Energy Consumption'!F130</f>
        <v>0</v>
      </c>
      <c r="G206" s="163">
        <f>'Energy Consumption'!F211</f>
        <v>0</v>
      </c>
      <c r="H206" s="104">
        <f>'Energy Consumption'!F212</f>
        <v>0</v>
      </c>
      <c r="I206" s="163">
        <f>'Energy Consumption'!F293</f>
        <v>0</v>
      </c>
      <c r="J206" s="104">
        <f>'Energy Consumption'!F294</f>
        <v>0</v>
      </c>
      <c r="K206" s="163">
        <f>'Energy Consumption'!F375</f>
        <v>0</v>
      </c>
      <c r="L206" s="104">
        <f>'Energy Consumption'!F376</f>
        <v>0</v>
      </c>
      <c r="M206" s="163">
        <f>'Energy Consumption'!F457</f>
        <v>0</v>
      </c>
      <c r="N206" s="104">
        <f>'Energy Consumption'!F458</f>
        <v>0</v>
      </c>
      <c r="O206" s="163">
        <f>'Energy Consumption'!F539</f>
        <v>0</v>
      </c>
      <c r="P206" s="104">
        <f>'Energy Consumption'!F540</f>
        <v>0</v>
      </c>
      <c r="Q206" s="163">
        <f>'Energy Consumption'!F621</f>
        <v>0</v>
      </c>
      <c r="R206" s="104">
        <f>'Energy Consumption'!F622</f>
        <v>0</v>
      </c>
      <c r="S206" s="163">
        <f>'Energy Consumption'!F703</f>
        <v>0</v>
      </c>
      <c r="T206" s="104">
        <f>'Energy Consumption'!F704</f>
        <v>0</v>
      </c>
      <c r="U206" s="163">
        <f>'Energy Consumption'!F785</f>
        <v>0</v>
      </c>
      <c r="V206" s="104">
        <f>'Energy Consumption'!F786</f>
        <v>0</v>
      </c>
      <c r="W206" s="163">
        <f>'Energy Consumption'!F867</f>
        <v>0</v>
      </c>
      <c r="X206" s="104">
        <f>'Energy Consumption'!F868</f>
        <v>0</v>
      </c>
      <c r="Y206" s="163">
        <f>'Energy Consumption'!F949</f>
        <v>0</v>
      </c>
      <c r="Z206" s="104">
        <f>'Energy Consumption'!F950</f>
        <v>0</v>
      </c>
      <c r="AA206" s="163">
        <f>'Energy Consumption'!F1031</f>
        <v>0</v>
      </c>
      <c r="AB206" s="104">
        <f>'Energy Consumption'!F1032</f>
        <v>0</v>
      </c>
      <c r="AC206" s="163">
        <f>'Energy Consumption'!F1113</f>
        <v>0</v>
      </c>
      <c r="AD206" s="104">
        <f>'Energy Consumption'!F1114</f>
        <v>0</v>
      </c>
      <c r="AE206" s="163">
        <f>'Energy Consumption'!F1195</f>
        <v>0</v>
      </c>
      <c r="AF206" s="104">
        <f>'Energy Consumption'!F1196</f>
        <v>0</v>
      </c>
      <c r="AG206" s="163">
        <f>'Energy Consumption'!F1277</f>
        <v>0</v>
      </c>
      <c r="AH206" s="104">
        <f>'Energy Consumption'!F1278</f>
        <v>0</v>
      </c>
      <c r="AI206" s="163">
        <f>'Energy Consumption'!F1359</f>
        <v>0</v>
      </c>
      <c r="AJ206" s="104">
        <f>'Energy Consumption'!F1360</f>
        <v>0</v>
      </c>
      <c r="AK206" s="163">
        <f>'Energy Consumption'!F1441</f>
        <v>0</v>
      </c>
      <c r="AL206" s="104">
        <f>'Energy Consumption'!F1442</f>
        <v>0</v>
      </c>
      <c r="AM206" s="163">
        <f>'Energy Consumption'!F1523</f>
        <v>0</v>
      </c>
      <c r="AN206" s="104">
        <f>'Energy Consumption'!F1524</f>
        <v>0</v>
      </c>
      <c r="AO206" s="163">
        <f>'Energy Consumption'!F1605</f>
        <v>0</v>
      </c>
      <c r="AP206" s="104">
        <f>'Energy Consumption'!F1606</f>
        <v>0</v>
      </c>
      <c r="AR206" s="104">
        <f>'Relevant Variables'!F39</f>
        <v>0</v>
      </c>
      <c r="AS206" s="104">
        <f>'Relevant Variables'!F69</f>
        <v>0</v>
      </c>
      <c r="AT206" s="104">
        <f>'Relevant Variables'!F99</f>
        <v>0</v>
      </c>
      <c r="AU206" s="104">
        <f>'Relevant Variables'!F129</f>
        <v>0</v>
      </c>
      <c r="AV206" s="104">
        <f>'Relevant Variables'!F159</f>
        <v>0</v>
      </c>
      <c r="AW206" s="104">
        <f>'Relevant Variables'!F189</f>
        <v>0</v>
      </c>
      <c r="AX206" s="104">
        <f>'Relevant Variables'!F219</f>
        <v>0</v>
      </c>
      <c r="AY206" s="104">
        <f>'Relevant Variables'!F249</f>
        <v>0</v>
      </c>
      <c r="AZ206" s="104">
        <f>'Relevant Variables'!F279</f>
        <v>0</v>
      </c>
      <c r="BA206" s="104">
        <f>'Relevant Variables'!F309</f>
        <v>0</v>
      </c>
      <c r="BB206" s="104">
        <f>'Relevant Variables'!F339</f>
        <v>0</v>
      </c>
      <c r="BC206" s="104">
        <f>'Relevant Variables'!F369</f>
        <v>0</v>
      </c>
      <c r="BD206" s="104">
        <f>'Relevant Variables'!F399</f>
        <v>0</v>
      </c>
      <c r="BE206" s="104">
        <f>'Relevant Variables'!F429</f>
        <v>0</v>
      </c>
      <c r="BF206" s="104">
        <f>'Relevant Variables'!F459</f>
        <v>0</v>
      </c>
      <c r="BG206" s="104">
        <f>'Relevant Variables'!F489</f>
        <v>0</v>
      </c>
      <c r="BH206" s="104">
        <f>'Relevant Variables'!F519</f>
        <v>0</v>
      </c>
      <c r="BI206" s="104">
        <f>'Relevant Variables'!F549</f>
        <v>0</v>
      </c>
      <c r="BJ206" s="104">
        <f>'Relevant Variables'!F579</f>
        <v>0</v>
      </c>
      <c r="BK206" s="104">
        <f>'Relevant Variables'!F609</f>
        <v>0</v>
      </c>
    </row>
    <row r="207" spans="1:63" s="104" customFormat="1">
      <c r="A207" s="164">
        <f t="shared" si="4"/>
        <v>44287</v>
      </c>
      <c r="C207" s="163">
        <f>'Energy Consumption'!G47</f>
        <v>0</v>
      </c>
      <c r="D207" s="104">
        <f>'Energy Consumption'!G48</f>
        <v>0</v>
      </c>
      <c r="E207" s="163">
        <f>'Energy Consumption'!G129</f>
        <v>0</v>
      </c>
      <c r="F207" s="104">
        <f>'Energy Consumption'!G130</f>
        <v>0</v>
      </c>
      <c r="G207" s="163">
        <f>'Energy Consumption'!G211</f>
        <v>0</v>
      </c>
      <c r="H207" s="104">
        <f>'Energy Consumption'!G212</f>
        <v>0</v>
      </c>
      <c r="I207" s="163">
        <f>'Energy Consumption'!G293</f>
        <v>0</v>
      </c>
      <c r="J207" s="104">
        <f>'Energy Consumption'!G294</f>
        <v>0</v>
      </c>
      <c r="K207" s="163">
        <f>'Energy Consumption'!G375</f>
        <v>0</v>
      </c>
      <c r="L207" s="104">
        <f>'Energy Consumption'!G376</f>
        <v>0</v>
      </c>
      <c r="M207" s="163">
        <f>'Energy Consumption'!G457</f>
        <v>0</v>
      </c>
      <c r="N207" s="104">
        <f>'Energy Consumption'!G458</f>
        <v>0</v>
      </c>
      <c r="O207" s="163">
        <f>'Energy Consumption'!G539</f>
        <v>0</v>
      </c>
      <c r="P207" s="104">
        <f>'Energy Consumption'!G540</f>
        <v>0</v>
      </c>
      <c r="Q207" s="163">
        <f>'Energy Consumption'!G621</f>
        <v>0</v>
      </c>
      <c r="R207" s="104">
        <f>'Energy Consumption'!G622</f>
        <v>0</v>
      </c>
      <c r="S207" s="163">
        <f>'Energy Consumption'!G703</f>
        <v>0</v>
      </c>
      <c r="T207" s="104">
        <f>'Energy Consumption'!G704</f>
        <v>0</v>
      </c>
      <c r="U207" s="163">
        <f>'Energy Consumption'!G785</f>
        <v>0</v>
      </c>
      <c r="V207" s="104">
        <f>'Energy Consumption'!G786</f>
        <v>0</v>
      </c>
      <c r="W207" s="163">
        <f>'Energy Consumption'!G867</f>
        <v>0</v>
      </c>
      <c r="X207" s="104">
        <f>'Energy Consumption'!G868</f>
        <v>0</v>
      </c>
      <c r="Y207" s="163">
        <f>'Energy Consumption'!G949</f>
        <v>0</v>
      </c>
      <c r="Z207" s="104">
        <f>'Energy Consumption'!G950</f>
        <v>0</v>
      </c>
      <c r="AA207" s="163">
        <f>'Energy Consumption'!G1031</f>
        <v>0</v>
      </c>
      <c r="AB207" s="104">
        <f>'Energy Consumption'!G1032</f>
        <v>0</v>
      </c>
      <c r="AC207" s="163">
        <f>'Energy Consumption'!G1113</f>
        <v>0</v>
      </c>
      <c r="AD207" s="104">
        <f>'Energy Consumption'!G1114</f>
        <v>0</v>
      </c>
      <c r="AE207" s="163">
        <f>'Energy Consumption'!G1195</f>
        <v>0</v>
      </c>
      <c r="AF207" s="104">
        <f>'Energy Consumption'!G1196</f>
        <v>0</v>
      </c>
      <c r="AG207" s="163">
        <f>'Energy Consumption'!G1277</f>
        <v>0</v>
      </c>
      <c r="AH207" s="104">
        <f>'Energy Consumption'!G1278</f>
        <v>0</v>
      </c>
      <c r="AI207" s="163">
        <f>'Energy Consumption'!G1359</f>
        <v>0</v>
      </c>
      <c r="AJ207" s="104">
        <f>'Energy Consumption'!G1360</f>
        <v>0</v>
      </c>
      <c r="AK207" s="163">
        <f>'Energy Consumption'!G1441</f>
        <v>0</v>
      </c>
      <c r="AL207" s="104">
        <f>'Energy Consumption'!G1442</f>
        <v>0</v>
      </c>
      <c r="AM207" s="163">
        <f>'Energy Consumption'!G1523</f>
        <v>0</v>
      </c>
      <c r="AN207" s="104">
        <f>'Energy Consumption'!G1524</f>
        <v>0</v>
      </c>
      <c r="AO207" s="163">
        <f>'Energy Consumption'!G1605</f>
        <v>0</v>
      </c>
      <c r="AP207" s="104">
        <f>'Energy Consumption'!G1606</f>
        <v>0</v>
      </c>
      <c r="AR207" s="104">
        <f>'Relevant Variables'!G39</f>
        <v>0</v>
      </c>
      <c r="AS207" s="104">
        <f>'Relevant Variables'!G69</f>
        <v>0</v>
      </c>
      <c r="AT207" s="104">
        <f>'Relevant Variables'!G99</f>
        <v>0</v>
      </c>
      <c r="AU207" s="104">
        <f>'Relevant Variables'!G129</f>
        <v>0</v>
      </c>
      <c r="AV207" s="104">
        <f>'Relevant Variables'!G159</f>
        <v>0</v>
      </c>
      <c r="AW207" s="104">
        <f>'Relevant Variables'!G189</f>
        <v>0</v>
      </c>
      <c r="AX207" s="104">
        <f>'Relevant Variables'!G219</f>
        <v>0</v>
      </c>
      <c r="AY207" s="104">
        <f>'Relevant Variables'!G249</f>
        <v>0</v>
      </c>
      <c r="AZ207" s="104">
        <f>'Relevant Variables'!G279</f>
        <v>0</v>
      </c>
      <c r="BA207" s="104">
        <f>'Relevant Variables'!G309</f>
        <v>0</v>
      </c>
      <c r="BB207" s="104">
        <f>'Relevant Variables'!G339</f>
        <v>0</v>
      </c>
      <c r="BC207" s="104">
        <f>'Relevant Variables'!G369</f>
        <v>0</v>
      </c>
      <c r="BD207" s="104">
        <f>'Relevant Variables'!G399</f>
        <v>0</v>
      </c>
      <c r="BE207" s="104">
        <f>'Relevant Variables'!G429</f>
        <v>0</v>
      </c>
      <c r="BF207" s="104">
        <f>'Relevant Variables'!G459</f>
        <v>0</v>
      </c>
      <c r="BG207" s="104">
        <f>'Relevant Variables'!G489</f>
        <v>0</v>
      </c>
      <c r="BH207" s="104">
        <f>'Relevant Variables'!G519</f>
        <v>0</v>
      </c>
      <c r="BI207" s="104">
        <f>'Relevant Variables'!G549</f>
        <v>0</v>
      </c>
      <c r="BJ207" s="104">
        <f>'Relevant Variables'!G579</f>
        <v>0</v>
      </c>
      <c r="BK207" s="104">
        <f>'Relevant Variables'!G609</f>
        <v>0</v>
      </c>
    </row>
    <row r="208" spans="1:63" s="104" customFormat="1">
      <c r="A208" s="164">
        <f t="shared" si="4"/>
        <v>44317</v>
      </c>
      <c r="C208" s="163">
        <f>'Energy Consumption'!H47</f>
        <v>0</v>
      </c>
      <c r="D208" s="104">
        <f>'Energy Consumption'!H48</f>
        <v>0</v>
      </c>
      <c r="E208" s="163">
        <f>'Energy Consumption'!H129</f>
        <v>0</v>
      </c>
      <c r="F208" s="104">
        <f>'Energy Consumption'!H130</f>
        <v>0</v>
      </c>
      <c r="G208" s="163">
        <f>'Energy Consumption'!H211</f>
        <v>0</v>
      </c>
      <c r="H208" s="104">
        <f>'Energy Consumption'!H212</f>
        <v>0</v>
      </c>
      <c r="I208" s="163">
        <f>'Energy Consumption'!H293</f>
        <v>0</v>
      </c>
      <c r="J208" s="104">
        <f>'Energy Consumption'!H294</f>
        <v>0</v>
      </c>
      <c r="K208" s="163">
        <f>'Energy Consumption'!H375</f>
        <v>0</v>
      </c>
      <c r="L208" s="104">
        <f>'Energy Consumption'!H376</f>
        <v>0</v>
      </c>
      <c r="M208" s="163">
        <f>'Energy Consumption'!H457</f>
        <v>0</v>
      </c>
      <c r="N208" s="104">
        <f>'Energy Consumption'!H458</f>
        <v>0</v>
      </c>
      <c r="O208" s="163">
        <f>'Energy Consumption'!H539</f>
        <v>0</v>
      </c>
      <c r="P208" s="104">
        <f>'Energy Consumption'!H540</f>
        <v>0</v>
      </c>
      <c r="Q208" s="163">
        <f>'Energy Consumption'!H621</f>
        <v>0</v>
      </c>
      <c r="R208" s="104">
        <f>'Energy Consumption'!H622</f>
        <v>0</v>
      </c>
      <c r="S208" s="163">
        <f>'Energy Consumption'!H703</f>
        <v>0</v>
      </c>
      <c r="T208" s="104">
        <f>'Energy Consumption'!H704</f>
        <v>0</v>
      </c>
      <c r="U208" s="163">
        <f>'Energy Consumption'!H785</f>
        <v>0</v>
      </c>
      <c r="V208" s="104">
        <f>'Energy Consumption'!H786</f>
        <v>0</v>
      </c>
      <c r="W208" s="163">
        <f>'Energy Consumption'!H867</f>
        <v>0</v>
      </c>
      <c r="X208" s="104">
        <f>'Energy Consumption'!H868</f>
        <v>0</v>
      </c>
      <c r="Y208" s="163">
        <f>'Energy Consumption'!H949</f>
        <v>0</v>
      </c>
      <c r="Z208" s="104">
        <f>'Energy Consumption'!H950</f>
        <v>0</v>
      </c>
      <c r="AA208" s="163">
        <f>'Energy Consumption'!H1031</f>
        <v>0</v>
      </c>
      <c r="AB208" s="104">
        <f>'Energy Consumption'!H1032</f>
        <v>0</v>
      </c>
      <c r="AC208" s="163">
        <f>'Energy Consumption'!H1113</f>
        <v>0</v>
      </c>
      <c r="AD208" s="104">
        <f>'Energy Consumption'!H1114</f>
        <v>0</v>
      </c>
      <c r="AE208" s="163">
        <f>'Energy Consumption'!H1195</f>
        <v>0</v>
      </c>
      <c r="AF208" s="104">
        <f>'Energy Consumption'!H1196</f>
        <v>0</v>
      </c>
      <c r="AG208" s="163">
        <f>'Energy Consumption'!H1277</f>
        <v>0</v>
      </c>
      <c r="AH208" s="104">
        <f>'Energy Consumption'!H1278</f>
        <v>0</v>
      </c>
      <c r="AI208" s="163">
        <f>'Energy Consumption'!H1359</f>
        <v>0</v>
      </c>
      <c r="AJ208" s="104">
        <f>'Energy Consumption'!H1360</f>
        <v>0</v>
      </c>
      <c r="AK208" s="163">
        <f>'Energy Consumption'!H1441</f>
        <v>0</v>
      </c>
      <c r="AL208" s="104">
        <f>'Energy Consumption'!H1442</f>
        <v>0</v>
      </c>
      <c r="AM208" s="163">
        <f>'Energy Consumption'!H1523</f>
        <v>0</v>
      </c>
      <c r="AN208" s="104">
        <f>'Energy Consumption'!H1524</f>
        <v>0</v>
      </c>
      <c r="AO208" s="163">
        <f>'Energy Consumption'!H1605</f>
        <v>0</v>
      </c>
      <c r="AP208" s="104">
        <f>'Energy Consumption'!H1606</f>
        <v>0</v>
      </c>
      <c r="AR208" s="104">
        <f>'Relevant Variables'!H39</f>
        <v>0</v>
      </c>
      <c r="AS208" s="104">
        <f>'Relevant Variables'!H69</f>
        <v>0</v>
      </c>
      <c r="AT208" s="104">
        <f>'Relevant Variables'!H99</f>
        <v>0</v>
      </c>
      <c r="AU208" s="104">
        <f>'Relevant Variables'!H129</f>
        <v>0</v>
      </c>
      <c r="AV208" s="104">
        <f>'Relevant Variables'!H159</f>
        <v>0</v>
      </c>
      <c r="AW208" s="104">
        <f>'Relevant Variables'!H189</f>
        <v>0</v>
      </c>
      <c r="AX208" s="104">
        <f>'Relevant Variables'!H219</f>
        <v>0</v>
      </c>
      <c r="AY208" s="104">
        <f>'Relevant Variables'!H249</f>
        <v>0</v>
      </c>
      <c r="AZ208" s="104">
        <f>'Relevant Variables'!H279</f>
        <v>0</v>
      </c>
      <c r="BA208" s="104">
        <f>'Relevant Variables'!H309</f>
        <v>0</v>
      </c>
      <c r="BB208" s="104">
        <f>'Relevant Variables'!H339</f>
        <v>0</v>
      </c>
      <c r="BC208" s="104">
        <f>'Relevant Variables'!H369</f>
        <v>0</v>
      </c>
      <c r="BD208" s="104">
        <f>'Relevant Variables'!H399</f>
        <v>0</v>
      </c>
      <c r="BE208" s="104">
        <f>'Relevant Variables'!H429</f>
        <v>0</v>
      </c>
      <c r="BF208" s="104">
        <f>'Relevant Variables'!H459</f>
        <v>0</v>
      </c>
      <c r="BG208" s="104">
        <f>'Relevant Variables'!H489</f>
        <v>0</v>
      </c>
      <c r="BH208" s="104">
        <f>'Relevant Variables'!H519</f>
        <v>0</v>
      </c>
      <c r="BI208" s="104">
        <f>'Relevant Variables'!H549</f>
        <v>0</v>
      </c>
      <c r="BJ208" s="104">
        <f>'Relevant Variables'!H579</f>
        <v>0</v>
      </c>
      <c r="BK208" s="104">
        <f>'Relevant Variables'!H609</f>
        <v>0</v>
      </c>
    </row>
    <row r="209" spans="1:63" s="104" customFormat="1">
      <c r="A209" s="164">
        <f t="shared" si="4"/>
        <v>44348</v>
      </c>
      <c r="C209" s="163">
        <f>'Energy Consumption'!I47</f>
        <v>0</v>
      </c>
      <c r="D209" s="104">
        <f>'Energy Consumption'!I48</f>
        <v>0</v>
      </c>
      <c r="E209" s="163">
        <f>'Energy Consumption'!I129</f>
        <v>0</v>
      </c>
      <c r="F209" s="104">
        <f>'Energy Consumption'!I130</f>
        <v>0</v>
      </c>
      <c r="G209" s="163">
        <f>'Energy Consumption'!I211</f>
        <v>0</v>
      </c>
      <c r="H209" s="104">
        <f>'Energy Consumption'!I212</f>
        <v>0</v>
      </c>
      <c r="I209" s="163">
        <f>'Energy Consumption'!I293</f>
        <v>0</v>
      </c>
      <c r="J209" s="104">
        <f>'Energy Consumption'!I294</f>
        <v>0</v>
      </c>
      <c r="K209" s="163">
        <f>'Energy Consumption'!I375</f>
        <v>0</v>
      </c>
      <c r="L209" s="104">
        <f>'Energy Consumption'!I376</f>
        <v>0</v>
      </c>
      <c r="M209" s="163">
        <f>'Energy Consumption'!I457</f>
        <v>0</v>
      </c>
      <c r="N209" s="104">
        <f>'Energy Consumption'!I458</f>
        <v>0</v>
      </c>
      <c r="O209" s="163">
        <f>'Energy Consumption'!I539</f>
        <v>0</v>
      </c>
      <c r="P209" s="104">
        <f>'Energy Consumption'!I540</f>
        <v>0</v>
      </c>
      <c r="Q209" s="163">
        <f>'Energy Consumption'!I621</f>
        <v>0</v>
      </c>
      <c r="R209" s="104">
        <f>'Energy Consumption'!I622</f>
        <v>0</v>
      </c>
      <c r="S209" s="163">
        <f>'Energy Consumption'!I703</f>
        <v>0</v>
      </c>
      <c r="T209" s="104">
        <f>'Energy Consumption'!I704</f>
        <v>0</v>
      </c>
      <c r="U209" s="163">
        <f>'Energy Consumption'!I785</f>
        <v>0</v>
      </c>
      <c r="V209" s="104">
        <f>'Energy Consumption'!I786</f>
        <v>0</v>
      </c>
      <c r="W209" s="163">
        <f>'Energy Consumption'!I867</f>
        <v>0</v>
      </c>
      <c r="X209" s="104">
        <f>'Energy Consumption'!I868</f>
        <v>0</v>
      </c>
      <c r="Y209" s="163">
        <f>'Energy Consumption'!I949</f>
        <v>0</v>
      </c>
      <c r="Z209" s="104">
        <f>'Energy Consumption'!I950</f>
        <v>0</v>
      </c>
      <c r="AA209" s="163">
        <f>'Energy Consumption'!I1031</f>
        <v>0</v>
      </c>
      <c r="AB209" s="104">
        <f>'Energy Consumption'!I1032</f>
        <v>0</v>
      </c>
      <c r="AC209" s="163">
        <f>'Energy Consumption'!I1113</f>
        <v>0</v>
      </c>
      <c r="AD209" s="104">
        <f>'Energy Consumption'!I1114</f>
        <v>0</v>
      </c>
      <c r="AE209" s="163">
        <f>'Energy Consumption'!I1195</f>
        <v>0</v>
      </c>
      <c r="AF209" s="104">
        <f>'Energy Consumption'!I1196</f>
        <v>0</v>
      </c>
      <c r="AG209" s="163">
        <f>'Energy Consumption'!I1277</f>
        <v>0</v>
      </c>
      <c r="AH209" s="104">
        <f>'Energy Consumption'!I1278</f>
        <v>0</v>
      </c>
      <c r="AI209" s="163">
        <f>'Energy Consumption'!I1359</f>
        <v>0</v>
      </c>
      <c r="AJ209" s="104">
        <f>'Energy Consumption'!I1360</f>
        <v>0</v>
      </c>
      <c r="AK209" s="163">
        <f>'Energy Consumption'!I1441</f>
        <v>0</v>
      </c>
      <c r="AL209" s="104">
        <f>'Energy Consumption'!I1442</f>
        <v>0</v>
      </c>
      <c r="AM209" s="163">
        <f>'Energy Consumption'!I1523</f>
        <v>0</v>
      </c>
      <c r="AN209" s="104">
        <f>'Energy Consumption'!I1524</f>
        <v>0</v>
      </c>
      <c r="AO209" s="163">
        <f>'Energy Consumption'!I1605</f>
        <v>0</v>
      </c>
      <c r="AP209" s="104">
        <f>'Energy Consumption'!I1606</f>
        <v>0</v>
      </c>
      <c r="AR209" s="104">
        <f>'Relevant Variables'!I39</f>
        <v>0</v>
      </c>
      <c r="AS209" s="104">
        <f>'Relevant Variables'!I69</f>
        <v>0</v>
      </c>
      <c r="AT209" s="104">
        <f>'Relevant Variables'!I99</f>
        <v>0</v>
      </c>
      <c r="AU209" s="104">
        <f>'Relevant Variables'!I129</f>
        <v>0</v>
      </c>
      <c r="AV209" s="104">
        <f>'Relevant Variables'!I159</f>
        <v>0</v>
      </c>
      <c r="AW209" s="104">
        <f>'Relevant Variables'!I189</f>
        <v>0</v>
      </c>
      <c r="AX209" s="104">
        <f>'Relevant Variables'!I219</f>
        <v>0</v>
      </c>
      <c r="AY209" s="104">
        <f>'Relevant Variables'!I249</f>
        <v>0</v>
      </c>
      <c r="AZ209" s="104">
        <f>'Relevant Variables'!I279</f>
        <v>0</v>
      </c>
      <c r="BA209" s="104">
        <f>'Relevant Variables'!I309</f>
        <v>0</v>
      </c>
      <c r="BB209" s="104">
        <f>'Relevant Variables'!I339</f>
        <v>0</v>
      </c>
      <c r="BC209" s="104">
        <f>'Relevant Variables'!I369</f>
        <v>0</v>
      </c>
      <c r="BD209" s="104">
        <f>'Relevant Variables'!I399</f>
        <v>0</v>
      </c>
      <c r="BE209" s="104">
        <f>'Relevant Variables'!I429</f>
        <v>0</v>
      </c>
      <c r="BF209" s="104">
        <f>'Relevant Variables'!I459</f>
        <v>0</v>
      </c>
      <c r="BG209" s="104">
        <f>'Relevant Variables'!I489</f>
        <v>0</v>
      </c>
      <c r="BH209" s="104">
        <f>'Relevant Variables'!I519</f>
        <v>0</v>
      </c>
      <c r="BI209" s="104">
        <f>'Relevant Variables'!I549</f>
        <v>0</v>
      </c>
      <c r="BJ209" s="104">
        <f>'Relevant Variables'!I579</f>
        <v>0</v>
      </c>
      <c r="BK209" s="104">
        <f>'Relevant Variables'!I609</f>
        <v>0</v>
      </c>
    </row>
    <row r="210" spans="1:63" s="104" customFormat="1">
      <c r="A210" s="164">
        <f t="shared" si="4"/>
        <v>44378</v>
      </c>
      <c r="C210" s="163">
        <f>'Energy Consumption'!J47</f>
        <v>0</v>
      </c>
      <c r="D210" s="104">
        <f>'Energy Consumption'!J48</f>
        <v>0</v>
      </c>
      <c r="E210" s="163">
        <f>'Energy Consumption'!J129</f>
        <v>0</v>
      </c>
      <c r="F210" s="104">
        <f>'Energy Consumption'!J130</f>
        <v>0</v>
      </c>
      <c r="G210" s="163">
        <f>'Energy Consumption'!J211</f>
        <v>0</v>
      </c>
      <c r="H210" s="104">
        <f>'Energy Consumption'!J212</f>
        <v>0</v>
      </c>
      <c r="I210" s="163">
        <f>'Energy Consumption'!J293</f>
        <v>0</v>
      </c>
      <c r="J210" s="104">
        <f>'Energy Consumption'!J294</f>
        <v>0</v>
      </c>
      <c r="K210" s="163">
        <f>'Energy Consumption'!J375</f>
        <v>0</v>
      </c>
      <c r="L210" s="104">
        <f>'Energy Consumption'!J376</f>
        <v>0</v>
      </c>
      <c r="M210" s="163">
        <f>'Energy Consumption'!J457</f>
        <v>0</v>
      </c>
      <c r="N210" s="104">
        <f>'Energy Consumption'!J458</f>
        <v>0</v>
      </c>
      <c r="O210" s="163">
        <f>'Energy Consumption'!J539</f>
        <v>0</v>
      </c>
      <c r="P210" s="104">
        <f>'Energy Consumption'!J540</f>
        <v>0</v>
      </c>
      <c r="Q210" s="163">
        <f>'Energy Consumption'!J621</f>
        <v>0</v>
      </c>
      <c r="R210" s="104">
        <f>'Energy Consumption'!J622</f>
        <v>0</v>
      </c>
      <c r="S210" s="163">
        <f>'Energy Consumption'!J703</f>
        <v>0</v>
      </c>
      <c r="T210" s="104">
        <f>'Energy Consumption'!J704</f>
        <v>0</v>
      </c>
      <c r="U210" s="163">
        <f>'Energy Consumption'!J785</f>
        <v>0</v>
      </c>
      <c r="V210" s="104">
        <f>'Energy Consumption'!J786</f>
        <v>0</v>
      </c>
      <c r="W210" s="163">
        <f>'Energy Consumption'!J867</f>
        <v>0</v>
      </c>
      <c r="X210" s="104">
        <f>'Energy Consumption'!J868</f>
        <v>0</v>
      </c>
      <c r="Y210" s="163">
        <f>'Energy Consumption'!J949</f>
        <v>0</v>
      </c>
      <c r="Z210" s="104">
        <f>'Energy Consumption'!J950</f>
        <v>0</v>
      </c>
      <c r="AA210" s="163">
        <f>'Energy Consumption'!J1031</f>
        <v>0</v>
      </c>
      <c r="AB210" s="104">
        <f>'Energy Consumption'!J1032</f>
        <v>0</v>
      </c>
      <c r="AC210" s="163">
        <f>'Energy Consumption'!J1113</f>
        <v>0</v>
      </c>
      <c r="AD210" s="104">
        <f>'Energy Consumption'!J1114</f>
        <v>0</v>
      </c>
      <c r="AE210" s="163">
        <f>'Energy Consumption'!J1195</f>
        <v>0</v>
      </c>
      <c r="AF210" s="104">
        <f>'Energy Consumption'!J1196</f>
        <v>0</v>
      </c>
      <c r="AG210" s="163">
        <f>'Energy Consumption'!J1277</f>
        <v>0</v>
      </c>
      <c r="AH210" s="104">
        <f>'Energy Consumption'!J1278</f>
        <v>0</v>
      </c>
      <c r="AI210" s="163">
        <f>'Energy Consumption'!J1359</f>
        <v>0</v>
      </c>
      <c r="AJ210" s="104">
        <f>'Energy Consumption'!J1360</f>
        <v>0</v>
      </c>
      <c r="AK210" s="163">
        <f>'Energy Consumption'!J1441</f>
        <v>0</v>
      </c>
      <c r="AL210" s="104">
        <f>'Energy Consumption'!J1442</f>
        <v>0</v>
      </c>
      <c r="AM210" s="163">
        <f>'Energy Consumption'!J1523</f>
        <v>0</v>
      </c>
      <c r="AN210" s="104">
        <f>'Energy Consumption'!J1524</f>
        <v>0</v>
      </c>
      <c r="AO210" s="163">
        <f>'Energy Consumption'!J1605</f>
        <v>0</v>
      </c>
      <c r="AP210" s="104">
        <f>'Energy Consumption'!J1606</f>
        <v>0</v>
      </c>
      <c r="AR210" s="104">
        <f>'Relevant Variables'!J39</f>
        <v>0</v>
      </c>
      <c r="AS210" s="104">
        <f>'Relevant Variables'!J69</f>
        <v>0</v>
      </c>
      <c r="AT210" s="104">
        <f>'Relevant Variables'!J99</f>
        <v>0</v>
      </c>
      <c r="AU210" s="104">
        <f>'Relevant Variables'!J129</f>
        <v>0</v>
      </c>
      <c r="AV210" s="104">
        <f>'Relevant Variables'!J159</f>
        <v>0</v>
      </c>
      <c r="AW210" s="104">
        <f>'Relevant Variables'!J189</f>
        <v>0</v>
      </c>
      <c r="AX210" s="104">
        <f>'Relevant Variables'!J219</f>
        <v>0</v>
      </c>
      <c r="AY210" s="104">
        <f>'Relevant Variables'!J249</f>
        <v>0</v>
      </c>
      <c r="AZ210" s="104">
        <f>'Relevant Variables'!J279</f>
        <v>0</v>
      </c>
      <c r="BA210" s="104">
        <f>'Relevant Variables'!J309</f>
        <v>0</v>
      </c>
      <c r="BB210" s="104">
        <f>'Relevant Variables'!J339</f>
        <v>0</v>
      </c>
      <c r="BC210" s="104">
        <f>'Relevant Variables'!J369</f>
        <v>0</v>
      </c>
      <c r="BD210" s="104">
        <f>'Relevant Variables'!J399</f>
        <v>0</v>
      </c>
      <c r="BE210" s="104">
        <f>'Relevant Variables'!J429</f>
        <v>0</v>
      </c>
      <c r="BF210" s="104">
        <f>'Relevant Variables'!J459</f>
        <v>0</v>
      </c>
      <c r="BG210" s="104">
        <f>'Relevant Variables'!J489</f>
        <v>0</v>
      </c>
      <c r="BH210" s="104">
        <f>'Relevant Variables'!J519</f>
        <v>0</v>
      </c>
      <c r="BI210" s="104">
        <f>'Relevant Variables'!J549</f>
        <v>0</v>
      </c>
      <c r="BJ210" s="104">
        <f>'Relevant Variables'!J579</f>
        <v>0</v>
      </c>
      <c r="BK210" s="104">
        <f>'Relevant Variables'!J609</f>
        <v>0</v>
      </c>
    </row>
    <row r="211" spans="1:63" s="104" customFormat="1">
      <c r="A211" s="164">
        <f t="shared" si="4"/>
        <v>44409</v>
      </c>
      <c r="C211" s="163">
        <f>'Energy Consumption'!K47</f>
        <v>0</v>
      </c>
      <c r="D211" s="104">
        <f>'Energy Consumption'!K48</f>
        <v>0</v>
      </c>
      <c r="E211" s="163">
        <f>'Energy Consumption'!K129</f>
        <v>0</v>
      </c>
      <c r="F211" s="104">
        <f>'Energy Consumption'!K130</f>
        <v>0</v>
      </c>
      <c r="G211" s="163">
        <f>'Energy Consumption'!K211</f>
        <v>0</v>
      </c>
      <c r="H211" s="104">
        <f>'Energy Consumption'!K212</f>
        <v>0</v>
      </c>
      <c r="I211" s="163">
        <f>'Energy Consumption'!K293</f>
        <v>0</v>
      </c>
      <c r="J211" s="104">
        <f>'Energy Consumption'!K294</f>
        <v>0</v>
      </c>
      <c r="K211" s="163">
        <f>'Energy Consumption'!K375</f>
        <v>0</v>
      </c>
      <c r="L211" s="104">
        <f>'Energy Consumption'!K376</f>
        <v>0</v>
      </c>
      <c r="M211" s="163">
        <f>'Energy Consumption'!K457</f>
        <v>0</v>
      </c>
      <c r="N211" s="104">
        <f>'Energy Consumption'!K458</f>
        <v>0</v>
      </c>
      <c r="O211" s="163">
        <f>'Energy Consumption'!K539</f>
        <v>0</v>
      </c>
      <c r="P211" s="104">
        <f>'Energy Consumption'!K540</f>
        <v>0</v>
      </c>
      <c r="Q211" s="163">
        <f>'Energy Consumption'!K621</f>
        <v>0</v>
      </c>
      <c r="R211" s="104">
        <f>'Energy Consumption'!K622</f>
        <v>0</v>
      </c>
      <c r="S211" s="163">
        <f>'Energy Consumption'!K703</f>
        <v>0</v>
      </c>
      <c r="T211" s="104">
        <f>'Energy Consumption'!K704</f>
        <v>0</v>
      </c>
      <c r="U211" s="163">
        <f>'Energy Consumption'!K785</f>
        <v>0</v>
      </c>
      <c r="V211" s="104">
        <f>'Energy Consumption'!K786</f>
        <v>0</v>
      </c>
      <c r="W211" s="163">
        <f>'Energy Consumption'!K867</f>
        <v>0</v>
      </c>
      <c r="X211" s="104">
        <f>'Energy Consumption'!K868</f>
        <v>0</v>
      </c>
      <c r="Y211" s="163">
        <f>'Energy Consumption'!K949</f>
        <v>0</v>
      </c>
      <c r="Z211" s="104">
        <f>'Energy Consumption'!K950</f>
        <v>0</v>
      </c>
      <c r="AA211" s="163">
        <f>'Energy Consumption'!K1031</f>
        <v>0</v>
      </c>
      <c r="AB211" s="104">
        <f>'Energy Consumption'!K1032</f>
        <v>0</v>
      </c>
      <c r="AC211" s="163">
        <f>'Energy Consumption'!K1113</f>
        <v>0</v>
      </c>
      <c r="AD211" s="104">
        <f>'Energy Consumption'!K1114</f>
        <v>0</v>
      </c>
      <c r="AE211" s="163">
        <f>'Energy Consumption'!K1195</f>
        <v>0</v>
      </c>
      <c r="AF211" s="104">
        <f>'Energy Consumption'!K1196</f>
        <v>0</v>
      </c>
      <c r="AG211" s="163">
        <f>'Energy Consumption'!K1277</f>
        <v>0</v>
      </c>
      <c r="AH211" s="104">
        <f>'Energy Consumption'!K1278</f>
        <v>0</v>
      </c>
      <c r="AI211" s="163">
        <f>'Energy Consumption'!K1359</f>
        <v>0</v>
      </c>
      <c r="AJ211" s="104">
        <f>'Energy Consumption'!K1360</f>
        <v>0</v>
      </c>
      <c r="AK211" s="163">
        <f>'Energy Consumption'!K1441</f>
        <v>0</v>
      </c>
      <c r="AL211" s="104">
        <f>'Energy Consumption'!K1442</f>
        <v>0</v>
      </c>
      <c r="AM211" s="163">
        <f>'Energy Consumption'!K1523</f>
        <v>0</v>
      </c>
      <c r="AN211" s="104">
        <f>'Energy Consumption'!K1524</f>
        <v>0</v>
      </c>
      <c r="AO211" s="163">
        <f>'Energy Consumption'!K1605</f>
        <v>0</v>
      </c>
      <c r="AP211" s="104">
        <f>'Energy Consumption'!K1606</f>
        <v>0</v>
      </c>
      <c r="AR211" s="104">
        <f>'Relevant Variables'!K39</f>
        <v>0</v>
      </c>
      <c r="AS211" s="104">
        <f>'Relevant Variables'!K69</f>
        <v>0</v>
      </c>
      <c r="AT211" s="104">
        <f>'Relevant Variables'!K99</f>
        <v>0</v>
      </c>
      <c r="AU211" s="104">
        <f>'Relevant Variables'!K129</f>
        <v>0</v>
      </c>
      <c r="AV211" s="104">
        <f>'Relevant Variables'!K159</f>
        <v>0</v>
      </c>
      <c r="AW211" s="104">
        <f>'Relevant Variables'!K189</f>
        <v>0</v>
      </c>
      <c r="AX211" s="104">
        <f>'Relevant Variables'!K219</f>
        <v>0</v>
      </c>
      <c r="AY211" s="104">
        <f>'Relevant Variables'!K249</f>
        <v>0</v>
      </c>
      <c r="AZ211" s="104">
        <f>'Relevant Variables'!K279</f>
        <v>0</v>
      </c>
      <c r="BA211" s="104">
        <f>'Relevant Variables'!K309</f>
        <v>0</v>
      </c>
      <c r="BB211" s="104">
        <f>'Relevant Variables'!K339</f>
        <v>0</v>
      </c>
      <c r="BC211" s="104">
        <f>'Relevant Variables'!K369</f>
        <v>0</v>
      </c>
      <c r="BD211" s="104">
        <f>'Relevant Variables'!K399</f>
        <v>0</v>
      </c>
      <c r="BE211" s="104">
        <f>'Relevant Variables'!K429</f>
        <v>0</v>
      </c>
      <c r="BF211" s="104">
        <f>'Relevant Variables'!K459</f>
        <v>0</v>
      </c>
      <c r="BG211" s="104">
        <f>'Relevant Variables'!K489</f>
        <v>0</v>
      </c>
      <c r="BH211" s="104">
        <f>'Relevant Variables'!K519</f>
        <v>0</v>
      </c>
      <c r="BI211" s="104">
        <f>'Relevant Variables'!K549</f>
        <v>0</v>
      </c>
      <c r="BJ211" s="104">
        <f>'Relevant Variables'!K579</f>
        <v>0</v>
      </c>
      <c r="BK211" s="104">
        <f>'Relevant Variables'!K609</f>
        <v>0</v>
      </c>
    </row>
    <row r="212" spans="1:63" s="104" customFormat="1">
      <c r="A212" s="164">
        <f t="shared" si="4"/>
        <v>44440</v>
      </c>
      <c r="C212" s="163">
        <f>'Energy Consumption'!L47</f>
        <v>0</v>
      </c>
      <c r="D212" s="104">
        <f>'Energy Consumption'!L48</f>
        <v>0</v>
      </c>
      <c r="E212" s="163">
        <f>'Energy Consumption'!L129</f>
        <v>0</v>
      </c>
      <c r="F212" s="104">
        <f>'Energy Consumption'!L130</f>
        <v>0</v>
      </c>
      <c r="G212" s="163">
        <f>'Energy Consumption'!L211</f>
        <v>0</v>
      </c>
      <c r="H212" s="104">
        <f>'Energy Consumption'!L212</f>
        <v>0</v>
      </c>
      <c r="I212" s="163">
        <f>'Energy Consumption'!L293</f>
        <v>0</v>
      </c>
      <c r="J212" s="104">
        <f>'Energy Consumption'!L294</f>
        <v>0</v>
      </c>
      <c r="K212" s="163">
        <f>'Energy Consumption'!L375</f>
        <v>0</v>
      </c>
      <c r="L212" s="104">
        <f>'Energy Consumption'!L376</f>
        <v>0</v>
      </c>
      <c r="M212" s="163">
        <f>'Energy Consumption'!L457</f>
        <v>0</v>
      </c>
      <c r="N212" s="104">
        <f>'Energy Consumption'!L458</f>
        <v>0</v>
      </c>
      <c r="O212" s="163">
        <f>'Energy Consumption'!L539</f>
        <v>0</v>
      </c>
      <c r="P212" s="104">
        <f>'Energy Consumption'!L540</f>
        <v>0</v>
      </c>
      <c r="Q212" s="163">
        <f>'Energy Consumption'!L621</f>
        <v>0</v>
      </c>
      <c r="R212" s="104">
        <f>'Energy Consumption'!L622</f>
        <v>0</v>
      </c>
      <c r="S212" s="163">
        <f>'Energy Consumption'!L703</f>
        <v>0</v>
      </c>
      <c r="T212" s="104">
        <f>'Energy Consumption'!L704</f>
        <v>0</v>
      </c>
      <c r="U212" s="163">
        <f>'Energy Consumption'!L785</f>
        <v>0</v>
      </c>
      <c r="V212" s="104">
        <f>'Energy Consumption'!L786</f>
        <v>0</v>
      </c>
      <c r="W212" s="163">
        <f>'Energy Consumption'!L867</f>
        <v>0</v>
      </c>
      <c r="X212" s="104">
        <f>'Energy Consumption'!L868</f>
        <v>0</v>
      </c>
      <c r="Y212" s="163">
        <f>'Energy Consumption'!L949</f>
        <v>0</v>
      </c>
      <c r="Z212" s="104">
        <f>'Energy Consumption'!L950</f>
        <v>0</v>
      </c>
      <c r="AA212" s="163">
        <f>'Energy Consumption'!L1031</f>
        <v>0</v>
      </c>
      <c r="AB212" s="104">
        <f>'Energy Consumption'!L1032</f>
        <v>0</v>
      </c>
      <c r="AC212" s="163">
        <f>'Energy Consumption'!L1113</f>
        <v>0</v>
      </c>
      <c r="AD212" s="104">
        <f>'Energy Consumption'!L1114</f>
        <v>0</v>
      </c>
      <c r="AE212" s="163">
        <f>'Energy Consumption'!L1195</f>
        <v>0</v>
      </c>
      <c r="AF212" s="104">
        <f>'Energy Consumption'!L1196</f>
        <v>0</v>
      </c>
      <c r="AG212" s="163">
        <f>'Energy Consumption'!L1277</f>
        <v>0</v>
      </c>
      <c r="AH212" s="104">
        <f>'Energy Consumption'!L1278</f>
        <v>0</v>
      </c>
      <c r="AI212" s="163">
        <f>'Energy Consumption'!L1359</f>
        <v>0</v>
      </c>
      <c r="AJ212" s="104">
        <f>'Energy Consumption'!L1360</f>
        <v>0</v>
      </c>
      <c r="AK212" s="163">
        <f>'Energy Consumption'!L1441</f>
        <v>0</v>
      </c>
      <c r="AL212" s="104">
        <f>'Energy Consumption'!L1442</f>
        <v>0</v>
      </c>
      <c r="AM212" s="163">
        <f>'Energy Consumption'!L1523</f>
        <v>0</v>
      </c>
      <c r="AN212" s="104">
        <f>'Energy Consumption'!L1524</f>
        <v>0</v>
      </c>
      <c r="AO212" s="163">
        <f>'Energy Consumption'!L1605</f>
        <v>0</v>
      </c>
      <c r="AP212" s="104">
        <f>'Energy Consumption'!L1606</f>
        <v>0</v>
      </c>
      <c r="AR212" s="104">
        <f>'Relevant Variables'!L39</f>
        <v>0</v>
      </c>
      <c r="AS212" s="104">
        <f>'Relevant Variables'!L69</f>
        <v>0</v>
      </c>
      <c r="AT212" s="104">
        <f>'Relevant Variables'!L99</f>
        <v>0</v>
      </c>
      <c r="AU212" s="104">
        <f>'Relevant Variables'!L129</f>
        <v>0</v>
      </c>
      <c r="AV212" s="104">
        <f>'Relevant Variables'!L159</f>
        <v>0</v>
      </c>
      <c r="AW212" s="104">
        <f>'Relevant Variables'!L189</f>
        <v>0</v>
      </c>
      <c r="AX212" s="104">
        <f>'Relevant Variables'!L219</f>
        <v>0</v>
      </c>
      <c r="AY212" s="104">
        <f>'Relevant Variables'!L249</f>
        <v>0</v>
      </c>
      <c r="AZ212" s="104">
        <f>'Relevant Variables'!L279</f>
        <v>0</v>
      </c>
      <c r="BA212" s="104">
        <f>'Relevant Variables'!L309</f>
        <v>0</v>
      </c>
      <c r="BB212" s="104">
        <f>'Relevant Variables'!L339</f>
        <v>0</v>
      </c>
      <c r="BC212" s="104">
        <f>'Relevant Variables'!L369</f>
        <v>0</v>
      </c>
      <c r="BD212" s="104">
        <f>'Relevant Variables'!L399</f>
        <v>0</v>
      </c>
      <c r="BE212" s="104">
        <f>'Relevant Variables'!L429</f>
        <v>0</v>
      </c>
      <c r="BF212" s="104">
        <f>'Relevant Variables'!L459</f>
        <v>0</v>
      </c>
      <c r="BG212" s="104">
        <f>'Relevant Variables'!L489</f>
        <v>0</v>
      </c>
      <c r="BH212" s="104">
        <f>'Relevant Variables'!L519</f>
        <v>0</v>
      </c>
      <c r="BI212" s="104">
        <f>'Relevant Variables'!L549</f>
        <v>0</v>
      </c>
      <c r="BJ212" s="104">
        <f>'Relevant Variables'!L579</f>
        <v>0</v>
      </c>
      <c r="BK212" s="104">
        <f>'Relevant Variables'!L609</f>
        <v>0</v>
      </c>
    </row>
    <row r="213" spans="1:63" s="104" customFormat="1">
      <c r="A213" s="164">
        <f t="shared" si="4"/>
        <v>44470</v>
      </c>
      <c r="C213" s="163">
        <f>'Energy Consumption'!M47</f>
        <v>0</v>
      </c>
      <c r="D213" s="104">
        <f>'Energy Consumption'!M48</f>
        <v>0</v>
      </c>
      <c r="E213" s="163">
        <f>'Energy Consumption'!M129</f>
        <v>0</v>
      </c>
      <c r="F213" s="104">
        <f>'Energy Consumption'!M130</f>
        <v>0</v>
      </c>
      <c r="G213" s="163">
        <f>'Energy Consumption'!M211</f>
        <v>0</v>
      </c>
      <c r="H213" s="104">
        <f>'Energy Consumption'!M212</f>
        <v>0</v>
      </c>
      <c r="I213" s="163">
        <f>'Energy Consumption'!M293</f>
        <v>0</v>
      </c>
      <c r="J213" s="104">
        <f>'Energy Consumption'!M294</f>
        <v>0</v>
      </c>
      <c r="K213" s="163">
        <f>'Energy Consumption'!M375</f>
        <v>0</v>
      </c>
      <c r="L213" s="104">
        <f>'Energy Consumption'!M376</f>
        <v>0</v>
      </c>
      <c r="M213" s="163">
        <f>'Energy Consumption'!M457</f>
        <v>0</v>
      </c>
      <c r="N213" s="104">
        <f>'Energy Consumption'!M458</f>
        <v>0</v>
      </c>
      <c r="O213" s="163">
        <f>'Energy Consumption'!M539</f>
        <v>0</v>
      </c>
      <c r="P213" s="104">
        <f>'Energy Consumption'!M540</f>
        <v>0</v>
      </c>
      <c r="Q213" s="163">
        <f>'Energy Consumption'!M621</f>
        <v>0</v>
      </c>
      <c r="R213" s="104">
        <f>'Energy Consumption'!M622</f>
        <v>0</v>
      </c>
      <c r="S213" s="163">
        <f>'Energy Consumption'!M703</f>
        <v>0</v>
      </c>
      <c r="T213" s="104">
        <f>'Energy Consumption'!M704</f>
        <v>0</v>
      </c>
      <c r="U213" s="163">
        <f>'Energy Consumption'!M785</f>
        <v>0</v>
      </c>
      <c r="V213" s="104">
        <f>'Energy Consumption'!M786</f>
        <v>0</v>
      </c>
      <c r="W213" s="163">
        <f>'Energy Consumption'!M867</f>
        <v>0</v>
      </c>
      <c r="X213" s="104">
        <f>'Energy Consumption'!M868</f>
        <v>0</v>
      </c>
      <c r="Y213" s="163">
        <f>'Energy Consumption'!M949</f>
        <v>0</v>
      </c>
      <c r="Z213" s="104">
        <f>'Energy Consumption'!M950</f>
        <v>0</v>
      </c>
      <c r="AA213" s="163">
        <f>'Energy Consumption'!M1031</f>
        <v>0</v>
      </c>
      <c r="AB213" s="104">
        <f>'Energy Consumption'!M1032</f>
        <v>0</v>
      </c>
      <c r="AC213" s="163">
        <f>'Energy Consumption'!M1113</f>
        <v>0</v>
      </c>
      <c r="AD213" s="104">
        <f>'Energy Consumption'!M1114</f>
        <v>0</v>
      </c>
      <c r="AE213" s="163">
        <f>'Energy Consumption'!M1195</f>
        <v>0</v>
      </c>
      <c r="AF213" s="104">
        <f>'Energy Consumption'!M1196</f>
        <v>0</v>
      </c>
      <c r="AG213" s="163">
        <f>'Energy Consumption'!M1277</f>
        <v>0</v>
      </c>
      <c r="AH213" s="104">
        <f>'Energy Consumption'!M1278</f>
        <v>0</v>
      </c>
      <c r="AI213" s="163">
        <f>'Energy Consumption'!M1359</f>
        <v>0</v>
      </c>
      <c r="AJ213" s="104">
        <f>'Energy Consumption'!M1360</f>
        <v>0</v>
      </c>
      <c r="AK213" s="163">
        <f>'Energy Consumption'!M1441</f>
        <v>0</v>
      </c>
      <c r="AL213" s="104">
        <f>'Energy Consumption'!M1442</f>
        <v>0</v>
      </c>
      <c r="AM213" s="163">
        <f>'Energy Consumption'!M1523</f>
        <v>0</v>
      </c>
      <c r="AN213" s="104">
        <f>'Energy Consumption'!M1524</f>
        <v>0</v>
      </c>
      <c r="AO213" s="163">
        <f>'Energy Consumption'!M1605</f>
        <v>0</v>
      </c>
      <c r="AP213" s="104">
        <f>'Energy Consumption'!M1606</f>
        <v>0</v>
      </c>
      <c r="AR213" s="104">
        <f>'Relevant Variables'!M39</f>
        <v>0</v>
      </c>
      <c r="AS213" s="104">
        <f>'Relevant Variables'!M69</f>
        <v>0</v>
      </c>
      <c r="AT213" s="104">
        <f>'Relevant Variables'!M99</f>
        <v>0</v>
      </c>
      <c r="AU213" s="104">
        <f>'Relevant Variables'!M129</f>
        <v>0</v>
      </c>
      <c r="AV213" s="104">
        <f>'Relevant Variables'!M159</f>
        <v>0</v>
      </c>
      <c r="AW213" s="104">
        <f>'Relevant Variables'!M189</f>
        <v>0</v>
      </c>
      <c r="AX213" s="104">
        <f>'Relevant Variables'!M219</f>
        <v>0</v>
      </c>
      <c r="AY213" s="104">
        <f>'Relevant Variables'!M249</f>
        <v>0</v>
      </c>
      <c r="AZ213" s="104">
        <f>'Relevant Variables'!M279</f>
        <v>0</v>
      </c>
      <c r="BA213" s="104">
        <f>'Relevant Variables'!M309</f>
        <v>0</v>
      </c>
      <c r="BB213" s="104">
        <f>'Relevant Variables'!M339</f>
        <v>0</v>
      </c>
      <c r="BC213" s="104">
        <f>'Relevant Variables'!M369</f>
        <v>0</v>
      </c>
      <c r="BD213" s="104">
        <f>'Relevant Variables'!M399</f>
        <v>0</v>
      </c>
      <c r="BE213" s="104">
        <f>'Relevant Variables'!M429</f>
        <v>0</v>
      </c>
      <c r="BF213" s="104">
        <f>'Relevant Variables'!M459</f>
        <v>0</v>
      </c>
      <c r="BG213" s="104">
        <f>'Relevant Variables'!M489</f>
        <v>0</v>
      </c>
      <c r="BH213" s="104">
        <f>'Relevant Variables'!M519</f>
        <v>0</v>
      </c>
      <c r="BI213" s="104">
        <f>'Relevant Variables'!M549</f>
        <v>0</v>
      </c>
      <c r="BJ213" s="104">
        <f>'Relevant Variables'!M579</f>
        <v>0</v>
      </c>
      <c r="BK213" s="104">
        <f>'Relevant Variables'!M609</f>
        <v>0</v>
      </c>
    </row>
    <row r="214" spans="1:63" s="104" customFormat="1">
      <c r="A214" s="164">
        <f t="shared" si="4"/>
        <v>44501</v>
      </c>
      <c r="C214" s="163">
        <f>'Energy Consumption'!N47</f>
        <v>0</v>
      </c>
      <c r="D214" s="104">
        <f>'Energy Consumption'!N48</f>
        <v>0</v>
      </c>
      <c r="E214" s="163">
        <f>'Energy Consumption'!N129</f>
        <v>0</v>
      </c>
      <c r="F214" s="104">
        <f>'Energy Consumption'!N130</f>
        <v>0</v>
      </c>
      <c r="G214" s="163">
        <f>'Energy Consumption'!N211</f>
        <v>0</v>
      </c>
      <c r="H214" s="104">
        <f>'Energy Consumption'!N212</f>
        <v>0</v>
      </c>
      <c r="I214" s="163">
        <f>'Energy Consumption'!N293</f>
        <v>0</v>
      </c>
      <c r="J214" s="104">
        <f>'Energy Consumption'!N294</f>
        <v>0</v>
      </c>
      <c r="K214" s="163">
        <f>'Energy Consumption'!N375</f>
        <v>0</v>
      </c>
      <c r="L214" s="104">
        <f>'Energy Consumption'!N376</f>
        <v>0</v>
      </c>
      <c r="M214" s="163">
        <f>'Energy Consumption'!N457</f>
        <v>0</v>
      </c>
      <c r="N214" s="104">
        <f>'Energy Consumption'!N458</f>
        <v>0</v>
      </c>
      <c r="O214" s="163">
        <f>'Energy Consumption'!N539</f>
        <v>0</v>
      </c>
      <c r="P214" s="104">
        <f>'Energy Consumption'!N540</f>
        <v>0</v>
      </c>
      <c r="Q214" s="163">
        <f>'Energy Consumption'!N621</f>
        <v>0</v>
      </c>
      <c r="R214" s="104">
        <f>'Energy Consumption'!N622</f>
        <v>0</v>
      </c>
      <c r="S214" s="163">
        <f>'Energy Consumption'!N703</f>
        <v>0</v>
      </c>
      <c r="T214" s="104">
        <f>'Energy Consumption'!N704</f>
        <v>0</v>
      </c>
      <c r="U214" s="163">
        <f>'Energy Consumption'!N785</f>
        <v>0</v>
      </c>
      <c r="V214" s="104">
        <f>'Energy Consumption'!N786</f>
        <v>0</v>
      </c>
      <c r="W214" s="163">
        <f>'Energy Consumption'!N867</f>
        <v>0</v>
      </c>
      <c r="X214" s="104">
        <f>'Energy Consumption'!N868</f>
        <v>0</v>
      </c>
      <c r="Y214" s="163">
        <f>'Energy Consumption'!N949</f>
        <v>0</v>
      </c>
      <c r="Z214" s="104">
        <f>'Energy Consumption'!N950</f>
        <v>0</v>
      </c>
      <c r="AA214" s="163">
        <f>'Energy Consumption'!N1031</f>
        <v>0</v>
      </c>
      <c r="AB214" s="104">
        <f>'Energy Consumption'!N1032</f>
        <v>0</v>
      </c>
      <c r="AC214" s="163">
        <f>'Energy Consumption'!N1113</f>
        <v>0</v>
      </c>
      <c r="AD214" s="104">
        <f>'Energy Consumption'!N1114</f>
        <v>0</v>
      </c>
      <c r="AE214" s="163">
        <f>'Energy Consumption'!N1195</f>
        <v>0</v>
      </c>
      <c r="AF214" s="104">
        <f>'Energy Consumption'!N1196</f>
        <v>0</v>
      </c>
      <c r="AG214" s="163">
        <f>'Energy Consumption'!N1277</f>
        <v>0</v>
      </c>
      <c r="AH214" s="104">
        <f>'Energy Consumption'!N1278</f>
        <v>0</v>
      </c>
      <c r="AI214" s="163">
        <f>'Energy Consumption'!N1359</f>
        <v>0</v>
      </c>
      <c r="AJ214" s="104">
        <f>'Energy Consumption'!N1360</f>
        <v>0</v>
      </c>
      <c r="AK214" s="163">
        <f>'Energy Consumption'!N1441</f>
        <v>0</v>
      </c>
      <c r="AL214" s="104">
        <f>'Energy Consumption'!N1442</f>
        <v>0</v>
      </c>
      <c r="AM214" s="163">
        <f>'Energy Consumption'!N1523</f>
        <v>0</v>
      </c>
      <c r="AN214" s="104">
        <f>'Energy Consumption'!N1524</f>
        <v>0</v>
      </c>
      <c r="AO214" s="163">
        <f>'Energy Consumption'!N1605</f>
        <v>0</v>
      </c>
      <c r="AP214" s="104">
        <f>'Energy Consumption'!N1606</f>
        <v>0</v>
      </c>
      <c r="AR214" s="104">
        <f>'Relevant Variables'!N39</f>
        <v>0</v>
      </c>
      <c r="AS214" s="104">
        <f>'Relevant Variables'!N69</f>
        <v>0</v>
      </c>
      <c r="AT214" s="104">
        <f>'Relevant Variables'!N99</f>
        <v>0</v>
      </c>
      <c r="AU214" s="104">
        <f>'Relevant Variables'!N129</f>
        <v>0</v>
      </c>
      <c r="AV214" s="104">
        <f>'Relevant Variables'!N159</f>
        <v>0</v>
      </c>
      <c r="AW214" s="104">
        <f>'Relevant Variables'!N189</f>
        <v>0</v>
      </c>
      <c r="AX214" s="104">
        <f>'Relevant Variables'!N219</f>
        <v>0</v>
      </c>
      <c r="AY214" s="104">
        <f>'Relevant Variables'!N249</f>
        <v>0</v>
      </c>
      <c r="AZ214" s="104">
        <f>'Relevant Variables'!N279</f>
        <v>0</v>
      </c>
      <c r="BA214" s="104">
        <f>'Relevant Variables'!N309</f>
        <v>0</v>
      </c>
      <c r="BB214" s="104">
        <f>'Relevant Variables'!N339</f>
        <v>0</v>
      </c>
      <c r="BC214" s="104">
        <f>'Relevant Variables'!N369</f>
        <v>0</v>
      </c>
      <c r="BD214" s="104">
        <f>'Relevant Variables'!N399</f>
        <v>0</v>
      </c>
      <c r="BE214" s="104">
        <f>'Relevant Variables'!N429</f>
        <v>0</v>
      </c>
      <c r="BF214" s="104">
        <f>'Relevant Variables'!N459</f>
        <v>0</v>
      </c>
      <c r="BG214" s="104">
        <f>'Relevant Variables'!N489</f>
        <v>0</v>
      </c>
      <c r="BH214" s="104">
        <f>'Relevant Variables'!N519</f>
        <v>0</v>
      </c>
      <c r="BI214" s="104">
        <f>'Relevant Variables'!N549</f>
        <v>0</v>
      </c>
      <c r="BJ214" s="104">
        <f>'Relevant Variables'!N579</f>
        <v>0</v>
      </c>
      <c r="BK214" s="104">
        <f>'Relevant Variables'!N609</f>
        <v>0</v>
      </c>
    </row>
    <row r="215" spans="1:63" s="104" customFormat="1">
      <c r="A215" s="164">
        <f t="shared" si="4"/>
        <v>44531</v>
      </c>
      <c r="C215" s="163">
        <f>'Energy Consumption'!O47</f>
        <v>0</v>
      </c>
      <c r="D215" s="104">
        <f>'Energy Consumption'!O48</f>
        <v>0</v>
      </c>
      <c r="E215" s="163">
        <f>'Energy Consumption'!O129</f>
        <v>0</v>
      </c>
      <c r="F215" s="104">
        <f>'Energy Consumption'!O130</f>
        <v>0</v>
      </c>
      <c r="G215" s="163">
        <f>'Energy Consumption'!O211</f>
        <v>0</v>
      </c>
      <c r="H215" s="104">
        <f>'Energy Consumption'!O212</f>
        <v>0</v>
      </c>
      <c r="I215" s="163">
        <f>'Energy Consumption'!O293</f>
        <v>0</v>
      </c>
      <c r="J215" s="104">
        <f>'Energy Consumption'!O294</f>
        <v>0</v>
      </c>
      <c r="K215" s="163">
        <f>'Energy Consumption'!O375</f>
        <v>0</v>
      </c>
      <c r="L215" s="104">
        <f>'Energy Consumption'!O376</f>
        <v>0</v>
      </c>
      <c r="M215" s="163">
        <f>'Energy Consumption'!O457</f>
        <v>0</v>
      </c>
      <c r="N215" s="104">
        <f>'Energy Consumption'!O458</f>
        <v>0</v>
      </c>
      <c r="O215" s="163">
        <f>'Energy Consumption'!O539</f>
        <v>0</v>
      </c>
      <c r="P215" s="104">
        <f>'Energy Consumption'!O540</f>
        <v>0</v>
      </c>
      <c r="Q215" s="163">
        <f>'Energy Consumption'!O621</f>
        <v>0</v>
      </c>
      <c r="R215" s="104">
        <f>'Energy Consumption'!O622</f>
        <v>0</v>
      </c>
      <c r="S215" s="163">
        <f>'Energy Consumption'!O703</f>
        <v>0</v>
      </c>
      <c r="T215" s="104">
        <f>'Energy Consumption'!O704</f>
        <v>0</v>
      </c>
      <c r="U215" s="163">
        <f>'Energy Consumption'!O785</f>
        <v>0</v>
      </c>
      <c r="V215" s="104">
        <f>'Energy Consumption'!O786</f>
        <v>0</v>
      </c>
      <c r="W215" s="163">
        <f>'Energy Consumption'!O867</f>
        <v>0</v>
      </c>
      <c r="X215" s="104">
        <f>'Energy Consumption'!O868</f>
        <v>0</v>
      </c>
      <c r="Y215" s="163">
        <f>'Energy Consumption'!O949</f>
        <v>0</v>
      </c>
      <c r="Z215" s="104">
        <f>'Energy Consumption'!O950</f>
        <v>0</v>
      </c>
      <c r="AA215" s="163">
        <f>'Energy Consumption'!O1031</f>
        <v>0</v>
      </c>
      <c r="AB215" s="104">
        <f>'Energy Consumption'!O1032</f>
        <v>0</v>
      </c>
      <c r="AC215" s="163">
        <f>'Energy Consumption'!O1113</f>
        <v>0</v>
      </c>
      <c r="AD215" s="104">
        <f>'Energy Consumption'!O1114</f>
        <v>0</v>
      </c>
      <c r="AE215" s="163">
        <f>'Energy Consumption'!O1195</f>
        <v>0</v>
      </c>
      <c r="AF215" s="104">
        <f>'Energy Consumption'!O1196</f>
        <v>0</v>
      </c>
      <c r="AG215" s="163">
        <f>'Energy Consumption'!O1277</f>
        <v>0</v>
      </c>
      <c r="AH215" s="104">
        <f>'Energy Consumption'!O1278</f>
        <v>0</v>
      </c>
      <c r="AI215" s="163">
        <f>'Energy Consumption'!O1359</f>
        <v>0</v>
      </c>
      <c r="AJ215" s="104">
        <f>'Energy Consumption'!O1360</f>
        <v>0</v>
      </c>
      <c r="AK215" s="163">
        <f>'Energy Consumption'!O1441</f>
        <v>0</v>
      </c>
      <c r="AL215" s="104">
        <f>'Energy Consumption'!O1442</f>
        <v>0</v>
      </c>
      <c r="AM215" s="163">
        <f>'Energy Consumption'!O1523</f>
        <v>0</v>
      </c>
      <c r="AN215" s="104">
        <f>'Energy Consumption'!O1524</f>
        <v>0</v>
      </c>
      <c r="AO215" s="163">
        <f>'Energy Consumption'!O1605</f>
        <v>0</v>
      </c>
      <c r="AP215" s="104">
        <f>'Energy Consumption'!O1606</f>
        <v>0</v>
      </c>
      <c r="AR215" s="104">
        <f>'Relevant Variables'!O39</f>
        <v>0</v>
      </c>
      <c r="AS215" s="104">
        <f>'Relevant Variables'!O69</f>
        <v>0</v>
      </c>
      <c r="AT215" s="104">
        <f>'Relevant Variables'!O99</f>
        <v>0</v>
      </c>
      <c r="AU215" s="104">
        <f>'Relevant Variables'!O129</f>
        <v>0</v>
      </c>
      <c r="AV215" s="104">
        <f>'Relevant Variables'!O159</f>
        <v>0</v>
      </c>
      <c r="AW215" s="104">
        <f>'Relevant Variables'!O189</f>
        <v>0</v>
      </c>
      <c r="AX215" s="104">
        <f>'Relevant Variables'!O219</f>
        <v>0</v>
      </c>
      <c r="AY215" s="104">
        <f>'Relevant Variables'!O249</f>
        <v>0</v>
      </c>
      <c r="AZ215" s="104">
        <f>'Relevant Variables'!O279</f>
        <v>0</v>
      </c>
      <c r="BA215" s="104">
        <f>'Relevant Variables'!O309</f>
        <v>0</v>
      </c>
      <c r="BB215" s="104">
        <f>'Relevant Variables'!O339</f>
        <v>0</v>
      </c>
      <c r="BC215" s="104">
        <f>'Relevant Variables'!O369</f>
        <v>0</v>
      </c>
      <c r="BD215" s="104">
        <f>'Relevant Variables'!O399</f>
        <v>0</v>
      </c>
      <c r="BE215" s="104">
        <f>'Relevant Variables'!O429</f>
        <v>0</v>
      </c>
      <c r="BF215" s="104">
        <f>'Relevant Variables'!O459</f>
        <v>0</v>
      </c>
      <c r="BG215" s="104">
        <f>'Relevant Variables'!O489</f>
        <v>0</v>
      </c>
      <c r="BH215" s="104">
        <f>'Relevant Variables'!O519</f>
        <v>0</v>
      </c>
      <c r="BI215" s="104">
        <f>'Relevant Variables'!O549</f>
        <v>0</v>
      </c>
      <c r="BJ215" s="104">
        <f>'Relevant Variables'!O579</f>
        <v>0</v>
      </c>
      <c r="BK215" s="104">
        <f>'Relevant Variables'!O609</f>
        <v>0</v>
      </c>
    </row>
    <row r="216" spans="1:63" s="104" customFormat="1">
      <c r="A216" s="164">
        <f t="shared" si="4"/>
        <v>44562</v>
      </c>
      <c r="C216" s="163">
        <f>'Energy Consumption'!D45</f>
        <v>0</v>
      </c>
      <c r="D216" s="104">
        <f>'Energy Consumption'!D46</f>
        <v>0</v>
      </c>
      <c r="E216" s="163">
        <f>'Energy Consumption'!D127</f>
        <v>0</v>
      </c>
      <c r="F216" s="104">
        <f>'Energy Consumption'!D128</f>
        <v>0</v>
      </c>
      <c r="G216" s="163">
        <f>'Energy Consumption'!D209</f>
        <v>0</v>
      </c>
      <c r="H216" s="104">
        <f>'Energy Consumption'!D210</f>
        <v>0</v>
      </c>
      <c r="I216" s="163">
        <f>'Energy Consumption'!D291</f>
        <v>0</v>
      </c>
      <c r="J216" s="104">
        <f>'Energy Consumption'!D292</f>
        <v>0</v>
      </c>
      <c r="K216" s="163">
        <f>'Energy Consumption'!D373</f>
        <v>0</v>
      </c>
      <c r="L216" s="104">
        <f>'Energy Consumption'!D374</f>
        <v>0</v>
      </c>
      <c r="M216" s="163">
        <f>'Energy Consumption'!D455</f>
        <v>0</v>
      </c>
      <c r="N216" s="104">
        <f>'Energy Consumption'!D456</f>
        <v>0</v>
      </c>
      <c r="O216" s="163">
        <f>'Energy Consumption'!D537</f>
        <v>0</v>
      </c>
      <c r="P216" s="104">
        <f>'Energy Consumption'!D538</f>
        <v>0</v>
      </c>
      <c r="Q216" s="163">
        <f>'Energy Consumption'!D619</f>
        <v>0</v>
      </c>
      <c r="R216" s="104">
        <f>'Energy Consumption'!D620</f>
        <v>0</v>
      </c>
      <c r="S216" s="163">
        <f>'Energy Consumption'!D701</f>
        <v>0</v>
      </c>
      <c r="T216" s="104">
        <f>'Energy Consumption'!D702</f>
        <v>0</v>
      </c>
      <c r="U216" s="163">
        <f>'Energy Consumption'!D783</f>
        <v>0</v>
      </c>
      <c r="V216" s="104">
        <f>'Energy Consumption'!D784</f>
        <v>0</v>
      </c>
      <c r="W216" s="163">
        <f>'Energy Consumption'!D865</f>
        <v>0</v>
      </c>
      <c r="X216" s="104">
        <f>'Energy Consumption'!D866</f>
        <v>0</v>
      </c>
      <c r="Y216" s="163">
        <f>'Energy Consumption'!D947</f>
        <v>0</v>
      </c>
      <c r="Z216" s="104">
        <f>'Energy Consumption'!D948</f>
        <v>0</v>
      </c>
      <c r="AA216" s="163">
        <f>'Energy Consumption'!D1029</f>
        <v>0</v>
      </c>
      <c r="AB216" s="104">
        <f>'Energy Consumption'!D1030</f>
        <v>0</v>
      </c>
      <c r="AC216" s="163">
        <f>'Energy Consumption'!D1111</f>
        <v>0</v>
      </c>
      <c r="AD216" s="104">
        <f>'Energy Consumption'!D1112</f>
        <v>0</v>
      </c>
      <c r="AE216" s="163">
        <f>'Energy Consumption'!D1193</f>
        <v>0</v>
      </c>
      <c r="AF216" s="104">
        <f>'Energy Consumption'!D1194</f>
        <v>0</v>
      </c>
      <c r="AG216" s="163">
        <f>'Energy Consumption'!D1275</f>
        <v>0</v>
      </c>
      <c r="AH216" s="104">
        <f>'Energy Consumption'!D1276</f>
        <v>0</v>
      </c>
      <c r="AI216" s="163">
        <f>'Energy Consumption'!D1357</f>
        <v>0</v>
      </c>
      <c r="AJ216" s="104">
        <f>'Energy Consumption'!D1358</f>
        <v>0</v>
      </c>
      <c r="AK216" s="163">
        <f>'Energy Consumption'!D1439</f>
        <v>0</v>
      </c>
      <c r="AL216" s="104">
        <f>'Energy Consumption'!D1440</f>
        <v>0</v>
      </c>
      <c r="AM216" s="163">
        <f>'Energy Consumption'!D1521</f>
        <v>0</v>
      </c>
      <c r="AN216" s="104">
        <f>'Energy Consumption'!D1522</f>
        <v>0</v>
      </c>
      <c r="AO216" s="163">
        <f>'Energy Consumption'!D1603</f>
        <v>0</v>
      </c>
      <c r="AP216" s="104">
        <f>'Energy Consumption'!D1604</f>
        <v>0</v>
      </c>
      <c r="AR216" s="104">
        <f>'Relevant Variables'!D38</f>
        <v>0</v>
      </c>
      <c r="AS216" s="104">
        <f>'Relevant Variables'!D68</f>
        <v>0</v>
      </c>
      <c r="AT216" s="104">
        <f>'Relevant Variables'!D98</f>
        <v>0</v>
      </c>
      <c r="AU216" s="104">
        <f>'Relevant Variables'!D128</f>
        <v>0</v>
      </c>
      <c r="AV216" s="104">
        <f>'Relevant Variables'!D158</f>
        <v>0</v>
      </c>
      <c r="AW216" s="104">
        <f>'Relevant Variables'!D188</f>
        <v>0</v>
      </c>
      <c r="AX216" s="104">
        <f>'Relevant Variables'!D218</f>
        <v>0</v>
      </c>
      <c r="AY216" s="104">
        <f>'Relevant Variables'!D248</f>
        <v>0</v>
      </c>
      <c r="AZ216" s="104">
        <f>'Relevant Variables'!D278</f>
        <v>0</v>
      </c>
      <c r="BA216" s="104">
        <f>'Relevant Variables'!D308</f>
        <v>0</v>
      </c>
      <c r="BB216" s="104">
        <f>'Relevant Variables'!D338</f>
        <v>0</v>
      </c>
      <c r="BC216" s="104">
        <f>'Relevant Variables'!D368</f>
        <v>0</v>
      </c>
      <c r="BD216" s="104">
        <f>'Relevant Variables'!D398</f>
        <v>0</v>
      </c>
      <c r="BE216" s="104">
        <f>'Relevant Variables'!D428</f>
        <v>0</v>
      </c>
      <c r="BF216" s="104">
        <f>'Relevant Variables'!D458</f>
        <v>0</v>
      </c>
      <c r="BG216" s="104">
        <f>'Relevant Variables'!D488</f>
        <v>0</v>
      </c>
      <c r="BH216" s="104">
        <f>'Relevant Variables'!D518</f>
        <v>0</v>
      </c>
      <c r="BI216" s="104">
        <f>'Relevant Variables'!D548</f>
        <v>0</v>
      </c>
      <c r="BJ216" s="104">
        <f>'Relevant Variables'!D578</f>
        <v>0</v>
      </c>
      <c r="BK216" s="104">
        <f>'Relevant Variables'!D608</f>
        <v>0</v>
      </c>
    </row>
    <row r="217" spans="1:63" s="104" customFormat="1">
      <c r="A217" s="164">
        <f t="shared" si="4"/>
        <v>44593</v>
      </c>
      <c r="C217" s="163">
        <f>'Energy Consumption'!E45</f>
        <v>0</v>
      </c>
      <c r="D217" s="104">
        <f>'Energy Consumption'!E46</f>
        <v>0</v>
      </c>
      <c r="E217" s="163">
        <f>'Energy Consumption'!E127</f>
        <v>0</v>
      </c>
      <c r="F217" s="104">
        <f>'Energy Consumption'!E128</f>
        <v>0</v>
      </c>
      <c r="G217" s="163">
        <f>'Energy Consumption'!E209</f>
        <v>0</v>
      </c>
      <c r="H217" s="104">
        <f>'Energy Consumption'!E210</f>
        <v>0</v>
      </c>
      <c r="I217" s="163">
        <f>'Energy Consumption'!E291</f>
        <v>0</v>
      </c>
      <c r="J217" s="104">
        <f>'Energy Consumption'!E292</f>
        <v>0</v>
      </c>
      <c r="K217" s="163">
        <f>'Energy Consumption'!E373</f>
        <v>0</v>
      </c>
      <c r="L217" s="104">
        <f>'Energy Consumption'!E374</f>
        <v>0</v>
      </c>
      <c r="M217" s="163">
        <f>'Energy Consumption'!E455</f>
        <v>0</v>
      </c>
      <c r="N217" s="104">
        <f>'Energy Consumption'!E456</f>
        <v>0</v>
      </c>
      <c r="O217" s="163">
        <f>'Energy Consumption'!E537</f>
        <v>0</v>
      </c>
      <c r="P217" s="104">
        <f>'Energy Consumption'!E538</f>
        <v>0</v>
      </c>
      <c r="Q217" s="163">
        <f>'Energy Consumption'!E619</f>
        <v>0</v>
      </c>
      <c r="R217" s="104">
        <f>'Energy Consumption'!E620</f>
        <v>0</v>
      </c>
      <c r="S217" s="163">
        <f>'Energy Consumption'!E701</f>
        <v>0</v>
      </c>
      <c r="T217" s="104">
        <f>'Energy Consumption'!E702</f>
        <v>0</v>
      </c>
      <c r="U217" s="163">
        <f>'Energy Consumption'!E783</f>
        <v>0</v>
      </c>
      <c r="V217" s="104">
        <f>'Energy Consumption'!E784</f>
        <v>0</v>
      </c>
      <c r="W217" s="163">
        <f>'Energy Consumption'!E865</f>
        <v>0</v>
      </c>
      <c r="X217" s="104">
        <f>'Energy Consumption'!E866</f>
        <v>0</v>
      </c>
      <c r="Y217" s="163">
        <f>'Energy Consumption'!E947</f>
        <v>0</v>
      </c>
      <c r="Z217" s="104">
        <f>'Energy Consumption'!E948</f>
        <v>0</v>
      </c>
      <c r="AA217" s="163">
        <f>'Energy Consumption'!E1029</f>
        <v>0</v>
      </c>
      <c r="AB217" s="104">
        <f>'Energy Consumption'!E1030</f>
        <v>0</v>
      </c>
      <c r="AC217" s="163">
        <f>'Energy Consumption'!E1111</f>
        <v>0</v>
      </c>
      <c r="AD217" s="104">
        <f>'Energy Consumption'!E1112</f>
        <v>0</v>
      </c>
      <c r="AE217" s="163">
        <f>'Energy Consumption'!E1193</f>
        <v>0</v>
      </c>
      <c r="AF217" s="104">
        <f>'Energy Consumption'!E1194</f>
        <v>0</v>
      </c>
      <c r="AG217" s="163">
        <f>'Energy Consumption'!E1275</f>
        <v>0</v>
      </c>
      <c r="AH217" s="104">
        <f>'Energy Consumption'!E1276</f>
        <v>0</v>
      </c>
      <c r="AI217" s="163">
        <f>'Energy Consumption'!E1357</f>
        <v>0</v>
      </c>
      <c r="AJ217" s="104">
        <f>'Energy Consumption'!E1358</f>
        <v>0</v>
      </c>
      <c r="AK217" s="163">
        <f>'Energy Consumption'!E1439</f>
        <v>0</v>
      </c>
      <c r="AL217" s="104">
        <f>'Energy Consumption'!E1440</f>
        <v>0</v>
      </c>
      <c r="AM217" s="163">
        <f>'Energy Consumption'!E1521</f>
        <v>0</v>
      </c>
      <c r="AN217" s="104">
        <f>'Energy Consumption'!E1522</f>
        <v>0</v>
      </c>
      <c r="AO217" s="163">
        <f>'Energy Consumption'!E1603</f>
        <v>0</v>
      </c>
      <c r="AP217" s="104">
        <f>'Energy Consumption'!E1604</f>
        <v>0</v>
      </c>
      <c r="AR217" s="104">
        <f>'Relevant Variables'!E38</f>
        <v>0</v>
      </c>
      <c r="AS217" s="104">
        <f>'Relevant Variables'!E68</f>
        <v>0</v>
      </c>
      <c r="AT217" s="104">
        <f>'Relevant Variables'!E98</f>
        <v>0</v>
      </c>
      <c r="AU217" s="104">
        <f>'Relevant Variables'!E128</f>
        <v>0</v>
      </c>
      <c r="AV217" s="104">
        <f>'Relevant Variables'!E158</f>
        <v>0</v>
      </c>
      <c r="AW217" s="104">
        <f>'Relevant Variables'!E188</f>
        <v>0</v>
      </c>
      <c r="AX217" s="104">
        <f>'Relevant Variables'!E218</f>
        <v>0</v>
      </c>
      <c r="AY217" s="104">
        <f>'Relevant Variables'!E248</f>
        <v>0</v>
      </c>
      <c r="AZ217" s="104">
        <f>'Relevant Variables'!E278</f>
        <v>0</v>
      </c>
      <c r="BA217" s="104">
        <f>'Relevant Variables'!E308</f>
        <v>0</v>
      </c>
      <c r="BB217" s="104">
        <f>'Relevant Variables'!E338</f>
        <v>0</v>
      </c>
      <c r="BC217" s="104">
        <f>'Relevant Variables'!E368</f>
        <v>0</v>
      </c>
      <c r="BD217" s="104">
        <f>'Relevant Variables'!E398</f>
        <v>0</v>
      </c>
      <c r="BE217" s="104">
        <f>'Relevant Variables'!E428</f>
        <v>0</v>
      </c>
      <c r="BF217" s="104">
        <f>'Relevant Variables'!E458</f>
        <v>0</v>
      </c>
      <c r="BG217" s="104">
        <f>'Relevant Variables'!E488</f>
        <v>0</v>
      </c>
      <c r="BH217" s="104">
        <f>'Relevant Variables'!E518</f>
        <v>0</v>
      </c>
      <c r="BI217" s="104">
        <f>'Relevant Variables'!E548</f>
        <v>0</v>
      </c>
      <c r="BJ217" s="104">
        <f>'Relevant Variables'!E578</f>
        <v>0</v>
      </c>
      <c r="BK217" s="104">
        <f>'Relevant Variables'!E608</f>
        <v>0</v>
      </c>
    </row>
    <row r="218" spans="1:63" s="104" customFormat="1">
      <c r="A218" s="164">
        <f t="shared" si="4"/>
        <v>44621</v>
      </c>
      <c r="C218" s="163">
        <f>'Energy Consumption'!F45</f>
        <v>0</v>
      </c>
      <c r="D218" s="104">
        <f>'Energy Consumption'!F46</f>
        <v>0</v>
      </c>
      <c r="E218" s="163">
        <f>'Energy Consumption'!F127</f>
        <v>0</v>
      </c>
      <c r="F218" s="104">
        <f>'Energy Consumption'!F128</f>
        <v>0</v>
      </c>
      <c r="G218" s="163">
        <f>'Energy Consumption'!F209</f>
        <v>0</v>
      </c>
      <c r="H218" s="104">
        <f>'Energy Consumption'!F210</f>
        <v>0</v>
      </c>
      <c r="I218" s="163">
        <f>'Energy Consumption'!F291</f>
        <v>0</v>
      </c>
      <c r="J218" s="104">
        <f>'Energy Consumption'!F292</f>
        <v>0</v>
      </c>
      <c r="K218" s="163">
        <f>'Energy Consumption'!F373</f>
        <v>0</v>
      </c>
      <c r="L218" s="104">
        <f>'Energy Consumption'!F374</f>
        <v>0</v>
      </c>
      <c r="M218" s="163">
        <f>'Energy Consumption'!F455</f>
        <v>0</v>
      </c>
      <c r="N218" s="104">
        <f>'Energy Consumption'!F456</f>
        <v>0</v>
      </c>
      <c r="O218" s="163">
        <f>'Energy Consumption'!F537</f>
        <v>0</v>
      </c>
      <c r="P218" s="104">
        <f>'Energy Consumption'!F538</f>
        <v>0</v>
      </c>
      <c r="Q218" s="163">
        <f>'Energy Consumption'!F619</f>
        <v>0</v>
      </c>
      <c r="R218" s="104">
        <f>'Energy Consumption'!F620</f>
        <v>0</v>
      </c>
      <c r="S218" s="163">
        <f>'Energy Consumption'!F701</f>
        <v>0</v>
      </c>
      <c r="T218" s="104">
        <f>'Energy Consumption'!F702</f>
        <v>0</v>
      </c>
      <c r="U218" s="163">
        <f>'Energy Consumption'!F783</f>
        <v>0</v>
      </c>
      <c r="V218" s="104">
        <f>'Energy Consumption'!F784</f>
        <v>0</v>
      </c>
      <c r="W218" s="163">
        <f>'Energy Consumption'!F865</f>
        <v>0</v>
      </c>
      <c r="X218" s="104">
        <f>'Energy Consumption'!F866</f>
        <v>0</v>
      </c>
      <c r="Y218" s="163">
        <f>'Energy Consumption'!F947</f>
        <v>0</v>
      </c>
      <c r="Z218" s="104">
        <f>'Energy Consumption'!F948</f>
        <v>0</v>
      </c>
      <c r="AA218" s="163">
        <f>'Energy Consumption'!F1029</f>
        <v>0</v>
      </c>
      <c r="AB218" s="104">
        <f>'Energy Consumption'!F1030</f>
        <v>0</v>
      </c>
      <c r="AC218" s="163">
        <f>'Energy Consumption'!F1111</f>
        <v>0</v>
      </c>
      <c r="AD218" s="104">
        <f>'Energy Consumption'!F1112</f>
        <v>0</v>
      </c>
      <c r="AE218" s="163">
        <f>'Energy Consumption'!F1193</f>
        <v>0</v>
      </c>
      <c r="AF218" s="104">
        <f>'Energy Consumption'!F1194</f>
        <v>0</v>
      </c>
      <c r="AG218" s="163">
        <f>'Energy Consumption'!F1275</f>
        <v>0</v>
      </c>
      <c r="AH218" s="104">
        <f>'Energy Consumption'!F1276</f>
        <v>0</v>
      </c>
      <c r="AI218" s="163">
        <f>'Energy Consumption'!F1357</f>
        <v>0</v>
      </c>
      <c r="AJ218" s="104">
        <f>'Energy Consumption'!F1358</f>
        <v>0</v>
      </c>
      <c r="AK218" s="163">
        <f>'Energy Consumption'!F1439</f>
        <v>0</v>
      </c>
      <c r="AL218" s="104">
        <f>'Energy Consumption'!F1440</f>
        <v>0</v>
      </c>
      <c r="AM218" s="163">
        <f>'Energy Consumption'!F1521</f>
        <v>0</v>
      </c>
      <c r="AN218" s="104">
        <f>'Energy Consumption'!F1522</f>
        <v>0</v>
      </c>
      <c r="AO218" s="163">
        <f>'Energy Consumption'!F1603</f>
        <v>0</v>
      </c>
      <c r="AP218" s="104">
        <f>'Energy Consumption'!F1604</f>
        <v>0</v>
      </c>
      <c r="AR218" s="104">
        <f>'Relevant Variables'!F38</f>
        <v>0</v>
      </c>
      <c r="AS218" s="104">
        <f>'Relevant Variables'!F68</f>
        <v>0</v>
      </c>
      <c r="AT218" s="104">
        <f>'Relevant Variables'!F98</f>
        <v>0</v>
      </c>
      <c r="AU218" s="104">
        <f>'Relevant Variables'!F128</f>
        <v>0</v>
      </c>
      <c r="AV218" s="104">
        <f>'Relevant Variables'!F158</f>
        <v>0</v>
      </c>
      <c r="AW218" s="104">
        <f>'Relevant Variables'!F188</f>
        <v>0</v>
      </c>
      <c r="AX218" s="104">
        <f>'Relevant Variables'!F218</f>
        <v>0</v>
      </c>
      <c r="AY218" s="104">
        <f>'Relevant Variables'!F248</f>
        <v>0</v>
      </c>
      <c r="AZ218" s="104">
        <f>'Relevant Variables'!F278</f>
        <v>0</v>
      </c>
      <c r="BA218" s="104">
        <f>'Relevant Variables'!F308</f>
        <v>0</v>
      </c>
      <c r="BB218" s="104">
        <f>'Relevant Variables'!F338</f>
        <v>0</v>
      </c>
      <c r="BC218" s="104">
        <f>'Relevant Variables'!F368</f>
        <v>0</v>
      </c>
      <c r="BD218" s="104">
        <f>'Relevant Variables'!F398</f>
        <v>0</v>
      </c>
      <c r="BE218" s="104">
        <f>'Relevant Variables'!F428</f>
        <v>0</v>
      </c>
      <c r="BF218" s="104">
        <f>'Relevant Variables'!F458</f>
        <v>0</v>
      </c>
      <c r="BG218" s="104">
        <f>'Relevant Variables'!F488</f>
        <v>0</v>
      </c>
      <c r="BH218" s="104">
        <f>'Relevant Variables'!F518</f>
        <v>0</v>
      </c>
      <c r="BI218" s="104">
        <f>'Relevant Variables'!F548</f>
        <v>0</v>
      </c>
      <c r="BJ218" s="104">
        <f>'Relevant Variables'!F578</f>
        <v>0</v>
      </c>
      <c r="BK218" s="104">
        <f>'Relevant Variables'!F608</f>
        <v>0</v>
      </c>
    </row>
    <row r="219" spans="1:63" s="104" customFormat="1">
      <c r="A219" s="164">
        <f t="shared" si="4"/>
        <v>44652</v>
      </c>
      <c r="C219" s="163">
        <f>'Energy Consumption'!G45</f>
        <v>0</v>
      </c>
      <c r="D219" s="104">
        <f>'Energy Consumption'!G46</f>
        <v>0</v>
      </c>
      <c r="E219" s="163">
        <f>'Energy Consumption'!G127</f>
        <v>0</v>
      </c>
      <c r="F219" s="104">
        <f>'Energy Consumption'!G128</f>
        <v>0</v>
      </c>
      <c r="G219" s="163">
        <f>'Energy Consumption'!G209</f>
        <v>0</v>
      </c>
      <c r="H219" s="104">
        <f>'Energy Consumption'!G210</f>
        <v>0</v>
      </c>
      <c r="I219" s="163">
        <f>'Energy Consumption'!G291</f>
        <v>0</v>
      </c>
      <c r="J219" s="104">
        <f>'Energy Consumption'!G292</f>
        <v>0</v>
      </c>
      <c r="K219" s="163">
        <f>'Energy Consumption'!G373</f>
        <v>0</v>
      </c>
      <c r="L219" s="104">
        <f>'Energy Consumption'!G374</f>
        <v>0</v>
      </c>
      <c r="M219" s="163">
        <f>'Energy Consumption'!G455</f>
        <v>0</v>
      </c>
      <c r="N219" s="104">
        <f>'Energy Consumption'!G456</f>
        <v>0</v>
      </c>
      <c r="O219" s="163">
        <f>'Energy Consumption'!G537</f>
        <v>0</v>
      </c>
      <c r="P219" s="104">
        <f>'Energy Consumption'!G538</f>
        <v>0</v>
      </c>
      <c r="Q219" s="163">
        <f>'Energy Consumption'!G619</f>
        <v>0</v>
      </c>
      <c r="R219" s="104">
        <f>'Energy Consumption'!G620</f>
        <v>0</v>
      </c>
      <c r="S219" s="163">
        <f>'Energy Consumption'!G701</f>
        <v>0</v>
      </c>
      <c r="T219" s="104">
        <f>'Energy Consumption'!G702</f>
        <v>0</v>
      </c>
      <c r="U219" s="163">
        <f>'Energy Consumption'!G783</f>
        <v>0</v>
      </c>
      <c r="V219" s="104">
        <f>'Energy Consumption'!G784</f>
        <v>0</v>
      </c>
      <c r="W219" s="163">
        <f>'Energy Consumption'!G865</f>
        <v>0</v>
      </c>
      <c r="X219" s="104">
        <f>'Energy Consumption'!G866</f>
        <v>0</v>
      </c>
      <c r="Y219" s="163">
        <f>'Energy Consumption'!G947</f>
        <v>0</v>
      </c>
      <c r="Z219" s="104">
        <f>'Energy Consumption'!G948</f>
        <v>0</v>
      </c>
      <c r="AA219" s="163">
        <f>'Energy Consumption'!G1029</f>
        <v>0</v>
      </c>
      <c r="AB219" s="104">
        <f>'Energy Consumption'!G1030</f>
        <v>0</v>
      </c>
      <c r="AC219" s="163">
        <f>'Energy Consumption'!G1111</f>
        <v>0</v>
      </c>
      <c r="AD219" s="104">
        <f>'Energy Consumption'!G1112</f>
        <v>0</v>
      </c>
      <c r="AE219" s="163">
        <f>'Energy Consumption'!G1193</f>
        <v>0</v>
      </c>
      <c r="AF219" s="104">
        <f>'Energy Consumption'!G1194</f>
        <v>0</v>
      </c>
      <c r="AG219" s="163">
        <f>'Energy Consumption'!G1275</f>
        <v>0</v>
      </c>
      <c r="AH219" s="104">
        <f>'Energy Consumption'!G1276</f>
        <v>0</v>
      </c>
      <c r="AI219" s="163">
        <f>'Energy Consumption'!G1357</f>
        <v>0</v>
      </c>
      <c r="AJ219" s="104">
        <f>'Energy Consumption'!G1358</f>
        <v>0</v>
      </c>
      <c r="AK219" s="163">
        <f>'Energy Consumption'!G1439</f>
        <v>0</v>
      </c>
      <c r="AL219" s="104">
        <f>'Energy Consumption'!G1440</f>
        <v>0</v>
      </c>
      <c r="AM219" s="163">
        <f>'Energy Consumption'!G1521</f>
        <v>0</v>
      </c>
      <c r="AN219" s="104">
        <f>'Energy Consumption'!G1522</f>
        <v>0</v>
      </c>
      <c r="AO219" s="163">
        <f>'Energy Consumption'!G1603</f>
        <v>0</v>
      </c>
      <c r="AP219" s="104">
        <f>'Energy Consumption'!G1604</f>
        <v>0</v>
      </c>
      <c r="AR219" s="104">
        <f>'Relevant Variables'!G38</f>
        <v>0</v>
      </c>
      <c r="AS219" s="104">
        <f>'Relevant Variables'!G68</f>
        <v>0</v>
      </c>
      <c r="AT219" s="104">
        <f>'Relevant Variables'!G98</f>
        <v>0</v>
      </c>
      <c r="AU219" s="104">
        <f>'Relevant Variables'!G128</f>
        <v>0</v>
      </c>
      <c r="AV219" s="104">
        <f>'Relevant Variables'!G158</f>
        <v>0</v>
      </c>
      <c r="AW219" s="104">
        <f>'Relevant Variables'!G188</f>
        <v>0</v>
      </c>
      <c r="AX219" s="104">
        <f>'Relevant Variables'!G218</f>
        <v>0</v>
      </c>
      <c r="AY219" s="104">
        <f>'Relevant Variables'!G248</f>
        <v>0</v>
      </c>
      <c r="AZ219" s="104">
        <f>'Relevant Variables'!G278</f>
        <v>0</v>
      </c>
      <c r="BA219" s="104">
        <f>'Relevant Variables'!G308</f>
        <v>0</v>
      </c>
      <c r="BB219" s="104">
        <f>'Relevant Variables'!G338</f>
        <v>0</v>
      </c>
      <c r="BC219" s="104">
        <f>'Relevant Variables'!G368</f>
        <v>0</v>
      </c>
      <c r="BD219" s="104">
        <f>'Relevant Variables'!G398</f>
        <v>0</v>
      </c>
      <c r="BE219" s="104">
        <f>'Relevant Variables'!G428</f>
        <v>0</v>
      </c>
      <c r="BF219" s="104">
        <f>'Relevant Variables'!G458</f>
        <v>0</v>
      </c>
      <c r="BG219" s="104">
        <f>'Relevant Variables'!G488</f>
        <v>0</v>
      </c>
      <c r="BH219" s="104">
        <f>'Relevant Variables'!G518</f>
        <v>0</v>
      </c>
      <c r="BI219" s="104">
        <f>'Relevant Variables'!G548</f>
        <v>0</v>
      </c>
      <c r="BJ219" s="104">
        <f>'Relevant Variables'!G578</f>
        <v>0</v>
      </c>
      <c r="BK219" s="104">
        <f>'Relevant Variables'!G608</f>
        <v>0</v>
      </c>
    </row>
    <row r="220" spans="1:63" s="104" customFormat="1">
      <c r="A220" s="164">
        <f t="shared" si="4"/>
        <v>44682</v>
      </c>
      <c r="C220" s="163">
        <f>'Energy Consumption'!H45</f>
        <v>0</v>
      </c>
      <c r="D220" s="104">
        <f>'Energy Consumption'!H46</f>
        <v>0</v>
      </c>
      <c r="E220" s="163">
        <f>'Energy Consumption'!H127</f>
        <v>0</v>
      </c>
      <c r="F220" s="104">
        <f>'Energy Consumption'!H128</f>
        <v>0</v>
      </c>
      <c r="G220" s="163">
        <f>'Energy Consumption'!H209</f>
        <v>0</v>
      </c>
      <c r="H220" s="104">
        <f>'Energy Consumption'!H210</f>
        <v>0</v>
      </c>
      <c r="I220" s="163">
        <f>'Energy Consumption'!H291</f>
        <v>0</v>
      </c>
      <c r="J220" s="104">
        <f>'Energy Consumption'!H292</f>
        <v>0</v>
      </c>
      <c r="K220" s="163">
        <f>'Energy Consumption'!H373</f>
        <v>0</v>
      </c>
      <c r="L220" s="104">
        <f>'Energy Consumption'!H374</f>
        <v>0</v>
      </c>
      <c r="M220" s="163">
        <f>'Energy Consumption'!H455</f>
        <v>0</v>
      </c>
      <c r="N220" s="104">
        <f>'Energy Consumption'!H456</f>
        <v>0</v>
      </c>
      <c r="O220" s="163">
        <f>'Energy Consumption'!H537</f>
        <v>0</v>
      </c>
      <c r="P220" s="104">
        <f>'Energy Consumption'!H538</f>
        <v>0</v>
      </c>
      <c r="Q220" s="163">
        <f>'Energy Consumption'!H619</f>
        <v>0</v>
      </c>
      <c r="R220" s="104">
        <f>'Energy Consumption'!H620</f>
        <v>0</v>
      </c>
      <c r="S220" s="163">
        <f>'Energy Consumption'!H701</f>
        <v>0</v>
      </c>
      <c r="T220" s="104">
        <f>'Energy Consumption'!H702</f>
        <v>0</v>
      </c>
      <c r="U220" s="163">
        <f>'Energy Consumption'!H783</f>
        <v>0</v>
      </c>
      <c r="V220" s="104">
        <f>'Energy Consumption'!H784</f>
        <v>0</v>
      </c>
      <c r="W220" s="163">
        <f>'Energy Consumption'!H865</f>
        <v>0</v>
      </c>
      <c r="X220" s="104">
        <f>'Energy Consumption'!H866</f>
        <v>0</v>
      </c>
      <c r="Y220" s="163">
        <f>'Energy Consumption'!H947</f>
        <v>0</v>
      </c>
      <c r="Z220" s="104">
        <f>'Energy Consumption'!H948</f>
        <v>0</v>
      </c>
      <c r="AA220" s="163">
        <f>'Energy Consumption'!H1029</f>
        <v>0</v>
      </c>
      <c r="AB220" s="104">
        <f>'Energy Consumption'!H1030</f>
        <v>0</v>
      </c>
      <c r="AC220" s="163">
        <f>'Energy Consumption'!H1111</f>
        <v>0</v>
      </c>
      <c r="AD220" s="104">
        <f>'Energy Consumption'!H1112</f>
        <v>0</v>
      </c>
      <c r="AE220" s="163">
        <f>'Energy Consumption'!H1193</f>
        <v>0</v>
      </c>
      <c r="AF220" s="104">
        <f>'Energy Consumption'!H1194</f>
        <v>0</v>
      </c>
      <c r="AG220" s="163">
        <f>'Energy Consumption'!H1275</f>
        <v>0</v>
      </c>
      <c r="AH220" s="104">
        <f>'Energy Consumption'!H1276</f>
        <v>0</v>
      </c>
      <c r="AI220" s="163">
        <f>'Energy Consumption'!H1357</f>
        <v>0</v>
      </c>
      <c r="AJ220" s="104">
        <f>'Energy Consumption'!H1358</f>
        <v>0</v>
      </c>
      <c r="AK220" s="163">
        <f>'Energy Consumption'!H1439</f>
        <v>0</v>
      </c>
      <c r="AL220" s="104">
        <f>'Energy Consumption'!H1440</f>
        <v>0</v>
      </c>
      <c r="AM220" s="163">
        <f>'Energy Consumption'!H1521</f>
        <v>0</v>
      </c>
      <c r="AN220" s="104">
        <f>'Energy Consumption'!H1522</f>
        <v>0</v>
      </c>
      <c r="AO220" s="163">
        <f>'Energy Consumption'!H1603</f>
        <v>0</v>
      </c>
      <c r="AP220" s="104">
        <f>'Energy Consumption'!H1604</f>
        <v>0</v>
      </c>
      <c r="AR220" s="104">
        <f>'Relevant Variables'!H38</f>
        <v>0</v>
      </c>
      <c r="AS220" s="104">
        <f>'Relevant Variables'!H68</f>
        <v>0</v>
      </c>
      <c r="AT220" s="104">
        <f>'Relevant Variables'!H98</f>
        <v>0</v>
      </c>
      <c r="AU220" s="104">
        <f>'Relevant Variables'!H128</f>
        <v>0</v>
      </c>
      <c r="AV220" s="104">
        <f>'Relevant Variables'!H158</f>
        <v>0</v>
      </c>
      <c r="AW220" s="104">
        <f>'Relevant Variables'!H188</f>
        <v>0</v>
      </c>
      <c r="AX220" s="104">
        <f>'Relevant Variables'!H218</f>
        <v>0</v>
      </c>
      <c r="AY220" s="104">
        <f>'Relevant Variables'!H248</f>
        <v>0</v>
      </c>
      <c r="AZ220" s="104">
        <f>'Relevant Variables'!H278</f>
        <v>0</v>
      </c>
      <c r="BA220" s="104">
        <f>'Relevant Variables'!H308</f>
        <v>0</v>
      </c>
      <c r="BB220" s="104">
        <f>'Relevant Variables'!H338</f>
        <v>0</v>
      </c>
      <c r="BC220" s="104">
        <f>'Relevant Variables'!H368</f>
        <v>0</v>
      </c>
      <c r="BD220" s="104">
        <f>'Relevant Variables'!H398</f>
        <v>0</v>
      </c>
      <c r="BE220" s="104">
        <f>'Relevant Variables'!H428</f>
        <v>0</v>
      </c>
      <c r="BF220" s="104">
        <f>'Relevant Variables'!H458</f>
        <v>0</v>
      </c>
      <c r="BG220" s="104">
        <f>'Relevant Variables'!H488</f>
        <v>0</v>
      </c>
      <c r="BH220" s="104">
        <f>'Relevant Variables'!H518</f>
        <v>0</v>
      </c>
      <c r="BI220" s="104">
        <f>'Relevant Variables'!H548</f>
        <v>0</v>
      </c>
      <c r="BJ220" s="104">
        <f>'Relevant Variables'!H578</f>
        <v>0</v>
      </c>
      <c r="BK220" s="104">
        <f>'Relevant Variables'!H608</f>
        <v>0</v>
      </c>
    </row>
    <row r="221" spans="1:63" s="104" customFormat="1">
      <c r="A221" s="164">
        <f t="shared" si="4"/>
        <v>44713</v>
      </c>
      <c r="C221" s="163">
        <f>'Energy Consumption'!I45</f>
        <v>0</v>
      </c>
      <c r="D221" s="104">
        <f>'Energy Consumption'!I46</f>
        <v>0</v>
      </c>
      <c r="E221" s="163">
        <f>'Energy Consumption'!I127</f>
        <v>0</v>
      </c>
      <c r="F221" s="104">
        <f>'Energy Consumption'!I128</f>
        <v>0</v>
      </c>
      <c r="G221" s="163">
        <f>'Energy Consumption'!I209</f>
        <v>0</v>
      </c>
      <c r="H221" s="104">
        <f>'Energy Consumption'!I210</f>
        <v>0</v>
      </c>
      <c r="I221" s="163">
        <f>'Energy Consumption'!I291</f>
        <v>0</v>
      </c>
      <c r="J221" s="104">
        <f>'Energy Consumption'!I292</f>
        <v>0</v>
      </c>
      <c r="K221" s="163">
        <f>'Energy Consumption'!I373</f>
        <v>0</v>
      </c>
      <c r="L221" s="104">
        <f>'Energy Consumption'!I374</f>
        <v>0</v>
      </c>
      <c r="M221" s="163">
        <f>'Energy Consumption'!I455</f>
        <v>0</v>
      </c>
      <c r="N221" s="104">
        <f>'Energy Consumption'!I456</f>
        <v>0</v>
      </c>
      <c r="O221" s="163">
        <f>'Energy Consumption'!I537</f>
        <v>0</v>
      </c>
      <c r="P221" s="104">
        <f>'Energy Consumption'!I538</f>
        <v>0</v>
      </c>
      <c r="Q221" s="163">
        <f>'Energy Consumption'!I619</f>
        <v>0</v>
      </c>
      <c r="R221" s="104">
        <f>'Energy Consumption'!I620</f>
        <v>0</v>
      </c>
      <c r="S221" s="163">
        <f>'Energy Consumption'!I701</f>
        <v>0</v>
      </c>
      <c r="T221" s="104">
        <f>'Energy Consumption'!I702</f>
        <v>0</v>
      </c>
      <c r="U221" s="163">
        <f>'Energy Consumption'!I783</f>
        <v>0</v>
      </c>
      <c r="V221" s="104">
        <f>'Energy Consumption'!I784</f>
        <v>0</v>
      </c>
      <c r="W221" s="163">
        <f>'Energy Consumption'!I865</f>
        <v>0</v>
      </c>
      <c r="X221" s="104">
        <f>'Energy Consumption'!I866</f>
        <v>0</v>
      </c>
      <c r="Y221" s="163">
        <f>'Energy Consumption'!I947</f>
        <v>0</v>
      </c>
      <c r="Z221" s="104">
        <f>'Energy Consumption'!I948</f>
        <v>0</v>
      </c>
      <c r="AA221" s="163">
        <f>'Energy Consumption'!I1029</f>
        <v>0</v>
      </c>
      <c r="AB221" s="104">
        <f>'Energy Consumption'!I1030</f>
        <v>0</v>
      </c>
      <c r="AC221" s="163">
        <f>'Energy Consumption'!I1111</f>
        <v>0</v>
      </c>
      <c r="AD221" s="104">
        <f>'Energy Consumption'!I1112</f>
        <v>0</v>
      </c>
      <c r="AE221" s="163">
        <f>'Energy Consumption'!I1193</f>
        <v>0</v>
      </c>
      <c r="AF221" s="104">
        <f>'Energy Consumption'!I1194</f>
        <v>0</v>
      </c>
      <c r="AG221" s="163">
        <f>'Energy Consumption'!I1275</f>
        <v>0</v>
      </c>
      <c r="AH221" s="104">
        <f>'Energy Consumption'!I1276</f>
        <v>0</v>
      </c>
      <c r="AI221" s="163">
        <f>'Energy Consumption'!I1357</f>
        <v>0</v>
      </c>
      <c r="AJ221" s="104">
        <f>'Energy Consumption'!I1358</f>
        <v>0</v>
      </c>
      <c r="AK221" s="163">
        <f>'Energy Consumption'!I1439</f>
        <v>0</v>
      </c>
      <c r="AL221" s="104">
        <f>'Energy Consumption'!I1440</f>
        <v>0</v>
      </c>
      <c r="AM221" s="163">
        <f>'Energy Consumption'!I1521</f>
        <v>0</v>
      </c>
      <c r="AN221" s="104">
        <f>'Energy Consumption'!I1522</f>
        <v>0</v>
      </c>
      <c r="AO221" s="163">
        <f>'Energy Consumption'!I1603</f>
        <v>0</v>
      </c>
      <c r="AP221" s="104">
        <f>'Energy Consumption'!I1604</f>
        <v>0</v>
      </c>
      <c r="AR221" s="104">
        <f>'Relevant Variables'!I38</f>
        <v>0</v>
      </c>
      <c r="AS221" s="104">
        <f>'Relevant Variables'!I68</f>
        <v>0</v>
      </c>
      <c r="AT221" s="104">
        <f>'Relevant Variables'!I98</f>
        <v>0</v>
      </c>
      <c r="AU221" s="104">
        <f>'Relevant Variables'!I128</f>
        <v>0</v>
      </c>
      <c r="AV221" s="104">
        <f>'Relevant Variables'!I158</f>
        <v>0</v>
      </c>
      <c r="AW221" s="104">
        <f>'Relevant Variables'!I188</f>
        <v>0</v>
      </c>
      <c r="AX221" s="104">
        <f>'Relevant Variables'!I218</f>
        <v>0</v>
      </c>
      <c r="AY221" s="104">
        <f>'Relevant Variables'!I248</f>
        <v>0</v>
      </c>
      <c r="AZ221" s="104">
        <f>'Relevant Variables'!I278</f>
        <v>0</v>
      </c>
      <c r="BA221" s="104">
        <f>'Relevant Variables'!I308</f>
        <v>0</v>
      </c>
      <c r="BB221" s="104">
        <f>'Relevant Variables'!I338</f>
        <v>0</v>
      </c>
      <c r="BC221" s="104">
        <f>'Relevant Variables'!I368</f>
        <v>0</v>
      </c>
      <c r="BD221" s="104">
        <f>'Relevant Variables'!I398</f>
        <v>0</v>
      </c>
      <c r="BE221" s="104">
        <f>'Relevant Variables'!I428</f>
        <v>0</v>
      </c>
      <c r="BF221" s="104">
        <f>'Relevant Variables'!I458</f>
        <v>0</v>
      </c>
      <c r="BG221" s="104">
        <f>'Relevant Variables'!I488</f>
        <v>0</v>
      </c>
      <c r="BH221" s="104">
        <f>'Relevant Variables'!I518</f>
        <v>0</v>
      </c>
      <c r="BI221" s="104">
        <f>'Relevant Variables'!I548</f>
        <v>0</v>
      </c>
      <c r="BJ221" s="104">
        <f>'Relevant Variables'!I578</f>
        <v>0</v>
      </c>
      <c r="BK221" s="104">
        <f>'Relevant Variables'!I608</f>
        <v>0</v>
      </c>
    </row>
    <row r="222" spans="1:63" s="104" customFormat="1">
      <c r="A222" s="164">
        <f t="shared" si="4"/>
        <v>44743</v>
      </c>
      <c r="C222" s="163">
        <f>'Energy Consumption'!J45</f>
        <v>0</v>
      </c>
      <c r="D222" s="104">
        <f>'Energy Consumption'!J46</f>
        <v>0</v>
      </c>
      <c r="E222" s="163">
        <f>'Energy Consumption'!J127</f>
        <v>0</v>
      </c>
      <c r="F222" s="104">
        <f>'Energy Consumption'!J128</f>
        <v>0</v>
      </c>
      <c r="G222" s="163">
        <f>'Energy Consumption'!J209</f>
        <v>0</v>
      </c>
      <c r="H222" s="104">
        <f>'Energy Consumption'!J210</f>
        <v>0</v>
      </c>
      <c r="I222" s="163">
        <f>'Energy Consumption'!J291</f>
        <v>0</v>
      </c>
      <c r="J222" s="104">
        <f>'Energy Consumption'!J292</f>
        <v>0</v>
      </c>
      <c r="K222" s="163">
        <f>'Energy Consumption'!J373</f>
        <v>0</v>
      </c>
      <c r="L222" s="104">
        <f>'Energy Consumption'!J374</f>
        <v>0</v>
      </c>
      <c r="M222" s="163">
        <f>'Energy Consumption'!J455</f>
        <v>0</v>
      </c>
      <c r="N222" s="104">
        <f>'Energy Consumption'!J456</f>
        <v>0</v>
      </c>
      <c r="O222" s="163">
        <f>'Energy Consumption'!J537</f>
        <v>0</v>
      </c>
      <c r="P222" s="104">
        <f>'Energy Consumption'!J538</f>
        <v>0</v>
      </c>
      <c r="Q222" s="163">
        <f>'Energy Consumption'!J619</f>
        <v>0</v>
      </c>
      <c r="R222" s="104">
        <f>'Energy Consumption'!J620</f>
        <v>0</v>
      </c>
      <c r="S222" s="163">
        <f>'Energy Consumption'!J701</f>
        <v>0</v>
      </c>
      <c r="T222" s="104">
        <f>'Energy Consumption'!J702</f>
        <v>0</v>
      </c>
      <c r="U222" s="163">
        <f>'Energy Consumption'!J783</f>
        <v>0</v>
      </c>
      <c r="V222" s="104">
        <f>'Energy Consumption'!J784</f>
        <v>0</v>
      </c>
      <c r="W222" s="163">
        <f>'Energy Consumption'!J865</f>
        <v>0</v>
      </c>
      <c r="X222" s="104">
        <f>'Energy Consumption'!J866</f>
        <v>0</v>
      </c>
      <c r="Y222" s="163">
        <f>'Energy Consumption'!J947</f>
        <v>0</v>
      </c>
      <c r="Z222" s="104">
        <f>'Energy Consumption'!J948</f>
        <v>0</v>
      </c>
      <c r="AA222" s="163">
        <f>'Energy Consumption'!J1029</f>
        <v>0</v>
      </c>
      <c r="AB222" s="104">
        <f>'Energy Consumption'!J1030</f>
        <v>0</v>
      </c>
      <c r="AC222" s="163">
        <f>'Energy Consumption'!J1111</f>
        <v>0</v>
      </c>
      <c r="AD222" s="104">
        <f>'Energy Consumption'!J1112</f>
        <v>0</v>
      </c>
      <c r="AE222" s="163">
        <f>'Energy Consumption'!J1193</f>
        <v>0</v>
      </c>
      <c r="AF222" s="104">
        <f>'Energy Consumption'!J1194</f>
        <v>0</v>
      </c>
      <c r="AG222" s="163">
        <f>'Energy Consumption'!J1275</f>
        <v>0</v>
      </c>
      <c r="AH222" s="104">
        <f>'Energy Consumption'!J1276</f>
        <v>0</v>
      </c>
      <c r="AI222" s="163">
        <f>'Energy Consumption'!J1357</f>
        <v>0</v>
      </c>
      <c r="AJ222" s="104">
        <f>'Energy Consumption'!J1358</f>
        <v>0</v>
      </c>
      <c r="AK222" s="163">
        <f>'Energy Consumption'!J1439</f>
        <v>0</v>
      </c>
      <c r="AL222" s="104">
        <f>'Energy Consumption'!J1440</f>
        <v>0</v>
      </c>
      <c r="AM222" s="163">
        <f>'Energy Consumption'!J1521</f>
        <v>0</v>
      </c>
      <c r="AN222" s="104">
        <f>'Energy Consumption'!J1522</f>
        <v>0</v>
      </c>
      <c r="AO222" s="163">
        <f>'Energy Consumption'!J1603</f>
        <v>0</v>
      </c>
      <c r="AP222" s="104">
        <f>'Energy Consumption'!J1604</f>
        <v>0</v>
      </c>
      <c r="AR222" s="104">
        <f>'Relevant Variables'!J38</f>
        <v>0</v>
      </c>
      <c r="AS222" s="104">
        <f>'Relevant Variables'!J68</f>
        <v>0</v>
      </c>
      <c r="AT222" s="104">
        <f>'Relevant Variables'!J98</f>
        <v>0</v>
      </c>
      <c r="AU222" s="104">
        <f>'Relevant Variables'!J128</f>
        <v>0</v>
      </c>
      <c r="AV222" s="104">
        <f>'Relevant Variables'!J158</f>
        <v>0</v>
      </c>
      <c r="AW222" s="104">
        <f>'Relevant Variables'!J188</f>
        <v>0</v>
      </c>
      <c r="AX222" s="104">
        <f>'Relevant Variables'!J218</f>
        <v>0</v>
      </c>
      <c r="AY222" s="104">
        <f>'Relevant Variables'!J248</f>
        <v>0</v>
      </c>
      <c r="AZ222" s="104">
        <f>'Relevant Variables'!J278</f>
        <v>0</v>
      </c>
      <c r="BA222" s="104">
        <f>'Relevant Variables'!J308</f>
        <v>0</v>
      </c>
      <c r="BB222" s="104">
        <f>'Relevant Variables'!J338</f>
        <v>0</v>
      </c>
      <c r="BC222" s="104">
        <f>'Relevant Variables'!J368</f>
        <v>0</v>
      </c>
      <c r="BD222" s="104">
        <f>'Relevant Variables'!J398</f>
        <v>0</v>
      </c>
      <c r="BE222" s="104">
        <f>'Relevant Variables'!J428</f>
        <v>0</v>
      </c>
      <c r="BF222" s="104">
        <f>'Relevant Variables'!J458</f>
        <v>0</v>
      </c>
      <c r="BG222" s="104">
        <f>'Relevant Variables'!J488</f>
        <v>0</v>
      </c>
      <c r="BH222" s="104">
        <f>'Relevant Variables'!J518</f>
        <v>0</v>
      </c>
      <c r="BI222" s="104">
        <f>'Relevant Variables'!J548</f>
        <v>0</v>
      </c>
      <c r="BJ222" s="104">
        <f>'Relevant Variables'!J578</f>
        <v>0</v>
      </c>
      <c r="BK222" s="104">
        <f>'Relevant Variables'!J608</f>
        <v>0</v>
      </c>
    </row>
    <row r="223" spans="1:63" s="104" customFormat="1">
      <c r="A223" s="164">
        <f t="shared" si="4"/>
        <v>44774</v>
      </c>
      <c r="C223" s="163">
        <f>'Energy Consumption'!K45</f>
        <v>0</v>
      </c>
      <c r="D223" s="104">
        <f>'Energy Consumption'!K46</f>
        <v>0</v>
      </c>
      <c r="E223" s="163">
        <f>'Energy Consumption'!K127</f>
        <v>0</v>
      </c>
      <c r="F223" s="104">
        <f>'Energy Consumption'!K128</f>
        <v>0</v>
      </c>
      <c r="G223" s="163">
        <f>'Energy Consumption'!K209</f>
        <v>0</v>
      </c>
      <c r="H223" s="104">
        <f>'Energy Consumption'!K210</f>
        <v>0</v>
      </c>
      <c r="I223" s="163">
        <f>'Energy Consumption'!K291</f>
        <v>0</v>
      </c>
      <c r="J223" s="104">
        <f>'Energy Consumption'!K292</f>
        <v>0</v>
      </c>
      <c r="K223" s="163">
        <f>'Energy Consumption'!K373</f>
        <v>0</v>
      </c>
      <c r="L223" s="104">
        <f>'Energy Consumption'!K374</f>
        <v>0</v>
      </c>
      <c r="M223" s="163">
        <f>'Energy Consumption'!K455</f>
        <v>0</v>
      </c>
      <c r="N223" s="104">
        <f>'Energy Consumption'!K456</f>
        <v>0</v>
      </c>
      <c r="O223" s="163">
        <f>'Energy Consumption'!K537</f>
        <v>0</v>
      </c>
      <c r="P223" s="104">
        <f>'Energy Consumption'!K538</f>
        <v>0</v>
      </c>
      <c r="Q223" s="163">
        <f>'Energy Consumption'!K619</f>
        <v>0</v>
      </c>
      <c r="R223" s="104">
        <f>'Energy Consumption'!K620</f>
        <v>0</v>
      </c>
      <c r="S223" s="163">
        <f>'Energy Consumption'!K701</f>
        <v>0</v>
      </c>
      <c r="T223" s="104">
        <f>'Energy Consumption'!K702</f>
        <v>0</v>
      </c>
      <c r="U223" s="163">
        <f>'Energy Consumption'!K783</f>
        <v>0</v>
      </c>
      <c r="V223" s="104">
        <f>'Energy Consumption'!K784</f>
        <v>0</v>
      </c>
      <c r="W223" s="163">
        <f>'Energy Consumption'!K865</f>
        <v>0</v>
      </c>
      <c r="X223" s="104">
        <f>'Energy Consumption'!K866</f>
        <v>0</v>
      </c>
      <c r="Y223" s="163">
        <f>'Energy Consumption'!K947</f>
        <v>0</v>
      </c>
      <c r="Z223" s="104">
        <f>'Energy Consumption'!K948</f>
        <v>0</v>
      </c>
      <c r="AA223" s="163">
        <f>'Energy Consumption'!K1029</f>
        <v>0</v>
      </c>
      <c r="AB223" s="104">
        <f>'Energy Consumption'!K1030</f>
        <v>0</v>
      </c>
      <c r="AC223" s="163">
        <f>'Energy Consumption'!K1111</f>
        <v>0</v>
      </c>
      <c r="AD223" s="104">
        <f>'Energy Consumption'!K1112</f>
        <v>0</v>
      </c>
      <c r="AE223" s="163">
        <f>'Energy Consumption'!K1193</f>
        <v>0</v>
      </c>
      <c r="AF223" s="104">
        <f>'Energy Consumption'!K1194</f>
        <v>0</v>
      </c>
      <c r="AG223" s="163">
        <f>'Energy Consumption'!K1275</f>
        <v>0</v>
      </c>
      <c r="AH223" s="104">
        <f>'Energy Consumption'!K1276</f>
        <v>0</v>
      </c>
      <c r="AI223" s="163">
        <f>'Energy Consumption'!K1357</f>
        <v>0</v>
      </c>
      <c r="AJ223" s="104">
        <f>'Energy Consumption'!K1358</f>
        <v>0</v>
      </c>
      <c r="AK223" s="163">
        <f>'Energy Consumption'!K1439</f>
        <v>0</v>
      </c>
      <c r="AL223" s="104">
        <f>'Energy Consumption'!K1440</f>
        <v>0</v>
      </c>
      <c r="AM223" s="163">
        <f>'Energy Consumption'!K1521</f>
        <v>0</v>
      </c>
      <c r="AN223" s="104">
        <f>'Energy Consumption'!K1522</f>
        <v>0</v>
      </c>
      <c r="AO223" s="163">
        <f>'Energy Consumption'!K1603</f>
        <v>0</v>
      </c>
      <c r="AP223" s="104">
        <f>'Energy Consumption'!K1604</f>
        <v>0</v>
      </c>
      <c r="AR223" s="104">
        <f>'Relevant Variables'!K38</f>
        <v>0</v>
      </c>
      <c r="AS223" s="104">
        <f>'Relevant Variables'!K68</f>
        <v>0</v>
      </c>
      <c r="AT223" s="104">
        <f>'Relevant Variables'!K98</f>
        <v>0</v>
      </c>
      <c r="AU223" s="104">
        <f>'Relevant Variables'!K128</f>
        <v>0</v>
      </c>
      <c r="AV223" s="104">
        <f>'Relevant Variables'!K158</f>
        <v>0</v>
      </c>
      <c r="AW223" s="104">
        <f>'Relevant Variables'!K188</f>
        <v>0</v>
      </c>
      <c r="AX223" s="104">
        <f>'Relevant Variables'!K218</f>
        <v>0</v>
      </c>
      <c r="AY223" s="104">
        <f>'Relevant Variables'!K248</f>
        <v>0</v>
      </c>
      <c r="AZ223" s="104">
        <f>'Relevant Variables'!K278</f>
        <v>0</v>
      </c>
      <c r="BA223" s="104">
        <f>'Relevant Variables'!K308</f>
        <v>0</v>
      </c>
      <c r="BB223" s="104">
        <f>'Relevant Variables'!K338</f>
        <v>0</v>
      </c>
      <c r="BC223" s="104">
        <f>'Relevant Variables'!K368</f>
        <v>0</v>
      </c>
      <c r="BD223" s="104">
        <f>'Relevant Variables'!K398</f>
        <v>0</v>
      </c>
      <c r="BE223" s="104">
        <f>'Relevant Variables'!K428</f>
        <v>0</v>
      </c>
      <c r="BF223" s="104">
        <f>'Relevant Variables'!K458</f>
        <v>0</v>
      </c>
      <c r="BG223" s="104">
        <f>'Relevant Variables'!K488</f>
        <v>0</v>
      </c>
      <c r="BH223" s="104">
        <f>'Relevant Variables'!K518</f>
        <v>0</v>
      </c>
      <c r="BI223" s="104">
        <f>'Relevant Variables'!K548</f>
        <v>0</v>
      </c>
      <c r="BJ223" s="104">
        <f>'Relevant Variables'!K578</f>
        <v>0</v>
      </c>
      <c r="BK223" s="104">
        <f>'Relevant Variables'!K608</f>
        <v>0</v>
      </c>
    </row>
    <row r="224" spans="1:63" s="104" customFormat="1">
      <c r="A224" s="164">
        <f t="shared" si="4"/>
        <v>44805</v>
      </c>
      <c r="C224" s="163">
        <f>'Energy Consumption'!L45</f>
        <v>0</v>
      </c>
      <c r="D224" s="104">
        <f>'Energy Consumption'!L46</f>
        <v>0</v>
      </c>
      <c r="E224" s="163">
        <f>'Energy Consumption'!L127</f>
        <v>0</v>
      </c>
      <c r="F224" s="104">
        <f>'Energy Consumption'!L128</f>
        <v>0</v>
      </c>
      <c r="G224" s="163">
        <f>'Energy Consumption'!L209</f>
        <v>0</v>
      </c>
      <c r="H224" s="104">
        <f>'Energy Consumption'!L210</f>
        <v>0</v>
      </c>
      <c r="I224" s="163">
        <f>'Energy Consumption'!L291</f>
        <v>0</v>
      </c>
      <c r="J224" s="104">
        <f>'Energy Consumption'!L292</f>
        <v>0</v>
      </c>
      <c r="K224" s="163">
        <f>'Energy Consumption'!L373</f>
        <v>0</v>
      </c>
      <c r="L224" s="104">
        <f>'Energy Consumption'!L374</f>
        <v>0</v>
      </c>
      <c r="M224" s="163">
        <f>'Energy Consumption'!L455</f>
        <v>0</v>
      </c>
      <c r="N224" s="104">
        <f>'Energy Consumption'!L456</f>
        <v>0</v>
      </c>
      <c r="O224" s="163">
        <f>'Energy Consumption'!L537</f>
        <v>0</v>
      </c>
      <c r="P224" s="104">
        <f>'Energy Consumption'!L538</f>
        <v>0</v>
      </c>
      <c r="Q224" s="163">
        <f>'Energy Consumption'!L619</f>
        <v>0</v>
      </c>
      <c r="R224" s="104">
        <f>'Energy Consumption'!L620</f>
        <v>0</v>
      </c>
      <c r="S224" s="163">
        <f>'Energy Consumption'!L701</f>
        <v>0</v>
      </c>
      <c r="T224" s="104">
        <f>'Energy Consumption'!L702</f>
        <v>0</v>
      </c>
      <c r="U224" s="163">
        <f>'Energy Consumption'!L783</f>
        <v>0</v>
      </c>
      <c r="V224" s="104">
        <f>'Energy Consumption'!L784</f>
        <v>0</v>
      </c>
      <c r="W224" s="163">
        <f>'Energy Consumption'!L865</f>
        <v>0</v>
      </c>
      <c r="X224" s="104">
        <f>'Energy Consumption'!L866</f>
        <v>0</v>
      </c>
      <c r="Y224" s="163">
        <f>'Energy Consumption'!L947</f>
        <v>0</v>
      </c>
      <c r="Z224" s="104">
        <f>'Energy Consumption'!L948</f>
        <v>0</v>
      </c>
      <c r="AA224" s="163">
        <f>'Energy Consumption'!L1029</f>
        <v>0</v>
      </c>
      <c r="AB224" s="104">
        <f>'Energy Consumption'!L1030</f>
        <v>0</v>
      </c>
      <c r="AC224" s="163">
        <f>'Energy Consumption'!L1111</f>
        <v>0</v>
      </c>
      <c r="AD224" s="104">
        <f>'Energy Consumption'!L1112</f>
        <v>0</v>
      </c>
      <c r="AE224" s="163">
        <f>'Energy Consumption'!L1193</f>
        <v>0</v>
      </c>
      <c r="AF224" s="104">
        <f>'Energy Consumption'!L1194</f>
        <v>0</v>
      </c>
      <c r="AG224" s="163">
        <f>'Energy Consumption'!L1275</f>
        <v>0</v>
      </c>
      <c r="AH224" s="104">
        <f>'Energy Consumption'!L1276</f>
        <v>0</v>
      </c>
      <c r="AI224" s="163">
        <f>'Energy Consumption'!L1357</f>
        <v>0</v>
      </c>
      <c r="AJ224" s="104">
        <f>'Energy Consumption'!L1358</f>
        <v>0</v>
      </c>
      <c r="AK224" s="163">
        <f>'Energy Consumption'!L1439</f>
        <v>0</v>
      </c>
      <c r="AL224" s="104">
        <f>'Energy Consumption'!L1440</f>
        <v>0</v>
      </c>
      <c r="AM224" s="163">
        <f>'Energy Consumption'!L1521</f>
        <v>0</v>
      </c>
      <c r="AN224" s="104">
        <f>'Energy Consumption'!L1522</f>
        <v>0</v>
      </c>
      <c r="AO224" s="163">
        <f>'Energy Consumption'!L1603</f>
        <v>0</v>
      </c>
      <c r="AP224" s="104">
        <f>'Energy Consumption'!L1604</f>
        <v>0</v>
      </c>
      <c r="AR224" s="104">
        <f>'Relevant Variables'!L38</f>
        <v>0</v>
      </c>
      <c r="AS224" s="104">
        <f>'Relevant Variables'!L68</f>
        <v>0</v>
      </c>
      <c r="AT224" s="104">
        <f>'Relevant Variables'!L98</f>
        <v>0</v>
      </c>
      <c r="AU224" s="104">
        <f>'Relevant Variables'!L128</f>
        <v>0</v>
      </c>
      <c r="AV224" s="104">
        <f>'Relevant Variables'!L158</f>
        <v>0</v>
      </c>
      <c r="AW224" s="104">
        <f>'Relevant Variables'!L188</f>
        <v>0</v>
      </c>
      <c r="AX224" s="104">
        <f>'Relevant Variables'!L218</f>
        <v>0</v>
      </c>
      <c r="AY224" s="104">
        <f>'Relevant Variables'!L248</f>
        <v>0</v>
      </c>
      <c r="AZ224" s="104">
        <f>'Relevant Variables'!L278</f>
        <v>0</v>
      </c>
      <c r="BA224" s="104">
        <f>'Relevant Variables'!L308</f>
        <v>0</v>
      </c>
      <c r="BB224" s="104">
        <f>'Relevant Variables'!L338</f>
        <v>0</v>
      </c>
      <c r="BC224" s="104">
        <f>'Relevant Variables'!L368</f>
        <v>0</v>
      </c>
      <c r="BD224" s="104">
        <f>'Relevant Variables'!L398</f>
        <v>0</v>
      </c>
      <c r="BE224" s="104">
        <f>'Relevant Variables'!L428</f>
        <v>0</v>
      </c>
      <c r="BF224" s="104">
        <f>'Relevant Variables'!L458</f>
        <v>0</v>
      </c>
      <c r="BG224" s="104">
        <f>'Relevant Variables'!L488</f>
        <v>0</v>
      </c>
      <c r="BH224" s="104">
        <f>'Relevant Variables'!L518</f>
        <v>0</v>
      </c>
      <c r="BI224" s="104">
        <f>'Relevant Variables'!L548</f>
        <v>0</v>
      </c>
      <c r="BJ224" s="104">
        <f>'Relevant Variables'!L578</f>
        <v>0</v>
      </c>
      <c r="BK224" s="104">
        <f>'Relevant Variables'!L608</f>
        <v>0</v>
      </c>
    </row>
    <row r="225" spans="1:63" s="104" customFormat="1">
      <c r="A225" s="164">
        <f t="shared" si="4"/>
        <v>44835</v>
      </c>
      <c r="C225" s="163">
        <f>'Energy Consumption'!M45</f>
        <v>0</v>
      </c>
      <c r="D225" s="104">
        <f>'Energy Consumption'!M46</f>
        <v>0</v>
      </c>
      <c r="E225" s="163">
        <f>'Energy Consumption'!M127</f>
        <v>0</v>
      </c>
      <c r="F225" s="104">
        <f>'Energy Consumption'!M128</f>
        <v>0</v>
      </c>
      <c r="G225" s="163">
        <f>'Energy Consumption'!M209</f>
        <v>0</v>
      </c>
      <c r="H225" s="104">
        <f>'Energy Consumption'!M210</f>
        <v>0</v>
      </c>
      <c r="I225" s="163">
        <f>'Energy Consumption'!M291</f>
        <v>0</v>
      </c>
      <c r="J225" s="104">
        <f>'Energy Consumption'!M292</f>
        <v>0</v>
      </c>
      <c r="K225" s="163">
        <f>'Energy Consumption'!M373</f>
        <v>0</v>
      </c>
      <c r="L225" s="104">
        <f>'Energy Consumption'!M374</f>
        <v>0</v>
      </c>
      <c r="M225" s="163">
        <f>'Energy Consumption'!M455</f>
        <v>0</v>
      </c>
      <c r="N225" s="104">
        <f>'Energy Consumption'!M456</f>
        <v>0</v>
      </c>
      <c r="O225" s="163">
        <f>'Energy Consumption'!M537</f>
        <v>0</v>
      </c>
      <c r="P225" s="104">
        <f>'Energy Consumption'!M538</f>
        <v>0</v>
      </c>
      <c r="Q225" s="163">
        <f>'Energy Consumption'!M619</f>
        <v>0</v>
      </c>
      <c r="R225" s="104">
        <f>'Energy Consumption'!M620</f>
        <v>0</v>
      </c>
      <c r="S225" s="163">
        <f>'Energy Consumption'!M701</f>
        <v>0</v>
      </c>
      <c r="T225" s="104">
        <f>'Energy Consumption'!M702</f>
        <v>0</v>
      </c>
      <c r="U225" s="163">
        <f>'Energy Consumption'!M783</f>
        <v>0</v>
      </c>
      <c r="V225" s="104">
        <f>'Energy Consumption'!M784</f>
        <v>0</v>
      </c>
      <c r="W225" s="163">
        <f>'Energy Consumption'!M865</f>
        <v>0</v>
      </c>
      <c r="X225" s="104">
        <f>'Energy Consumption'!M866</f>
        <v>0</v>
      </c>
      <c r="Y225" s="163">
        <f>'Energy Consumption'!M947</f>
        <v>0</v>
      </c>
      <c r="Z225" s="104">
        <f>'Energy Consumption'!M948</f>
        <v>0</v>
      </c>
      <c r="AA225" s="163">
        <f>'Energy Consumption'!M1029</f>
        <v>0</v>
      </c>
      <c r="AB225" s="104">
        <f>'Energy Consumption'!M1030</f>
        <v>0</v>
      </c>
      <c r="AC225" s="163">
        <f>'Energy Consumption'!M1111</f>
        <v>0</v>
      </c>
      <c r="AD225" s="104">
        <f>'Energy Consumption'!M1112</f>
        <v>0</v>
      </c>
      <c r="AE225" s="163">
        <f>'Energy Consumption'!M1193</f>
        <v>0</v>
      </c>
      <c r="AF225" s="104">
        <f>'Energy Consumption'!M1194</f>
        <v>0</v>
      </c>
      <c r="AG225" s="163">
        <f>'Energy Consumption'!M1275</f>
        <v>0</v>
      </c>
      <c r="AH225" s="104">
        <f>'Energy Consumption'!M1276</f>
        <v>0</v>
      </c>
      <c r="AI225" s="163">
        <f>'Energy Consumption'!M1357</f>
        <v>0</v>
      </c>
      <c r="AJ225" s="104">
        <f>'Energy Consumption'!M1358</f>
        <v>0</v>
      </c>
      <c r="AK225" s="163">
        <f>'Energy Consumption'!M1439</f>
        <v>0</v>
      </c>
      <c r="AL225" s="104">
        <f>'Energy Consumption'!M1440</f>
        <v>0</v>
      </c>
      <c r="AM225" s="163">
        <f>'Energy Consumption'!M1521</f>
        <v>0</v>
      </c>
      <c r="AN225" s="104">
        <f>'Energy Consumption'!M1522</f>
        <v>0</v>
      </c>
      <c r="AO225" s="163">
        <f>'Energy Consumption'!M1603</f>
        <v>0</v>
      </c>
      <c r="AP225" s="104">
        <f>'Energy Consumption'!M1604</f>
        <v>0</v>
      </c>
      <c r="AR225" s="104">
        <f>'Relevant Variables'!M38</f>
        <v>0</v>
      </c>
      <c r="AS225" s="104">
        <f>'Relevant Variables'!M68</f>
        <v>0</v>
      </c>
      <c r="AT225" s="104">
        <f>'Relevant Variables'!M98</f>
        <v>0</v>
      </c>
      <c r="AU225" s="104">
        <f>'Relevant Variables'!M128</f>
        <v>0</v>
      </c>
      <c r="AV225" s="104">
        <f>'Relevant Variables'!M158</f>
        <v>0</v>
      </c>
      <c r="AW225" s="104">
        <f>'Relevant Variables'!M188</f>
        <v>0</v>
      </c>
      <c r="AX225" s="104">
        <f>'Relevant Variables'!M218</f>
        <v>0</v>
      </c>
      <c r="AY225" s="104">
        <f>'Relevant Variables'!M248</f>
        <v>0</v>
      </c>
      <c r="AZ225" s="104">
        <f>'Relevant Variables'!M278</f>
        <v>0</v>
      </c>
      <c r="BA225" s="104">
        <f>'Relevant Variables'!M308</f>
        <v>0</v>
      </c>
      <c r="BB225" s="104">
        <f>'Relevant Variables'!M338</f>
        <v>0</v>
      </c>
      <c r="BC225" s="104">
        <f>'Relevant Variables'!M368</f>
        <v>0</v>
      </c>
      <c r="BD225" s="104">
        <f>'Relevant Variables'!M398</f>
        <v>0</v>
      </c>
      <c r="BE225" s="104">
        <f>'Relevant Variables'!M428</f>
        <v>0</v>
      </c>
      <c r="BF225" s="104">
        <f>'Relevant Variables'!M458</f>
        <v>0</v>
      </c>
      <c r="BG225" s="104">
        <f>'Relevant Variables'!M488</f>
        <v>0</v>
      </c>
      <c r="BH225" s="104">
        <f>'Relevant Variables'!M518</f>
        <v>0</v>
      </c>
      <c r="BI225" s="104">
        <f>'Relevant Variables'!M548</f>
        <v>0</v>
      </c>
      <c r="BJ225" s="104">
        <f>'Relevant Variables'!M578</f>
        <v>0</v>
      </c>
      <c r="BK225" s="104">
        <f>'Relevant Variables'!M608</f>
        <v>0</v>
      </c>
    </row>
    <row r="226" spans="1:63" s="104" customFormat="1">
      <c r="A226" s="164">
        <f t="shared" si="4"/>
        <v>44866</v>
      </c>
      <c r="C226" s="163">
        <f>'Energy Consumption'!N45</f>
        <v>0</v>
      </c>
      <c r="D226" s="104">
        <f>'Energy Consumption'!N46</f>
        <v>0</v>
      </c>
      <c r="E226" s="163">
        <f>'Energy Consumption'!N127</f>
        <v>0</v>
      </c>
      <c r="F226" s="104">
        <f>'Energy Consumption'!N128</f>
        <v>0</v>
      </c>
      <c r="G226" s="163">
        <f>'Energy Consumption'!N209</f>
        <v>0</v>
      </c>
      <c r="H226" s="104">
        <f>'Energy Consumption'!N210</f>
        <v>0</v>
      </c>
      <c r="I226" s="163">
        <f>'Energy Consumption'!N291</f>
        <v>0</v>
      </c>
      <c r="J226" s="104">
        <f>'Energy Consumption'!N292</f>
        <v>0</v>
      </c>
      <c r="K226" s="163">
        <f>'Energy Consumption'!N373</f>
        <v>0</v>
      </c>
      <c r="L226" s="104">
        <f>'Energy Consumption'!N374</f>
        <v>0</v>
      </c>
      <c r="M226" s="163">
        <f>'Energy Consumption'!N455</f>
        <v>0</v>
      </c>
      <c r="N226" s="104">
        <f>'Energy Consumption'!N456</f>
        <v>0</v>
      </c>
      <c r="O226" s="163">
        <f>'Energy Consumption'!N537</f>
        <v>0</v>
      </c>
      <c r="P226" s="104">
        <f>'Energy Consumption'!N538</f>
        <v>0</v>
      </c>
      <c r="Q226" s="163">
        <f>'Energy Consumption'!N619</f>
        <v>0</v>
      </c>
      <c r="R226" s="104">
        <f>'Energy Consumption'!N620</f>
        <v>0</v>
      </c>
      <c r="S226" s="163">
        <f>'Energy Consumption'!N701</f>
        <v>0</v>
      </c>
      <c r="T226" s="104">
        <f>'Energy Consumption'!N702</f>
        <v>0</v>
      </c>
      <c r="U226" s="163">
        <f>'Energy Consumption'!N783</f>
        <v>0</v>
      </c>
      <c r="V226" s="104">
        <f>'Energy Consumption'!N784</f>
        <v>0</v>
      </c>
      <c r="W226" s="163">
        <f>'Energy Consumption'!N865</f>
        <v>0</v>
      </c>
      <c r="X226" s="104">
        <f>'Energy Consumption'!N866</f>
        <v>0</v>
      </c>
      <c r="Y226" s="163">
        <f>'Energy Consumption'!N947</f>
        <v>0</v>
      </c>
      <c r="Z226" s="104">
        <f>'Energy Consumption'!N948</f>
        <v>0</v>
      </c>
      <c r="AA226" s="163">
        <f>'Energy Consumption'!N1029</f>
        <v>0</v>
      </c>
      <c r="AB226" s="104">
        <f>'Energy Consumption'!N1030</f>
        <v>0</v>
      </c>
      <c r="AC226" s="163">
        <f>'Energy Consumption'!N1111</f>
        <v>0</v>
      </c>
      <c r="AD226" s="104">
        <f>'Energy Consumption'!N1112</f>
        <v>0</v>
      </c>
      <c r="AE226" s="163">
        <f>'Energy Consumption'!N1193</f>
        <v>0</v>
      </c>
      <c r="AF226" s="104">
        <f>'Energy Consumption'!N1194</f>
        <v>0</v>
      </c>
      <c r="AG226" s="163">
        <f>'Energy Consumption'!N1275</f>
        <v>0</v>
      </c>
      <c r="AH226" s="104">
        <f>'Energy Consumption'!N1276</f>
        <v>0</v>
      </c>
      <c r="AI226" s="163">
        <f>'Energy Consumption'!N1357</f>
        <v>0</v>
      </c>
      <c r="AJ226" s="104">
        <f>'Energy Consumption'!N1358</f>
        <v>0</v>
      </c>
      <c r="AK226" s="163">
        <f>'Energy Consumption'!N1439</f>
        <v>0</v>
      </c>
      <c r="AL226" s="104">
        <f>'Energy Consumption'!N1440</f>
        <v>0</v>
      </c>
      <c r="AM226" s="163">
        <f>'Energy Consumption'!N1521</f>
        <v>0</v>
      </c>
      <c r="AN226" s="104">
        <f>'Energy Consumption'!N1522</f>
        <v>0</v>
      </c>
      <c r="AO226" s="163">
        <f>'Energy Consumption'!N1603</f>
        <v>0</v>
      </c>
      <c r="AP226" s="104">
        <f>'Energy Consumption'!N1604</f>
        <v>0</v>
      </c>
      <c r="AR226" s="104">
        <f>'Relevant Variables'!N38</f>
        <v>0</v>
      </c>
      <c r="AS226" s="104">
        <f>'Relevant Variables'!N68</f>
        <v>0</v>
      </c>
      <c r="AT226" s="104">
        <f>'Relevant Variables'!N98</f>
        <v>0</v>
      </c>
      <c r="AU226" s="104">
        <f>'Relevant Variables'!N128</f>
        <v>0</v>
      </c>
      <c r="AV226" s="104">
        <f>'Relevant Variables'!N158</f>
        <v>0</v>
      </c>
      <c r="AW226" s="104">
        <f>'Relevant Variables'!N188</f>
        <v>0</v>
      </c>
      <c r="AX226" s="104">
        <f>'Relevant Variables'!N218</f>
        <v>0</v>
      </c>
      <c r="AY226" s="104">
        <f>'Relevant Variables'!N248</f>
        <v>0</v>
      </c>
      <c r="AZ226" s="104">
        <f>'Relevant Variables'!N278</f>
        <v>0</v>
      </c>
      <c r="BA226" s="104">
        <f>'Relevant Variables'!N308</f>
        <v>0</v>
      </c>
      <c r="BB226" s="104">
        <f>'Relevant Variables'!N338</f>
        <v>0</v>
      </c>
      <c r="BC226" s="104">
        <f>'Relevant Variables'!N368</f>
        <v>0</v>
      </c>
      <c r="BD226" s="104">
        <f>'Relevant Variables'!N398</f>
        <v>0</v>
      </c>
      <c r="BE226" s="104">
        <f>'Relevant Variables'!N428</f>
        <v>0</v>
      </c>
      <c r="BF226" s="104">
        <f>'Relevant Variables'!N458</f>
        <v>0</v>
      </c>
      <c r="BG226" s="104">
        <f>'Relevant Variables'!N488</f>
        <v>0</v>
      </c>
      <c r="BH226" s="104">
        <f>'Relevant Variables'!N518</f>
        <v>0</v>
      </c>
      <c r="BI226" s="104">
        <f>'Relevant Variables'!N548</f>
        <v>0</v>
      </c>
      <c r="BJ226" s="104">
        <f>'Relevant Variables'!N578</f>
        <v>0</v>
      </c>
      <c r="BK226" s="104">
        <f>'Relevant Variables'!N608</f>
        <v>0</v>
      </c>
    </row>
    <row r="227" spans="1:63" s="104" customFormat="1">
      <c r="A227" s="164">
        <f t="shared" si="4"/>
        <v>44896</v>
      </c>
      <c r="C227" s="163">
        <f>'Energy Consumption'!O45</f>
        <v>0</v>
      </c>
      <c r="D227" s="104">
        <f>'Energy Consumption'!O46</f>
        <v>0</v>
      </c>
      <c r="E227" s="163">
        <f>'Energy Consumption'!O127</f>
        <v>0</v>
      </c>
      <c r="F227" s="104">
        <f>'Energy Consumption'!O128</f>
        <v>0</v>
      </c>
      <c r="G227" s="163">
        <f>'Energy Consumption'!O209</f>
        <v>0</v>
      </c>
      <c r="H227" s="104">
        <f>'Energy Consumption'!O210</f>
        <v>0</v>
      </c>
      <c r="I227" s="163">
        <f>'Energy Consumption'!O291</f>
        <v>0</v>
      </c>
      <c r="J227" s="104">
        <f>'Energy Consumption'!O292</f>
        <v>0</v>
      </c>
      <c r="K227" s="163">
        <f>'Energy Consumption'!O373</f>
        <v>0</v>
      </c>
      <c r="L227" s="104">
        <f>'Energy Consumption'!O374</f>
        <v>0</v>
      </c>
      <c r="M227" s="163">
        <f>'Energy Consumption'!O455</f>
        <v>0</v>
      </c>
      <c r="N227" s="104">
        <f>'Energy Consumption'!O456</f>
        <v>0</v>
      </c>
      <c r="O227" s="163">
        <f>'Energy Consumption'!O537</f>
        <v>0</v>
      </c>
      <c r="P227" s="104">
        <f>'Energy Consumption'!O538</f>
        <v>0</v>
      </c>
      <c r="Q227" s="163">
        <f>'Energy Consumption'!O619</f>
        <v>0</v>
      </c>
      <c r="R227" s="104">
        <f>'Energy Consumption'!O620</f>
        <v>0</v>
      </c>
      <c r="S227" s="163">
        <f>'Energy Consumption'!O701</f>
        <v>0</v>
      </c>
      <c r="T227" s="104">
        <f>'Energy Consumption'!O702</f>
        <v>0</v>
      </c>
      <c r="U227" s="163">
        <f>'Energy Consumption'!O783</f>
        <v>0</v>
      </c>
      <c r="V227" s="104">
        <f>'Energy Consumption'!O784</f>
        <v>0</v>
      </c>
      <c r="W227" s="163">
        <f>'Energy Consumption'!O865</f>
        <v>0</v>
      </c>
      <c r="X227" s="104">
        <f>'Energy Consumption'!O866</f>
        <v>0</v>
      </c>
      <c r="Y227" s="163">
        <f>'Energy Consumption'!O947</f>
        <v>0</v>
      </c>
      <c r="Z227" s="104">
        <f>'Energy Consumption'!O948</f>
        <v>0</v>
      </c>
      <c r="AA227" s="163">
        <f>'Energy Consumption'!O1029</f>
        <v>0</v>
      </c>
      <c r="AB227" s="104">
        <f>'Energy Consumption'!O1030</f>
        <v>0</v>
      </c>
      <c r="AC227" s="163">
        <f>'Energy Consumption'!O1111</f>
        <v>0</v>
      </c>
      <c r="AD227" s="104">
        <f>'Energy Consumption'!O1112</f>
        <v>0</v>
      </c>
      <c r="AE227" s="163">
        <f>'Energy Consumption'!O1193</f>
        <v>0</v>
      </c>
      <c r="AF227" s="104">
        <f>'Energy Consumption'!O1194</f>
        <v>0</v>
      </c>
      <c r="AG227" s="163">
        <f>'Energy Consumption'!O1275</f>
        <v>0</v>
      </c>
      <c r="AH227" s="104">
        <f>'Energy Consumption'!O1276</f>
        <v>0</v>
      </c>
      <c r="AI227" s="163">
        <f>'Energy Consumption'!O1357</f>
        <v>0</v>
      </c>
      <c r="AJ227" s="104">
        <f>'Energy Consumption'!O1358</f>
        <v>0</v>
      </c>
      <c r="AK227" s="163">
        <f>'Energy Consumption'!O1439</f>
        <v>0</v>
      </c>
      <c r="AL227" s="104">
        <f>'Energy Consumption'!O1440</f>
        <v>0</v>
      </c>
      <c r="AM227" s="163">
        <f>'Energy Consumption'!O1521</f>
        <v>0</v>
      </c>
      <c r="AN227" s="104">
        <f>'Energy Consumption'!O1522</f>
        <v>0</v>
      </c>
      <c r="AO227" s="163">
        <f>'Energy Consumption'!O1603</f>
        <v>0</v>
      </c>
      <c r="AP227" s="104">
        <f>'Energy Consumption'!O1604</f>
        <v>0</v>
      </c>
      <c r="AR227" s="104">
        <f>'Relevant Variables'!O38</f>
        <v>0</v>
      </c>
      <c r="AS227" s="104">
        <f>'Relevant Variables'!O68</f>
        <v>0</v>
      </c>
      <c r="AT227" s="104">
        <f>'Relevant Variables'!O98</f>
        <v>0</v>
      </c>
      <c r="AU227" s="104">
        <f>'Relevant Variables'!O128</f>
        <v>0</v>
      </c>
      <c r="AV227" s="104">
        <f>'Relevant Variables'!O158</f>
        <v>0</v>
      </c>
      <c r="AW227" s="104">
        <f>'Relevant Variables'!O188</f>
        <v>0</v>
      </c>
      <c r="AX227" s="104">
        <f>'Relevant Variables'!O218</f>
        <v>0</v>
      </c>
      <c r="AY227" s="104">
        <f>'Relevant Variables'!O248</f>
        <v>0</v>
      </c>
      <c r="AZ227" s="104">
        <f>'Relevant Variables'!O278</f>
        <v>0</v>
      </c>
      <c r="BA227" s="104">
        <f>'Relevant Variables'!O308</f>
        <v>0</v>
      </c>
      <c r="BB227" s="104">
        <f>'Relevant Variables'!O338</f>
        <v>0</v>
      </c>
      <c r="BC227" s="104">
        <f>'Relevant Variables'!O368</f>
        <v>0</v>
      </c>
      <c r="BD227" s="104">
        <f>'Relevant Variables'!O398</f>
        <v>0</v>
      </c>
      <c r="BE227" s="104">
        <f>'Relevant Variables'!O428</f>
        <v>0</v>
      </c>
      <c r="BF227" s="104">
        <f>'Relevant Variables'!O458</f>
        <v>0</v>
      </c>
      <c r="BG227" s="104">
        <f>'Relevant Variables'!O488</f>
        <v>0</v>
      </c>
      <c r="BH227" s="104">
        <f>'Relevant Variables'!O518</f>
        <v>0</v>
      </c>
      <c r="BI227" s="104">
        <f>'Relevant Variables'!O548</f>
        <v>0</v>
      </c>
      <c r="BJ227" s="104">
        <f>'Relevant Variables'!O578</f>
        <v>0</v>
      </c>
      <c r="BK227" s="104">
        <f>'Relevant Variables'!O608</f>
        <v>0</v>
      </c>
    </row>
    <row r="228" spans="1:63" s="104" customFormat="1">
      <c r="A228" s="164">
        <f t="shared" si="4"/>
        <v>44927</v>
      </c>
      <c r="C228" s="163">
        <f>'Energy Consumption'!D43</f>
        <v>0</v>
      </c>
      <c r="D228" s="104">
        <f>'Energy Consumption'!D44</f>
        <v>0</v>
      </c>
      <c r="E228" s="163">
        <f>'Energy Consumption'!D125</f>
        <v>0</v>
      </c>
      <c r="F228" s="104">
        <f>'Energy Consumption'!D126</f>
        <v>0</v>
      </c>
      <c r="G228" s="163">
        <f>'Energy Consumption'!D207</f>
        <v>0</v>
      </c>
      <c r="H228" s="104">
        <f>'Energy Consumption'!D208</f>
        <v>0</v>
      </c>
      <c r="I228" s="163">
        <f>'Energy Consumption'!D289</f>
        <v>0</v>
      </c>
      <c r="J228" s="104">
        <f>'Energy Consumption'!D290</f>
        <v>0</v>
      </c>
      <c r="K228" s="163">
        <f>'Energy Consumption'!D371</f>
        <v>0</v>
      </c>
      <c r="L228" s="104">
        <f>'Energy Consumption'!D372</f>
        <v>0</v>
      </c>
      <c r="M228" s="163">
        <f>'Energy Consumption'!D453</f>
        <v>0</v>
      </c>
      <c r="N228" s="104">
        <f>'Energy Consumption'!D454</f>
        <v>0</v>
      </c>
      <c r="O228" s="163">
        <f>'Energy Consumption'!D535</f>
        <v>0</v>
      </c>
      <c r="P228" s="104">
        <f>'Energy Consumption'!D536</f>
        <v>0</v>
      </c>
      <c r="Q228" s="163">
        <f>'Energy Consumption'!D617</f>
        <v>0</v>
      </c>
      <c r="R228" s="104">
        <f>'Energy Consumption'!D618</f>
        <v>0</v>
      </c>
      <c r="S228" s="163">
        <f>'Energy Consumption'!D699</f>
        <v>0</v>
      </c>
      <c r="T228" s="104">
        <f>'Energy Consumption'!D700</f>
        <v>0</v>
      </c>
      <c r="U228" s="163">
        <f>'Energy Consumption'!D781</f>
        <v>0</v>
      </c>
      <c r="V228" s="104">
        <f>'Energy Consumption'!D782</f>
        <v>0</v>
      </c>
      <c r="W228" s="163">
        <f>'Energy Consumption'!D863</f>
        <v>0</v>
      </c>
      <c r="X228" s="104">
        <f>'Energy Consumption'!D864</f>
        <v>0</v>
      </c>
      <c r="Y228" s="163">
        <f>'Energy Consumption'!D945</f>
        <v>0</v>
      </c>
      <c r="Z228" s="104">
        <f>'Energy Consumption'!D946</f>
        <v>0</v>
      </c>
      <c r="AA228" s="163">
        <f>'Energy Consumption'!D1027</f>
        <v>0</v>
      </c>
      <c r="AB228" s="104">
        <f>'Energy Consumption'!D1028</f>
        <v>0</v>
      </c>
      <c r="AC228" s="163">
        <f>'Energy Consumption'!D1109</f>
        <v>0</v>
      </c>
      <c r="AD228" s="104">
        <f>'Energy Consumption'!D1110</f>
        <v>0</v>
      </c>
      <c r="AE228" s="163">
        <f>'Energy Consumption'!D1191</f>
        <v>0</v>
      </c>
      <c r="AF228" s="104">
        <f>'Energy Consumption'!D1192</f>
        <v>0</v>
      </c>
      <c r="AG228" s="163">
        <f>'Energy Consumption'!D1273</f>
        <v>0</v>
      </c>
      <c r="AH228" s="104">
        <f>'Energy Consumption'!D1274</f>
        <v>0</v>
      </c>
      <c r="AI228" s="163">
        <f>'Energy Consumption'!D1355</f>
        <v>0</v>
      </c>
      <c r="AJ228" s="104">
        <f>'Energy Consumption'!D1356</f>
        <v>0</v>
      </c>
      <c r="AK228" s="163">
        <f>'Energy Consumption'!D1437</f>
        <v>0</v>
      </c>
      <c r="AL228" s="104">
        <f>'Energy Consumption'!D1438</f>
        <v>0</v>
      </c>
      <c r="AM228" s="163">
        <f>'Energy Consumption'!D1519</f>
        <v>0</v>
      </c>
      <c r="AN228" s="104">
        <f>'Energy Consumption'!D1520</f>
        <v>0</v>
      </c>
      <c r="AO228" s="163">
        <f>'Energy Consumption'!D1601</f>
        <v>0</v>
      </c>
      <c r="AP228" s="104">
        <f>'Energy Consumption'!D1602</f>
        <v>0</v>
      </c>
      <c r="AR228" s="104">
        <f>'Relevant Variables'!D37</f>
        <v>0</v>
      </c>
      <c r="AS228" s="104">
        <f>'Relevant Variables'!D67</f>
        <v>0</v>
      </c>
      <c r="AT228" s="104">
        <f>'Relevant Variables'!D97</f>
        <v>0</v>
      </c>
      <c r="AU228" s="104">
        <f>'Relevant Variables'!D127</f>
        <v>0</v>
      </c>
      <c r="AV228" s="104">
        <f>'Relevant Variables'!D157</f>
        <v>0</v>
      </c>
      <c r="AW228" s="104">
        <f>'Relevant Variables'!D187</f>
        <v>0</v>
      </c>
      <c r="AX228" s="104">
        <f>'Relevant Variables'!D217</f>
        <v>0</v>
      </c>
      <c r="AY228" s="104">
        <f>'Relevant Variables'!D247</f>
        <v>0</v>
      </c>
      <c r="AZ228" s="104">
        <f>'Relevant Variables'!D277</f>
        <v>0</v>
      </c>
      <c r="BA228" s="104">
        <f>'Relevant Variables'!D307</f>
        <v>0</v>
      </c>
      <c r="BB228" s="104">
        <f>'Relevant Variables'!D337</f>
        <v>0</v>
      </c>
      <c r="BC228" s="104">
        <f>'Relevant Variables'!D367</f>
        <v>0</v>
      </c>
      <c r="BD228" s="104">
        <f>'Relevant Variables'!D397</f>
        <v>0</v>
      </c>
      <c r="BE228" s="104">
        <f>'Relevant Variables'!D427</f>
        <v>0</v>
      </c>
      <c r="BF228" s="104">
        <f>'Relevant Variables'!D457</f>
        <v>0</v>
      </c>
      <c r="BG228" s="104">
        <f>'Relevant Variables'!D487</f>
        <v>0</v>
      </c>
      <c r="BH228" s="104">
        <f>'Relevant Variables'!D517</f>
        <v>0</v>
      </c>
      <c r="BI228" s="104">
        <f>'Relevant Variables'!D547</f>
        <v>0</v>
      </c>
      <c r="BJ228" s="104">
        <f>'Relevant Variables'!D577</f>
        <v>0</v>
      </c>
      <c r="BK228" s="104">
        <f>'Relevant Variables'!D607</f>
        <v>0</v>
      </c>
    </row>
    <row r="229" spans="1:63" s="104" customFormat="1">
      <c r="A229" s="164">
        <f t="shared" si="4"/>
        <v>44958</v>
      </c>
      <c r="C229" s="163">
        <f>'Energy Consumption'!E43</f>
        <v>0</v>
      </c>
      <c r="D229" s="104">
        <f>'Energy Consumption'!E44</f>
        <v>0</v>
      </c>
      <c r="E229" s="163">
        <f>'Energy Consumption'!E125</f>
        <v>0</v>
      </c>
      <c r="F229" s="104">
        <f>'Energy Consumption'!E126</f>
        <v>0</v>
      </c>
      <c r="G229" s="163">
        <f>'Energy Consumption'!E207</f>
        <v>0</v>
      </c>
      <c r="H229" s="104">
        <f>'Energy Consumption'!E208</f>
        <v>0</v>
      </c>
      <c r="I229" s="163">
        <f>'Energy Consumption'!E289</f>
        <v>0</v>
      </c>
      <c r="J229" s="104">
        <f>'Energy Consumption'!E290</f>
        <v>0</v>
      </c>
      <c r="K229" s="163">
        <f>'Energy Consumption'!E371</f>
        <v>0</v>
      </c>
      <c r="L229" s="104">
        <f>'Energy Consumption'!E372</f>
        <v>0</v>
      </c>
      <c r="M229" s="163">
        <f>'Energy Consumption'!E453</f>
        <v>0</v>
      </c>
      <c r="N229" s="104">
        <f>'Energy Consumption'!E454</f>
        <v>0</v>
      </c>
      <c r="O229" s="163">
        <f>'Energy Consumption'!E535</f>
        <v>0</v>
      </c>
      <c r="P229" s="104">
        <f>'Energy Consumption'!E536</f>
        <v>0</v>
      </c>
      <c r="Q229" s="163">
        <f>'Energy Consumption'!E617</f>
        <v>0</v>
      </c>
      <c r="R229" s="104">
        <f>'Energy Consumption'!E618</f>
        <v>0</v>
      </c>
      <c r="S229" s="163">
        <f>'Energy Consumption'!E699</f>
        <v>0</v>
      </c>
      <c r="T229" s="104">
        <f>'Energy Consumption'!E700</f>
        <v>0</v>
      </c>
      <c r="U229" s="163">
        <f>'Energy Consumption'!E781</f>
        <v>0</v>
      </c>
      <c r="V229" s="104">
        <f>'Energy Consumption'!E782</f>
        <v>0</v>
      </c>
      <c r="W229" s="163">
        <f>'Energy Consumption'!E863</f>
        <v>0</v>
      </c>
      <c r="X229" s="104">
        <f>'Energy Consumption'!E864</f>
        <v>0</v>
      </c>
      <c r="Y229" s="163">
        <f>'Energy Consumption'!E945</f>
        <v>0</v>
      </c>
      <c r="Z229" s="104">
        <f>'Energy Consumption'!E946</f>
        <v>0</v>
      </c>
      <c r="AA229" s="163">
        <f>'Energy Consumption'!E1027</f>
        <v>0</v>
      </c>
      <c r="AB229" s="104">
        <f>'Energy Consumption'!E1028</f>
        <v>0</v>
      </c>
      <c r="AC229" s="163">
        <f>'Energy Consumption'!E1109</f>
        <v>0</v>
      </c>
      <c r="AD229" s="104">
        <f>'Energy Consumption'!E1110</f>
        <v>0</v>
      </c>
      <c r="AE229" s="163">
        <f>'Energy Consumption'!E1191</f>
        <v>0</v>
      </c>
      <c r="AF229" s="104">
        <f>'Energy Consumption'!E1192</f>
        <v>0</v>
      </c>
      <c r="AG229" s="163">
        <f>'Energy Consumption'!E1273</f>
        <v>0</v>
      </c>
      <c r="AH229" s="104">
        <f>'Energy Consumption'!E1274</f>
        <v>0</v>
      </c>
      <c r="AI229" s="163">
        <f>'Energy Consumption'!E1355</f>
        <v>0</v>
      </c>
      <c r="AJ229" s="104">
        <f>'Energy Consumption'!E1356</f>
        <v>0</v>
      </c>
      <c r="AK229" s="163">
        <f>'Energy Consumption'!E1437</f>
        <v>0</v>
      </c>
      <c r="AL229" s="104">
        <f>'Energy Consumption'!E1438</f>
        <v>0</v>
      </c>
      <c r="AM229" s="163">
        <f>'Energy Consumption'!E1519</f>
        <v>0</v>
      </c>
      <c r="AN229" s="104">
        <f>'Energy Consumption'!E1520</f>
        <v>0</v>
      </c>
      <c r="AO229" s="163">
        <f>'Energy Consumption'!E1601</f>
        <v>0</v>
      </c>
      <c r="AP229" s="104">
        <f>'Energy Consumption'!E1602</f>
        <v>0</v>
      </c>
      <c r="AR229" s="104">
        <f>'Relevant Variables'!E37</f>
        <v>0</v>
      </c>
      <c r="AS229" s="104">
        <f>'Relevant Variables'!E67</f>
        <v>0</v>
      </c>
      <c r="AT229" s="104">
        <f>'Relevant Variables'!E97</f>
        <v>0</v>
      </c>
      <c r="AU229" s="104">
        <f>'Relevant Variables'!E127</f>
        <v>0</v>
      </c>
      <c r="AV229" s="104">
        <f>'Relevant Variables'!E157</f>
        <v>0</v>
      </c>
      <c r="AW229" s="104">
        <f>'Relevant Variables'!E187</f>
        <v>0</v>
      </c>
      <c r="AX229" s="104">
        <f>'Relevant Variables'!E217</f>
        <v>0</v>
      </c>
      <c r="AY229" s="104">
        <f>'Relevant Variables'!E247</f>
        <v>0</v>
      </c>
      <c r="AZ229" s="104">
        <f>'Relevant Variables'!E277</f>
        <v>0</v>
      </c>
      <c r="BA229" s="104">
        <f>'Relevant Variables'!E307</f>
        <v>0</v>
      </c>
      <c r="BB229" s="104">
        <f>'Relevant Variables'!E337</f>
        <v>0</v>
      </c>
      <c r="BC229" s="104">
        <f>'Relevant Variables'!E367</f>
        <v>0</v>
      </c>
      <c r="BD229" s="104">
        <f>'Relevant Variables'!E397</f>
        <v>0</v>
      </c>
      <c r="BE229" s="104">
        <f>'Relevant Variables'!E427</f>
        <v>0</v>
      </c>
      <c r="BF229" s="104">
        <f>'Relevant Variables'!E457</f>
        <v>0</v>
      </c>
      <c r="BG229" s="104">
        <f>'Relevant Variables'!E487</f>
        <v>0</v>
      </c>
      <c r="BH229" s="104">
        <f>'Relevant Variables'!E517</f>
        <v>0</v>
      </c>
      <c r="BI229" s="104">
        <f>'Relevant Variables'!E547</f>
        <v>0</v>
      </c>
      <c r="BJ229" s="104">
        <f>'Relevant Variables'!E577</f>
        <v>0</v>
      </c>
      <c r="BK229" s="104">
        <f>'Relevant Variables'!E607</f>
        <v>0</v>
      </c>
    </row>
    <row r="230" spans="1:63" s="104" customFormat="1">
      <c r="A230" s="164">
        <f t="shared" si="4"/>
        <v>44986</v>
      </c>
      <c r="C230" s="163">
        <f>'Energy Consumption'!F43</f>
        <v>0</v>
      </c>
      <c r="D230" s="104">
        <f>'Energy Consumption'!F44</f>
        <v>0</v>
      </c>
      <c r="E230" s="163">
        <f>'Energy Consumption'!F125</f>
        <v>0</v>
      </c>
      <c r="F230" s="104">
        <f>'Energy Consumption'!F126</f>
        <v>0</v>
      </c>
      <c r="G230" s="163">
        <f>'Energy Consumption'!F207</f>
        <v>0</v>
      </c>
      <c r="H230" s="104">
        <f>'Energy Consumption'!F208</f>
        <v>0</v>
      </c>
      <c r="I230" s="163">
        <f>'Energy Consumption'!F289</f>
        <v>0</v>
      </c>
      <c r="J230" s="104">
        <f>'Energy Consumption'!F290</f>
        <v>0</v>
      </c>
      <c r="K230" s="163">
        <f>'Energy Consumption'!F371</f>
        <v>0</v>
      </c>
      <c r="L230" s="104">
        <f>'Energy Consumption'!F372</f>
        <v>0</v>
      </c>
      <c r="M230" s="163">
        <f>'Energy Consumption'!F453</f>
        <v>0</v>
      </c>
      <c r="N230" s="104">
        <f>'Energy Consumption'!F454</f>
        <v>0</v>
      </c>
      <c r="O230" s="163">
        <f>'Energy Consumption'!F535</f>
        <v>0</v>
      </c>
      <c r="P230" s="104">
        <f>'Energy Consumption'!F536</f>
        <v>0</v>
      </c>
      <c r="Q230" s="163">
        <f>'Energy Consumption'!F617</f>
        <v>0</v>
      </c>
      <c r="R230" s="104">
        <f>'Energy Consumption'!F618</f>
        <v>0</v>
      </c>
      <c r="S230" s="163">
        <f>'Energy Consumption'!F699</f>
        <v>0</v>
      </c>
      <c r="T230" s="104">
        <f>'Energy Consumption'!F700</f>
        <v>0</v>
      </c>
      <c r="U230" s="163">
        <f>'Energy Consumption'!F781</f>
        <v>0</v>
      </c>
      <c r="V230" s="104">
        <f>'Energy Consumption'!F782</f>
        <v>0</v>
      </c>
      <c r="W230" s="163">
        <f>'Energy Consumption'!F863</f>
        <v>0</v>
      </c>
      <c r="X230" s="104">
        <f>'Energy Consumption'!F864</f>
        <v>0</v>
      </c>
      <c r="Y230" s="163">
        <f>'Energy Consumption'!F945</f>
        <v>0</v>
      </c>
      <c r="Z230" s="104">
        <f>'Energy Consumption'!F946</f>
        <v>0</v>
      </c>
      <c r="AA230" s="163">
        <f>'Energy Consumption'!F1027</f>
        <v>0</v>
      </c>
      <c r="AB230" s="104">
        <f>'Energy Consumption'!F1028</f>
        <v>0</v>
      </c>
      <c r="AC230" s="163">
        <f>'Energy Consumption'!F1109</f>
        <v>0</v>
      </c>
      <c r="AD230" s="104">
        <f>'Energy Consumption'!F1110</f>
        <v>0</v>
      </c>
      <c r="AE230" s="163">
        <f>'Energy Consumption'!F1191</f>
        <v>0</v>
      </c>
      <c r="AF230" s="104">
        <f>'Energy Consumption'!F1192</f>
        <v>0</v>
      </c>
      <c r="AG230" s="163">
        <f>'Energy Consumption'!F1273</f>
        <v>0</v>
      </c>
      <c r="AH230" s="104">
        <f>'Energy Consumption'!F1274</f>
        <v>0</v>
      </c>
      <c r="AI230" s="163">
        <f>'Energy Consumption'!F1355</f>
        <v>0</v>
      </c>
      <c r="AJ230" s="104">
        <f>'Energy Consumption'!F1356</f>
        <v>0</v>
      </c>
      <c r="AK230" s="163">
        <f>'Energy Consumption'!F1437</f>
        <v>0</v>
      </c>
      <c r="AL230" s="104">
        <f>'Energy Consumption'!F1438</f>
        <v>0</v>
      </c>
      <c r="AM230" s="163">
        <f>'Energy Consumption'!F1519</f>
        <v>0</v>
      </c>
      <c r="AN230" s="104">
        <f>'Energy Consumption'!F1520</f>
        <v>0</v>
      </c>
      <c r="AO230" s="163">
        <f>'Energy Consumption'!F1601</f>
        <v>0</v>
      </c>
      <c r="AP230" s="104">
        <f>'Energy Consumption'!F1602</f>
        <v>0</v>
      </c>
      <c r="AR230" s="104">
        <f>'Relevant Variables'!F37</f>
        <v>0</v>
      </c>
      <c r="AS230" s="104">
        <f>'Relevant Variables'!F67</f>
        <v>0</v>
      </c>
      <c r="AT230" s="104">
        <f>'Relevant Variables'!F97</f>
        <v>0</v>
      </c>
      <c r="AU230" s="104">
        <f>'Relevant Variables'!F127</f>
        <v>0</v>
      </c>
      <c r="AV230" s="104">
        <f>'Relevant Variables'!F157</f>
        <v>0</v>
      </c>
      <c r="AW230" s="104">
        <f>'Relevant Variables'!F187</f>
        <v>0</v>
      </c>
      <c r="AX230" s="104">
        <f>'Relevant Variables'!F217</f>
        <v>0</v>
      </c>
      <c r="AY230" s="104">
        <f>'Relevant Variables'!F247</f>
        <v>0</v>
      </c>
      <c r="AZ230" s="104">
        <f>'Relevant Variables'!F277</f>
        <v>0</v>
      </c>
      <c r="BA230" s="104">
        <f>'Relevant Variables'!F307</f>
        <v>0</v>
      </c>
      <c r="BB230" s="104">
        <f>'Relevant Variables'!F337</f>
        <v>0</v>
      </c>
      <c r="BC230" s="104">
        <f>'Relevant Variables'!F367</f>
        <v>0</v>
      </c>
      <c r="BD230" s="104">
        <f>'Relevant Variables'!F397</f>
        <v>0</v>
      </c>
      <c r="BE230" s="104">
        <f>'Relevant Variables'!F427</f>
        <v>0</v>
      </c>
      <c r="BF230" s="104">
        <f>'Relevant Variables'!F457</f>
        <v>0</v>
      </c>
      <c r="BG230" s="104">
        <f>'Relevant Variables'!F487</f>
        <v>0</v>
      </c>
      <c r="BH230" s="104">
        <f>'Relevant Variables'!F517</f>
        <v>0</v>
      </c>
      <c r="BI230" s="104">
        <f>'Relevant Variables'!F547</f>
        <v>0</v>
      </c>
      <c r="BJ230" s="104">
        <f>'Relevant Variables'!F577</f>
        <v>0</v>
      </c>
      <c r="BK230" s="104">
        <f>'Relevant Variables'!F607</f>
        <v>0</v>
      </c>
    </row>
    <row r="231" spans="1:63" s="104" customFormat="1">
      <c r="A231" s="164">
        <f t="shared" si="4"/>
        <v>45017</v>
      </c>
      <c r="C231" s="163">
        <f>'Energy Consumption'!G43</f>
        <v>0</v>
      </c>
      <c r="D231" s="104">
        <f>'Energy Consumption'!G44</f>
        <v>0</v>
      </c>
      <c r="E231" s="163">
        <f>'Energy Consumption'!G125</f>
        <v>0</v>
      </c>
      <c r="F231" s="104">
        <f>'Energy Consumption'!G126</f>
        <v>0</v>
      </c>
      <c r="G231" s="163">
        <f>'Energy Consumption'!G207</f>
        <v>0</v>
      </c>
      <c r="H231" s="104">
        <f>'Energy Consumption'!G208</f>
        <v>0</v>
      </c>
      <c r="I231" s="163">
        <f>'Energy Consumption'!G289</f>
        <v>0</v>
      </c>
      <c r="J231" s="104">
        <f>'Energy Consumption'!G290</f>
        <v>0</v>
      </c>
      <c r="K231" s="163">
        <f>'Energy Consumption'!G371</f>
        <v>0</v>
      </c>
      <c r="L231" s="104">
        <f>'Energy Consumption'!G372</f>
        <v>0</v>
      </c>
      <c r="M231" s="163">
        <f>'Energy Consumption'!G453</f>
        <v>0</v>
      </c>
      <c r="N231" s="104">
        <f>'Energy Consumption'!G454</f>
        <v>0</v>
      </c>
      <c r="O231" s="163">
        <f>'Energy Consumption'!G535</f>
        <v>0</v>
      </c>
      <c r="P231" s="104">
        <f>'Energy Consumption'!G536</f>
        <v>0</v>
      </c>
      <c r="Q231" s="163">
        <f>'Energy Consumption'!G617</f>
        <v>0</v>
      </c>
      <c r="R231" s="104">
        <f>'Energy Consumption'!G618</f>
        <v>0</v>
      </c>
      <c r="S231" s="163">
        <f>'Energy Consumption'!G699</f>
        <v>0</v>
      </c>
      <c r="T231" s="104">
        <f>'Energy Consumption'!G700</f>
        <v>0</v>
      </c>
      <c r="U231" s="163">
        <f>'Energy Consumption'!G781</f>
        <v>0</v>
      </c>
      <c r="V231" s="104">
        <f>'Energy Consumption'!G782</f>
        <v>0</v>
      </c>
      <c r="W231" s="163">
        <f>'Energy Consumption'!G863</f>
        <v>0</v>
      </c>
      <c r="X231" s="104">
        <f>'Energy Consumption'!G864</f>
        <v>0</v>
      </c>
      <c r="Y231" s="163">
        <f>'Energy Consumption'!G945</f>
        <v>0</v>
      </c>
      <c r="Z231" s="104">
        <f>'Energy Consumption'!G946</f>
        <v>0</v>
      </c>
      <c r="AA231" s="163">
        <f>'Energy Consumption'!G1027</f>
        <v>0</v>
      </c>
      <c r="AB231" s="104">
        <f>'Energy Consumption'!G1028</f>
        <v>0</v>
      </c>
      <c r="AC231" s="163">
        <f>'Energy Consumption'!G1109</f>
        <v>0</v>
      </c>
      <c r="AD231" s="104">
        <f>'Energy Consumption'!G1110</f>
        <v>0</v>
      </c>
      <c r="AE231" s="163">
        <f>'Energy Consumption'!G1191</f>
        <v>0</v>
      </c>
      <c r="AF231" s="104">
        <f>'Energy Consumption'!G1192</f>
        <v>0</v>
      </c>
      <c r="AG231" s="163">
        <f>'Energy Consumption'!G1273</f>
        <v>0</v>
      </c>
      <c r="AH231" s="104">
        <f>'Energy Consumption'!G1274</f>
        <v>0</v>
      </c>
      <c r="AI231" s="163">
        <f>'Energy Consumption'!G1355</f>
        <v>0</v>
      </c>
      <c r="AJ231" s="104">
        <f>'Energy Consumption'!G1356</f>
        <v>0</v>
      </c>
      <c r="AK231" s="163">
        <f>'Energy Consumption'!G1437</f>
        <v>0</v>
      </c>
      <c r="AL231" s="104">
        <f>'Energy Consumption'!G1438</f>
        <v>0</v>
      </c>
      <c r="AM231" s="163">
        <f>'Energy Consumption'!G1519</f>
        <v>0</v>
      </c>
      <c r="AN231" s="104">
        <f>'Energy Consumption'!G1520</f>
        <v>0</v>
      </c>
      <c r="AO231" s="163">
        <f>'Energy Consumption'!G1601</f>
        <v>0</v>
      </c>
      <c r="AP231" s="104">
        <f>'Energy Consumption'!G1602</f>
        <v>0</v>
      </c>
      <c r="AR231" s="104">
        <f>'Relevant Variables'!G37</f>
        <v>0</v>
      </c>
      <c r="AS231" s="104">
        <f>'Relevant Variables'!G67</f>
        <v>0</v>
      </c>
      <c r="AT231" s="104">
        <f>'Relevant Variables'!G97</f>
        <v>0</v>
      </c>
      <c r="AU231" s="104">
        <f>'Relevant Variables'!G127</f>
        <v>0</v>
      </c>
      <c r="AV231" s="104">
        <f>'Relevant Variables'!G157</f>
        <v>0</v>
      </c>
      <c r="AW231" s="104">
        <f>'Relevant Variables'!G187</f>
        <v>0</v>
      </c>
      <c r="AX231" s="104">
        <f>'Relevant Variables'!G217</f>
        <v>0</v>
      </c>
      <c r="AY231" s="104">
        <f>'Relevant Variables'!G247</f>
        <v>0</v>
      </c>
      <c r="AZ231" s="104">
        <f>'Relevant Variables'!G277</f>
        <v>0</v>
      </c>
      <c r="BA231" s="104">
        <f>'Relevant Variables'!G307</f>
        <v>0</v>
      </c>
      <c r="BB231" s="104">
        <f>'Relevant Variables'!G337</f>
        <v>0</v>
      </c>
      <c r="BC231" s="104">
        <f>'Relevant Variables'!G367</f>
        <v>0</v>
      </c>
      <c r="BD231" s="104">
        <f>'Relevant Variables'!G397</f>
        <v>0</v>
      </c>
      <c r="BE231" s="104">
        <f>'Relevant Variables'!G427</f>
        <v>0</v>
      </c>
      <c r="BF231" s="104">
        <f>'Relevant Variables'!G457</f>
        <v>0</v>
      </c>
      <c r="BG231" s="104">
        <f>'Relevant Variables'!G487</f>
        <v>0</v>
      </c>
      <c r="BH231" s="104">
        <f>'Relevant Variables'!G517</f>
        <v>0</v>
      </c>
      <c r="BI231" s="104">
        <f>'Relevant Variables'!G547</f>
        <v>0</v>
      </c>
      <c r="BJ231" s="104">
        <f>'Relevant Variables'!G577</f>
        <v>0</v>
      </c>
      <c r="BK231" s="104">
        <f>'Relevant Variables'!G607</f>
        <v>0</v>
      </c>
    </row>
    <row r="232" spans="1:63" s="104" customFormat="1">
      <c r="A232" s="164">
        <f t="shared" si="4"/>
        <v>45047</v>
      </c>
      <c r="C232" s="163">
        <f>'Energy Consumption'!H43</f>
        <v>0</v>
      </c>
      <c r="D232" s="104">
        <f>'Energy Consumption'!H44</f>
        <v>0</v>
      </c>
      <c r="E232" s="163">
        <f>'Energy Consumption'!H125</f>
        <v>0</v>
      </c>
      <c r="F232" s="104">
        <f>'Energy Consumption'!H126</f>
        <v>0</v>
      </c>
      <c r="G232" s="163">
        <f>'Energy Consumption'!H207</f>
        <v>0</v>
      </c>
      <c r="H232" s="104">
        <f>'Energy Consumption'!H208</f>
        <v>0</v>
      </c>
      <c r="I232" s="163">
        <f>'Energy Consumption'!H289</f>
        <v>0</v>
      </c>
      <c r="J232" s="104">
        <f>'Energy Consumption'!H290</f>
        <v>0</v>
      </c>
      <c r="K232" s="163">
        <f>'Energy Consumption'!H371</f>
        <v>0</v>
      </c>
      <c r="L232" s="104">
        <f>'Energy Consumption'!H372</f>
        <v>0</v>
      </c>
      <c r="M232" s="163">
        <f>'Energy Consumption'!H453</f>
        <v>0</v>
      </c>
      <c r="N232" s="104">
        <f>'Energy Consumption'!H454</f>
        <v>0</v>
      </c>
      <c r="O232" s="163">
        <f>'Energy Consumption'!H535</f>
        <v>0</v>
      </c>
      <c r="P232" s="104">
        <f>'Energy Consumption'!H536</f>
        <v>0</v>
      </c>
      <c r="Q232" s="163">
        <f>'Energy Consumption'!H617</f>
        <v>0</v>
      </c>
      <c r="R232" s="104">
        <f>'Energy Consumption'!H618</f>
        <v>0</v>
      </c>
      <c r="S232" s="163">
        <f>'Energy Consumption'!H699</f>
        <v>0</v>
      </c>
      <c r="T232" s="104">
        <f>'Energy Consumption'!H700</f>
        <v>0</v>
      </c>
      <c r="U232" s="163">
        <f>'Energy Consumption'!H781</f>
        <v>0</v>
      </c>
      <c r="V232" s="104">
        <f>'Energy Consumption'!H782</f>
        <v>0</v>
      </c>
      <c r="W232" s="163">
        <f>'Energy Consumption'!H863</f>
        <v>0</v>
      </c>
      <c r="X232" s="104">
        <f>'Energy Consumption'!H864</f>
        <v>0</v>
      </c>
      <c r="Y232" s="163">
        <f>'Energy Consumption'!H945</f>
        <v>0</v>
      </c>
      <c r="Z232" s="104">
        <f>'Energy Consumption'!H946</f>
        <v>0</v>
      </c>
      <c r="AA232" s="163">
        <f>'Energy Consumption'!H1027</f>
        <v>0</v>
      </c>
      <c r="AB232" s="104">
        <f>'Energy Consumption'!H1028</f>
        <v>0</v>
      </c>
      <c r="AC232" s="163">
        <f>'Energy Consumption'!H1109</f>
        <v>0</v>
      </c>
      <c r="AD232" s="104">
        <f>'Energy Consumption'!H1110</f>
        <v>0</v>
      </c>
      <c r="AE232" s="163">
        <f>'Energy Consumption'!H1191</f>
        <v>0</v>
      </c>
      <c r="AF232" s="104">
        <f>'Energy Consumption'!H1192</f>
        <v>0</v>
      </c>
      <c r="AG232" s="163">
        <f>'Energy Consumption'!H1273</f>
        <v>0</v>
      </c>
      <c r="AH232" s="104">
        <f>'Energy Consumption'!H1274</f>
        <v>0</v>
      </c>
      <c r="AI232" s="163">
        <f>'Energy Consumption'!H1355</f>
        <v>0</v>
      </c>
      <c r="AJ232" s="104">
        <f>'Energy Consumption'!H1356</f>
        <v>0</v>
      </c>
      <c r="AK232" s="163">
        <f>'Energy Consumption'!H1437</f>
        <v>0</v>
      </c>
      <c r="AL232" s="104">
        <f>'Energy Consumption'!H1438</f>
        <v>0</v>
      </c>
      <c r="AM232" s="163">
        <f>'Energy Consumption'!H1519</f>
        <v>0</v>
      </c>
      <c r="AN232" s="104">
        <f>'Energy Consumption'!H1520</f>
        <v>0</v>
      </c>
      <c r="AO232" s="163">
        <f>'Energy Consumption'!H1601</f>
        <v>0</v>
      </c>
      <c r="AP232" s="104">
        <f>'Energy Consumption'!H1602</f>
        <v>0</v>
      </c>
      <c r="AR232" s="104">
        <f>'Relevant Variables'!H37</f>
        <v>0</v>
      </c>
      <c r="AS232" s="104">
        <f>'Relevant Variables'!H67</f>
        <v>0</v>
      </c>
      <c r="AT232" s="104">
        <f>'Relevant Variables'!H97</f>
        <v>0</v>
      </c>
      <c r="AU232" s="104">
        <f>'Relevant Variables'!H127</f>
        <v>0</v>
      </c>
      <c r="AV232" s="104">
        <f>'Relevant Variables'!H157</f>
        <v>0</v>
      </c>
      <c r="AW232" s="104">
        <f>'Relevant Variables'!H187</f>
        <v>0</v>
      </c>
      <c r="AX232" s="104">
        <f>'Relevant Variables'!H217</f>
        <v>0</v>
      </c>
      <c r="AY232" s="104">
        <f>'Relevant Variables'!H247</f>
        <v>0</v>
      </c>
      <c r="AZ232" s="104">
        <f>'Relevant Variables'!H277</f>
        <v>0</v>
      </c>
      <c r="BA232" s="104">
        <f>'Relevant Variables'!H307</f>
        <v>0</v>
      </c>
      <c r="BB232" s="104">
        <f>'Relevant Variables'!H337</f>
        <v>0</v>
      </c>
      <c r="BC232" s="104">
        <f>'Relevant Variables'!H367</f>
        <v>0</v>
      </c>
      <c r="BD232" s="104">
        <f>'Relevant Variables'!H397</f>
        <v>0</v>
      </c>
      <c r="BE232" s="104">
        <f>'Relevant Variables'!H427</f>
        <v>0</v>
      </c>
      <c r="BF232" s="104">
        <f>'Relevant Variables'!H457</f>
        <v>0</v>
      </c>
      <c r="BG232" s="104">
        <f>'Relevant Variables'!H487</f>
        <v>0</v>
      </c>
      <c r="BH232" s="104">
        <f>'Relevant Variables'!H517</f>
        <v>0</v>
      </c>
      <c r="BI232" s="104">
        <f>'Relevant Variables'!H547</f>
        <v>0</v>
      </c>
      <c r="BJ232" s="104">
        <f>'Relevant Variables'!H577</f>
        <v>0</v>
      </c>
      <c r="BK232" s="104">
        <f>'Relevant Variables'!H607</f>
        <v>0</v>
      </c>
    </row>
    <row r="233" spans="1:63" s="104" customFormat="1">
      <c r="A233" s="164">
        <f t="shared" si="4"/>
        <v>45078</v>
      </c>
      <c r="C233" s="163">
        <f>'Energy Consumption'!I43</f>
        <v>0</v>
      </c>
      <c r="D233" s="104">
        <f>'Energy Consumption'!I44</f>
        <v>0</v>
      </c>
      <c r="E233" s="163">
        <f>'Energy Consumption'!I125</f>
        <v>0</v>
      </c>
      <c r="F233" s="104">
        <f>'Energy Consumption'!I126</f>
        <v>0</v>
      </c>
      <c r="G233" s="163">
        <f>'Energy Consumption'!I207</f>
        <v>0</v>
      </c>
      <c r="H233" s="104">
        <f>'Energy Consumption'!I208</f>
        <v>0</v>
      </c>
      <c r="I233" s="163">
        <f>'Energy Consumption'!I289</f>
        <v>0</v>
      </c>
      <c r="J233" s="104">
        <f>'Energy Consumption'!I290</f>
        <v>0</v>
      </c>
      <c r="K233" s="163">
        <f>'Energy Consumption'!I371</f>
        <v>0</v>
      </c>
      <c r="L233" s="104">
        <f>'Energy Consumption'!I372</f>
        <v>0</v>
      </c>
      <c r="M233" s="163">
        <f>'Energy Consumption'!I453</f>
        <v>0</v>
      </c>
      <c r="N233" s="104">
        <f>'Energy Consumption'!I454</f>
        <v>0</v>
      </c>
      <c r="O233" s="163">
        <f>'Energy Consumption'!I535</f>
        <v>0</v>
      </c>
      <c r="P233" s="104">
        <f>'Energy Consumption'!I536</f>
        <v>0</v>
      </c>
      <c r="Q233" s="163">
        <f>'Energy Consumption'!I617</f>
        <v>0</v>
      </c>
      <c r="R233" s="104">
        <f>'Energy Consumption'!I618</f>
        <v>0</v>
      </c>
      <c r="S233" s="163">
        <f>'Energy Consumption'!I699</f>
        <v>0</v>
      </c>
      <c r="T233" s="104">
        <f>'Energy Consumption'!I700</f>
        <v>0</v>
      </c>
      <c r="U233" s="163">
        <f>'Energy Consumption'!I781</f>
        <v>0</v>
      </c>
      <c r="V233" s="104">
        <f>'Energy Consumption'!I782</f>
        <v>0</v>
      </c>
      <c r="W233" s="163">
        <f>'Energy Consumption'!I863</f>
        <v>0</v>
      </c>
      <c r="X233" s="104">
        <f>'Energy Consumption'!I864</f>
        <v>0</v>
      </c>
      <c r="Y233" s="163">
        <f>'Energy Consumption'!I945</f>
        <v>0</v>
      </c>
      <c r="Z233" s="104">
        <f>'Energy Consumption'!I946</f>
        <v>0</v>
      </c>
      <c r="AA233" s="163">
        <f>'Energy Consumption'!I1027</f>
        <v>0</v>
      </c>
      <c r="AB233" s="104">
        <f>'Energy Consumption'!I1028</f>
        <v>0</v>
      </c>
      <c r="AC233" s="163">
        <f>'Energy Consumption'!I1109</f>
        <v>0</v>
      </c>
      <c r="AD233" s="104">
        <f>'Energy Consumption'!I1110</f>
        <v>0</v>
      </c>
      <c r="AE233" s="163">
        <f>'Energy Consumption'!I1191</f>
        <v>0</v>
      </c>
      <c r="AF233" s="104">
        <f>'Energy Consumption'!I1192</f>
        <v>0</v>
      </c>
      <c r="AG233" s="163">
        <f>'Energy Consumption'!I1273</f>
        <v>0</v>
      </c>
      <c r="AH233" s="104">
        <f>'Energy Consumption'!I1274</f>
        <v>0</v>
      </c>
      <c r="AI233" s="163">
        <f>'Energy Consumption'!I1355</f>
        <v>0</v>
      </c>
      <c r="AJ233" s="104">
        <f>'Energy Consumption'!I1356</f>
        <v>0</v>
      </c>
      <c r="AK233" s="163">
        <f>'Energy Consumption'!I1437</f>
        <v>0</v>
      </c>
      <c r="AL233" s="104">
        <f>'Energy Consumption'!I1438</f>
        <v>0</v>
      </c>
      <c r="AM233" s="163">
        <f>'Energy Consumption'!I1519</f>
        <v>0</v>
      </c>
      <c r="AN233" s="104">
        <f>'Energy Consumption'!I1520</f>
        <v>0</v>
      </c>
      <c r="AO233" s="163">
        <f>'Energy Consumption'!I1601</f>
        <v>0</v>
      </c>
      <c r="AP233" s="104">
        <f>'Energy Consumption'!I1602</f>
        <v>0</v>
      </c>
      <c r="AR233" s="104">
        <f>'Relevant Variables'!I37</f>
        <v>0</v>
      </c>
      <c r="AS233" s="104">
        <f>'Relevant Variables'!I67</f>
        <v>0</v>
      </c>
      <c r="AT233" s="104">
        <f>'Relevant Variables'!I97</f>
        <v>0</v>
      </c>
      <c r="AU233" s="104">
        <f>'Relevant Variables'!I127</f>
        <v>0</v>
      </c>
      <c r="AV233" s="104">
        <f>'Relevant Variables'!I157</f>
        <v>0</v>
      </c>
      <c r="AW233" s="104">
        <f>'Relevant Variables'!I187</f>
        <v>0</v>
      </c>
      <c r="AX233" s="104">
        <f>'Relevant Variables'!I217</f>
        <v>0</v>
      </c>
      <c r="AY233" s="104">
        <f>'Relevant Variables'!I247</f>
        <v>0</v>
      </c>
      <c r="AZ233" s="104">
        <f>'Relevant Variables'!I277</f>
        <v>0</v>
      </c>
      <c r="BA233" s="104">
        <f>'Relevant Variables'!I307</f>
        <v>0</v>
      </c>
      <c r="BB233" s="104">
        <f>'Relevant Variables'!I337</f>
        <v>0</v>
      </c>
      <c r="BC233" s="104">
        <f>'Relevant Variables'!I367</f>
        <v>0</v>
      </c>
      <c r="BD233" s="104">
        <f>'Relevant Variables'!I397</f>
        <v>0</v>
      </c>
      <c r="BE233" s="104">
        <f>'Relevant Variables'!I427</f>
        <v>0</v>
      </c>
      <c r="BF233" s="104">
        <f>'Relevant Variables'!I457</f>
        <v>0</v>
      </c>
      <c r="BG233" s="104">
        <f>'Relevant Variables'!I487</f>
        <v>0</v>
      </c>
      <c r="BH233" s="104">
        <f>'Relevant Variables'!I517</f>
        <v>0</v>
      </c>
      <c r="BI233" s="104">
        <f>'Relevant Variables'!I547</f>
        <v>0</v>
      </c>
      <c r="BJ233" s="104">
        <f>'Relevant Variables'!I577</f>
        <v>0</v>
      </c>
      <c r="BK233" s="104">
        <f>'Relevant Variables'!I607</f>
        <v>0</v>
      </c>
    </row>
    <row r="234" spans="1:63" s="104" customFormat="1">
      <c r="A234" s="164">
        <f t="shared" si="4"/>
        <v>45108</v>
      </c>
      <c r="C234" s="163">
        <f>'Energy Consumption'!J43</f>
        <v>0</v>
      </c>
      <c r="D234" s="104">
        <f>'Energy Consumption'!J44</f>
        <v>0</v>
      </c>
      <c r="E234" s="163">
        <f>'Energy Consumption'!J125</f>
        <v>0</v>
      </c>
      <c r="F234" s="104">
        <f>'Energy Consumption'!J126</f>
        <v>0</v>
      </c>
      <c r="G234" s="163">
        <f>'Energy Consumption'!J207</f>
        <v>0</v>
      </c>
      <c r="H234" s="104">
        <f>'Energy Consumption'!J208</f>
        <v>0</v>
      </c>
      <c r="I234" s="163">
        <f>'Energy Consumption'!J289</f>
        <v>0</v>
      </c>
      <c r="J234" s="104">
        <f>'Energy Consumption'!J290</f>
        <v>0</v>
      </c>
      <c r="K234" s="163">
        <f>'Energy Consumption'!J371</f>
        <v>0</v>
      </c>
      <c r="L234" s="104">
        <f>'Energy Consumption'!J372</f>
        <v>0</v>
      </c>
      <c r="M234" s="163">
        <f>'Energy Consumption'!J453</f>
        <v>0</v>
      </c>
      <c r="N234" s="104">
        <f>'Energy Consumption'!J454</f>
        <v>0</v>
      </c>
      <c r="O234" s="163">
        <f>'Energy Consumption'!J535</f>
        <v>0</v>
      </c>
      <c r="P234" s="104">
        <f>'Energy Consumption'!J536</f>
        <v>0</v>
      </c>
      <c r="Q234" s="163">
        <f>'Energy Consumption'!J617</f>
        <v>0</v>
      </c>
      <c r="R234" s="104">
        <f>'Energy Consumption'!J618</f>
        <v>0</v>
      </c>
      <c r="S234" s="163">
        <f>'Energy Consumption'!J699</f>
        <v>0</v>
      </c>
      <c r="T234" s="104">
        <f>'Energy Consumption'!J700</f>
        <v>0</v>
      </c>
      <c r="U234" s="163">
        <f>'Energy Consumption'!J781</f>
        <v>0</v>
      </c>
      <c r="V234" s="104">
        <f>'Energy Consumption'!J782</f>
        <v>0</v>
      </c>
      <c r="W234" s="163">
        <f>'Energy Consumption'!J863</f>
        <v>0</v>
      </c>
      <c r="X234" s="104">
        <f>'Energy Consumption'!J864</f>
        <v>0</v>
      </c>
      <c r="Y234" s="163">
        <f>'Energy Consumption'!J945</f>
        <v>0</v>
      </c>
      <c r="Z234" s="104">
        <f>'Energy Consumption'!J946</f>
        <v>0</v>
      </c>
      <c r="AA234" s="163">
        <f>'Energy Consumption'!J1027</f>
        <v>0</v>
      </c>
      <c r="AB234" s="104">
        <f>'Energy Consumption'!J1028</f>
        <v>0</v>
      </c>
      <c r="AC234" s="163">
        <f>'Energy Consumption'!J1109</f>
        <v>0</v>
      </c>
      <c r="AD234" s="104">
        <f>'Energy Consumption'!J1110</f>
        <v>0</v>
      </c>
      <c r="AE234" s="163">
        <f>'Energy Consumption'!J1191</f>
        <v>0</v>
      </c>
      <c r="AF234" s="104">
        <f>'Energy Consumption'!J1192</f>
        <v>0</v>
      </c>
      <c r="AG234" s="163">
        <f>'Energy Consumption'!J1273</f>
        <v>0</v>
      </c>
      <c r="AH234" s="104">
        <f>'Energy Consumption'!J1274</f>
        <v>0</v>
      </c>
      <c r="AI234" s="163">
        <f>'Energy Consumption'!J1355</f>
        <v>0</v>
      </c>
      <c r="AJ234" s="104">
        <f>'Energy Consumption'!J1356</f>
        <v>0</v>
      </c>
      <c r="AK234" s="163">
        <f>'Energy Consumption'!J1437</f>
        <v>0</v>
      </c>
      <c r="AL234" s="104">
        <f>'Energy Consumption'!J1438</f>
        <v>0</v>
      </c>
      <c r="AM234" s="163">
        <f>'Energy Consumption'!J1519</f>
        <v>0</v>
      </c>
      <c r="AN234" s="104">
        <f>'Energy Consumption'!J1520</f>
        <v>0</v>
      </c>
      <c r="AO234" s="163">
        <f>'Energy Consumption'!J1601</f>
        <v>0</v>
      </c>
      <c r="AP234" s="104">
        <f>'Energy Consumption'!J1602</f>
        <v>0</v>
      </c>
      <c r="AR234" s="104">
        <f>'Relevant Variables'!J37</f>
        <v>0</v>
      </c>
      <c r="AS234" s="104">
        <f>'Relevant Variables'!J67</f>
        <v>0</v>
      </c>
      <c r="AT234" s="104">
        <f>'Relevant Variables'!J97</f>
        <v>0</v>
      </c>
      <c r="AU234" s="104">
        <f>'Relevant Variables'!J127</f>
        <v>0</v>
      </c>
      <c r="AV234" s="104">
        <f>'Relevant Variables'!J157</f>
        <v>0</v>
      </c>
      <c r="AW234" s="104">
        <f>'Relevant Variables'!J187</f>
        <v>0</v>
      </c>
      <c r="AX234" s="104">
        <f>'Relevant Variables'!J217</f>
        <v>0</v>
      </c>
      <c r="AY234" s="104">
        <f>'Relevant Variables'!J247</f>
        <v>0</v>
      </c>
      <c r="AZ234" s="104">
        <f>'Relevant Variables'!J277</f>
        <v>0</v>
      </c>
      <c r="BA234" s="104">
        <f>'Relevant Variables'!J307</f>
        <v>0</v>
      </c>
      <c r="BB234" s="104">
        <f>'Relevant Variables'!J337</f>
        <v>0</v>
      </c>
      <c r="BC234" s="104">
        <f>'Relevant Variables'!J367</f>
        <v>0</v>
      </c>
      <c r="BD234" s="104">
        <f>'Relevant Variables'!J397</f>
        <v>0</v>
      </c>
      <c r="BE234" s="104">
        <f>'Relevant Variables'!J427</f>
        <v>0</v>
      </c>
      <c r="BF234" s="104">
        <f>'Relevant Variables'!J457</f>
        <v>0</v>
      </c>
      <c r="BG234" s="104">
        <f>'Relevant Variables'!J487</f>
        <v>0</v>
      </c>
      <c r="BH234" s="104">
        <f>'Relevant Variables'!J517</f>
        <v>0</v>
      </c>
      <c r="BI234" s="104">
        <f>'Relevant Variables'!J547</f>
        <v>0</v>
      </c>
      <c r="BJ234" s="104">
        <f>'Relevant Variables'!J577</f>
        <v>0</v>
      </c>
      <c r="BK234" s="104">
        <f>'Relevant Variables'!J607</f>
        <v>0</v>
      </c>
    </row>
    <row r="235" spans="1:63" s="104" customFormat="1">
      <c r="A235" s="164">
        <f t="shared" si="4"/>
        <v>45139</v>
      </c>
      <c r="C235" s="163">
        <f>'Energy Consumption'!K43</f>
        <v>0</v>
      </c>
      <c r="D235" s="104">
        <f>'Energy Consumption'!K44</f>
        <v>0</v>
      </c>
      <c r="E235" s="163">
        <f>'Energy Consumption'!K125</f>
        <v>0</v>
      </c>
      <c r="F235" s="104">
        <f>'Energy Consumption'!K126</f>
        <v>0</v>
      </c>
      <c r="G235" s="163">
        <f>'Energy Consumption'!K207</f>
        <v>0</v>
      </c>
      <c r="H235" s="104">
        <f>'Energy Consumption'!K208</f>
        <v>0</v>
      </c>
      <c r="I235" s="163">
        <f>'Energy Consumption'!K289</f>
        <v>0</v>
      </c>
      <c r="J235" s="104">
        <f>'Energy Consumption'!K290</f>
        <v>0</v>
      </c>
      <c r="K235" s="163">
        <f>'Energy Consumption'!K371</f>
        <v>0</v>
      </c>
      <c r="L235" s="104">
        <f>'Energy Consumption'!K372</f>
        <v>0</v>
      </c>
      <c r="M235" s="163">
        <f>'Energy Consumption'!K453</f>
        <v>0</v>
      </c>
      <c r="N235" s="104">
        <f>'Energy Consumption'!K454</f>
        <v>0</v>
      </c>
      <c r="O235" s="163">
        <f>'Energy Consumption'!K535</f>
        <v>0</v>
      </c>
      <c r="P235" s="104">
        <f>'Energy Consumption'!K536</f>
        <v>0</v>
      </c>
      <c r="Q235" s="163">
        <f>'Energy Consumption'!K617</f>
        <v>0</v>
      </c>
      <c r="R235" s="104">
        <f>'Energy Consumption'!K618</f>
        <v>0</v>
      </c>
      <c r="S235" s="163">
        <f>'Energy Consumption'!K699</f>
        <v>0</v>
      </c>
      <c r="T235" s="104">
        <f>'Energy Consumption'!K700</f>
        <v>0</v>
      </c>
      <c r="U235" s="163">
        <f>'Energy Consumption'!K781</f>
        <v>0</v>
      </c>
      <c r="V235" s="104">
        <f>'Energy Consumption'!K782</f>
        <v>0</v>
      </c>
      <c r="W235" s="163">
        <f>'Energy Consumption'!K863</f>
        <v>0</v>
      </c>
      <c r="X235" s="104">
        <f>'Energy Consumption'!K864</f>
        <v>0</v>
      </c>
      <c r="Y235" s="163">
        <f>'Energy Consumption'!K945</f>
        <v>0</v>
      </c>
      <c r="Z235" s="104">
        <f>'Energy Consumption'!K946</f>
        <v>0</v>
      </c>
      <c r="AA235" s="163">
        <f>'Energy Consumption'!K1027</f>
        <v>0</v>
      </c>
      <c r="AB235" s="104">
        <f>'Energy Consumption'!K1028</f>
        <v>0</v>
      </c>
      <c r="AC235" s="163">
        <f>'Energy Consumption'!K1109</f>
        <v>0</v>
      </c>
      <c r="AD235" s="104">
        <f>'Energy Consumption'!K1110</f>
        <v>0</v>
      </c>
      <c r="AE235" s="163">
        <f>'Energy Consumption'!K1191</f>
        <v>0</v>
      </c>
      <c r="AF235" s="104">
        <f>'Energy Consumption'!K1192</f>
        <v>0</v>
      </c>
      <c r="AG235" s="163">
        <f>'Energy Consumption'!K1273</f>
        <v>0</v>
      </c>
      <c r="AH235" s="104">
        <f>'Energy Consumption'!K1274</f>
        <v>0</v>
      </c>
      <c r="AI235" s="163">
        <f>'Energy Consumption'!K1355</f>
        <v>0</v>
      </c>
      <c r="AJ235" s="104">
        <f>'Energy Consumption'!K1356</f>
        <v>0</v>
      </c>
      <c r="AK235" s="163">
        <f>'Energy Consumption'!K1437</f>
        <v>0</v>
      </c>
      <c r="AL235" s="104">
        <f>'Energy Consumption'!K1438</f>
        <v>0</v>
      </c>
      <c r="AM235" s="163">
        <f>'Energy Consumption'!K1519</f>
        <v>0</v>
      </c>
      <c r="AN235" s="104">
        <f>'Energy Consumption'!K1520</f>
        <v>0</v>
      </c>
      <c r="AO235" s="163">
        <f>'Energy Consumption'!K1601</f>
        <v>0</v>
      </c>
      <c r="AP235" s="104">
        <f>'Energy Consumption'!K1602</f>
        <v>0</v>
      </c>
      <c r="AR235" s="104">
        <f>'Relevant Variables'!K37</f>
        <v>0</v>
      </c>
      <c r="AS235" s="104">
        <f>'Relevant Variables'!K67</f>
        <v>0</v>
      </c>
      <c r="AT235" s="104">
        <f>'Relevant Variables'!K97</f>
        <v>0</v>
      </c>
      <c r="AU235" s="104">
        <f>'Relevant Variables'!K127</f>
        <v>0</v>
      </c>
      <c r="AV235" s="104">
        <f>'Relevant Variables'!K157</f>
        <v>0</v>
      </c>
      <c r="AW235" s="104">
        <f>'Relevant Variables'!K187</f>
        <v>0</v>
      </c>
      <c r="AX235" s="104">
        <f>'Relevant Variables'!K217</f>
        <v>0</v>
      </c>
      <c r="AY235" s="104">
        <f>'Relevant Variables'!K247</f>
        <v>0</v>
      </c>
      <c r="AZ235" s="104">
        <f>'Relevant Variables'!K277</f>
        <v>0</v>
      </c>
      <c r="BA235" s="104">
        <f>'Relevant Variables'!K307</f>
        <v>0</v>
      </c>
      <c r="BB235" s="104">
        <f>'Relevant Variables'!K337</f>
        <v>0</v>
      </c>
      <c r="BC235" s="104">
        <f>'Relevant Variables'!K367</f>
        <v>0</v>
      </c>
      <c r="BD235" s="104">
        <f>'Relevant Variables'!K397</f>
        <v>0</v>
      </c>
      <c r="BE235" s="104">
        <f>'Relevant Variables'!K427</f>
        <v>0</v>
      </c>
      <c r="BF235" s="104">
        <f>'Relevant Variables'!K457</f>
        <v>0</v>
      </c>
      <c r="BG235" s="104">
        <f>'Relevant Variables'!K487</f>
        <v>0</v>
      </c>
      <c r="BH235" s="104">
        <f>'Relevant Variables'!K517</f>
        <v>0</v>
      </c>
      <c r="BI235" s="104">
        <f>'Relevant Variables'!K547</f>
        <v>0</v>
      </c>
      <c r="BJ235" s="104">
        <f>'Relevant Variables'!K577</f>
        <v>0</v>
      </c>
      <c r="BK235" s="104">
        <f>'Relevant Variables'!K607</f>
        <v>0</v>
      </c>
    </row>
    <row r="236" spans="1:63" s="104" customFormat="1">
      <c r="A236" s="164">
        <f t="shared" si="4"/>
        <v>45170</v>
      </c>
      <c r="C236" s="163">
        <f>'Energy Consumption'!L43</f>
        <v>0</v>
      </c>
      <c r="D236" s="104">
        <f>'Energy Consumption'!L44</f>
        <v>0</v>
      </c>
      <c r="E236" s="163">
        <f>'Energy Consumption'!L125</f>
        <v>0</v>
      </c>
      <c r="F236" s="104">
        <f>'Energy Consumption'!L126</f>
        <v>0</v>
      </c>
      <c r="G236" s="163">
        <f>'Energy Consumption'!L207</f>
        <v>0</v>
      </c>
      <c r="H236" s="104">
        <f>'Energy Consumption'!L208</f>
        <v>0</v>
      </c>
      <c r="I236" s="163">
        <f>'Energy Consumption'!L289</f>
        <v>0</v>
      </c>
      <c r="J236" s="104">
        <f>'Energy Consumption'!L290</f>
        <v>0</v>
      </c>
      <c r="K236" s="163">
        <f>'Energy Consumption'!L371</f>
        <v>0</v>
      </c>
      <c r="L236" s="104">
        <f>'Energy Consumption'!L372</f>
        <v>0</v>
      </c>
      <c r="M236" s="163">
        <f>'Energy Consumption'!L453</f>
        <v>0</v>
      </c>
      <c r="N236" s="104">
        <f>'Energy Consumption'!L454</f>
        <v>0</v>
      </c>
      <c r="O236" s="163">
        <f>'Energy Consumption'!L535</f>
        <v>0</v>
      </c>
      <c r="P236" s="104">
        <f>'Energy Consumption'!L536</f>
        <v>0</v>
      </c>
      <c r="Q236" s="163">
        <f>'Energy Consumption'!L617</f>
        <v>0</v>
      </c>
      <c r="R236" s="104">
        <f>'Energy Consumption'!L618</f>
        <v>0</v>
      </c>
      <c r="S236" s="163">
        <f>'Energy Consumption'!L699</f>
        <v>0</v>
      </c>
      <c r="T236" s="104">
        <f>'Energy Consumption'!L700</f>
        <v>0</v>
      </c>
      <c r="U236" s="163">
        <f>'Energy Consumption'!L781</f>
        <v>0</v>
      </c>
      <c r="V236" s="104">
        <f>'Energy Consumption'!L782</f>
        <v>0</v>
      </c>
      <c r="W236" s="163">
        <f>'Energy Consumption'!L863</f>
        <v>0</v>
      </c>
      <c r="X236" s="104">
        <f>'Energy Consumption'!L864</f>
        <v>0</v>
      </c>
      <c r="Y236" s="163">
        <f>'Energy Consumption'!L945</f>
        <v>0</v>
      </c>
      <c r="Z236" s="104">
        <f>'Energy Consumption'!L946</f>
        <v>0</v>
      </c>
      <c r="AA236" s="163">
        <f>'Energy Consumption'!L1027</f>
        <v>0</v>
      </c>
      <c r="AB236" s="104">
        <f>'Energy Consumption'!L1028</f>
        <v>0</v>
      </c>
      <c r="AC236" s="163">
        <f>'Energy Consumption'!L1109</f>
        <v>0</v>
      </c>
      <c r="AD236" s="104">
        <f>'Energy Consumption'!L1110</f>
        <v>0</v>
      </c>
      <c r="AE236" s="163">
        <f>'Energy Consumption'!L1191</f>
        <v>0</v>
      </c>
      <c r="AF236" s="104">
        <f>'Energy Consumption'!L1192</f>
        <v>0</v>
      </c>
      <c r="AG236" s="163">
        <f>'Energy Consumption'!L1273</f>
        <v>0</v>
      </c>
      <c r="AH236" s="104">
        <f>'Energy Consumption'!L1274</f>
        <v>0</v>
      </c>
      <c r="AI236" s="163">
        <f>'Energy Consumption'!L1355</f>
        <v>0</v>
      </c>
      <c r="AJ236" s="104">
        <f>'Energy Consumption'!L1356</f>
        <v>0</v>
      </c>
      <c r="AK236" s="163">
        <f>'Energy Consumption'!L1437</f>
        <v>0</v>
      </c>
      <c r="AL236" s="104">
        <f>'Energy Consumption'!L1438</f>
        <v>0</v>
      </c>
      <c r="AM236" s="163">
        <f>'Energy Consumption'!L1519</f>
        <v>0</v>
      </c>
      <c r="AN236" s="104">
        <f>'Energy Consumption'!L1520</f>
        <v>0</v>
      </c>
      <c r="AO236" s="163">
        <f>'Energy Consumption'!L1601</f>
        <v>0</v>
      </c>
      <c r="AP236" s="104">
        <f>'Energy Consumption'!L1602</f>
        <v>0</v>
      </c>
      <c r="AR236" s="104">
        <f>'Relevant Variables'!L37</f>
        <v>0</v>
      </c>
      <c r="AS236" s="104">
        <f>'Relevant Variables'!L67</f>
        <v>0</v>
      </c>
      <c r="AT236" s="104">
        <f>'Relevant Variables'!L97</f>
        <v>0</v>
      </c>
      <c r="AU236" s="104">
        <f>'Relevant Variables'!L127</f>
        <v>0</v>
      </c>
      <c r="AV236" s="104">
        <f>'Relevant Variables'!L157</f>
        <v>0</v>
      </c>
      <c r="AW236" s="104">
        <f>'Relevant Variables'!L187</f>
        <v>0</v>
      </c>
      <c r="AX236" s="104">
        <f>'Relevant Variables'!L217</f>
        <v>0</v>
      </c>
      <c r="AY236" s="104">
        <f>'Relevant Variables'!L247</f>
        <v>0</v>
      </c>
      <c r="AZ236" s="104">
        <f>'Relevant Variables'!L277</f>
        <v>0</v>
      </c>
      <c r="BA236" s="104">
        <f>'Relevant Variables'!L307</f>
        <v>0</v>
      </c>
      <c r="BB236" s="104">
        <f>'Relevant Variables'!L337</f>
        <v>0</v>
      </c>
      <c r="BC236" s="104">
        <f>'Relevant Variables'!L367</f>
        <v>0</v>
      </c>
      <c r="BD236" s="104">
        <f>'Relevant Variables'!L397</f>
        <v>0</v>
      </c>
      <c r="BE236" s="104">
        <f>'Relevant Variables'!L427</f>
        <v>0</v>
      </c>
      <c r="BF236" s="104">
        <f>'Relevant Variables'!L457</f>
        <v>0</v>
      </c>
      <c r="BG236" s="104">
        <f>'Relevant Variables'!L487</f>
        <v>0</v>
      </c>
      <c r="BH236" s="104">
        <f>'Relevant Variables'!L517</f>
        <v>0</v>
      </c>
      <c r="BI236" s="104">
        <f>'Relevant Variables'!L547</f>
        <v>0</v>
      </c>
      <c r="BJ236" s="104">
        <f>'Relevant Variables'!L577</f>
        <v>0</v>
      </c>
      <c r="BK236" s="104">
        <f>'Relevant Variables'!L607</f>
        <v>0</v>
      </c>
    </row>
    <row r="237" spans="1:63" s="104" customFormat="1">
      <c r="A237" s="164">
        <f t="shared" si="4"/>
        <v>45200</v>
      </c>
      <c r="C237" s="163">
        <f>'Energy Consumption'!M43</f>
        <v>0</v>
      </c>
      <c r="D237" s="104">
        <f>'Energy Consumption'!M44</f>
        <v>0</v>
      </c>
      <c r="E237" s="163">
        <f>'Energy Consumption'!M125</f>
        <v>0</v>
      </c>
      <c r="F237" s="104">
        <f>'Energy Consumption'!M126</f>
        <v>0</v>
      </c>
      <c r="G237" s="163">
        <f>'Energy Consumption'!M207</f>
        <v>0</v>
      </c>
      <c r="H237" s="104">
        <f>'Energy Consumption'!M208</f>
        <v>0</v>
      </c>
      <c r="I237" s="163">
        <f>'Energy Consumption'!M289</f>
        <v>0</v>
      </c>
      <c r="J237" s="104">
        <f>'Energy Consumption'!M290</f>
        <v>0</v>
      </c>
      <c r="K237" s="163">
        <f>'Energy Consumption'!M371</f>
        <v>0</v>
      </c>
      <c r="L237" s="104">
        <f>'Energy Consumption'!M372</f>
        <v>0</v>
      </c>
      <c r="M237" s="163">
        <f>'Energy Consumption'!M453</f>
        <v>0</v>
      </c>
      <c r="N237" s="104">
        <f>'Energy Consumption'!M454</f>
        <v>0</v>
      </c>
      <c r="O237" s="163">
        <f>'Energy Consumption'!M535</f>
        <v>0</v>
      </c>
      <c r="P237" s="104">
        <f>'Energy Consumption'!M536</f>
        <v>0</v>
      </c>
      <c r="Q237" s="163">
        <f>'Energy Consumption'!M617</f>
        <v>0</v>
      </c>
      <c r="R237" s="104">
        <f>'Energy Consumption'!M618</f>
        <v>0</v>
      </c>
      <c r="S237" s="163">
        <f>'Energy Consumption'!M699</f>
        <v>0</v>
      </c>
      <c r="T237" s="104">
        <f>'Energy Consumption'!M700</f>
        <v>0</v>
      </c>
      <c r="U237" s="163">
        <f>'Energy Consumption'!M781</f>
        <v>0</v>
      </c>
      <c r="V237" s="104">
        <f>'Energy Consumption'!M782</f>
        <v>0</v>
      </c>
      <c r="W237" s="163">
        <f>'Energy Consumption'!M863</f>
        <v>0</v>
      </c>
      <c r="X237" s="104">
        <f>'Energy Consumption'!M864</f>
        <v>0</v>
      </c>
      <c r="Y237" s="163">
        <f>'Energy Consumption'!M945</f>
        <v>0</v>
      </c>
      <c r="Z237" s="104">
        <f>'Energy Consumption'!M946</f>
        <v>0</v>
      </c>
      <c r="AA237" s="163">
        <f>'Energy Consumption'!M1027</f>
        <v>0</v>
      </c>
      <c r="AB237" s="104">
        <f>'Energy Consumption'!M1028</f>
        <v>0</v>
      </c>
      <c r="AC237" s="163">
        <f>'Energy Consumption'!M1109</f>
        <v>0</v>
      </c>
      <c r="AD237" s="104">
        <f>'Energy Consumption'!M1110</f>
        <v>0</v>
      </c>
      <c r="AE237" s="163">
        <f>'Energy Consumption'!M1191</f>
        <v>0</v>
      </c>
      <c r="AF237" s="104">
        <f>'Energy Consumption'!M1192</f>
        <v>0</v>
      </c>
      <c r="AG237" s="163">
        <f>'Energy Consumption'!M1273</f>
        <v>0</v>
      </c>
      <c r="AH237" s="104">
        <f>'Energy Consumption'!M1274</f>
        <v>0</v>
      </c>
      <c r="AI237" s="163">
        <f>'Energy Consumption'!M1355</f>
        <v>0</v>
      </c>
      <c r="AJ237" s="104">
        <f>'Energy Consumption'!M1356</f>
        <v>0</v>
      </c>
      <c r="AK237" s="163">
        <f>'Energy Consumption'!M1437</f>
        <v>0</v>
      </c>
      <c r="AL237" s="104">
        <f>'Energy Consumption'!M1438</f>
        <v>0</v>
      </c>
      <c r="AM237" s="163">
        <f>'Energy Consumption'!M1519</f>
        <v>0</v>
      </c>
      <c r="AN237" s="104">
        <f>'Energy Consumption'!M1520</f>
        <v>0</v>
      </c>
      <c r="AO237" s="163">
        <f>'Energy Consumption'!M1601</f>
        <v>0</v>
      </c>
      <c r="AP237" s="104">
        <f>'Energy Consumption'!M1602</f>
        <v>0</v>
      </c>
      <c r="AR237" s="104">
        <f>'Relevant Variables'!M37</f>
        <v>0</v>
      </c>
      <c r="AS237" s="104">
        <f>'Relevant Variables'!M67</f>
        <v>0</v>
      </c>
      <c r="AT237" s="104">
        <f>'Relevant Variables'!M97</f>
        <v>0</v>
      </c>
      <c r="AU237" s="104">
        <f>'Relevant Variables'!M127</f>
        <v>0</v>
      </c>
      <c r="AV237" s="104">
        <f>'Relevant Variables'!M157</f>
        <v>0</v>
      </c>
      <c r="AW237" s="104">
        <f>'Relevant Variables'!M187</f>
        <v>0</v>
      </c>
      <c r="AX237" s="104">
        <f>'Relevant Variables'!M217</f>
        <v>0</v>
      </c>
      <c r="AY237" s="104">
        <f>'Relevant Variables'!M247</f>
        <v>0</v>
      </c>
      <c r="AZ237" s="104">
        <f>'Relevant Variables'!M277</f>
        <v>0</v>
      </c>
      <c r="BA237" s="104">
        <f>'Relevant Variables'!M307</f>
        <v>0</v>
      </c>
      <c r="BB237" s="104">
        <f>'Relevant Variables'!M337</f>
        <v>0</v>
      </c>
      <c r="BC237" s="104">
        <f>'Relevant Variables'!M367</f>
        <v>0</v>
      </c>
      <c r="BD237" s="104">
        <f>'Relevant Variables'!M397</f>
        <v>0</v>
      </c>
      <c r="BE237" s="104">
        <f>'Relevant Variables'!M427</f>
        <v>0</v>
      </c>
      <c r="BF237" s="104">
        <f>'Relevant Variables'!M457</f>
        <v>0</v>
      </c>
      <c r="BG237" s="104">
        <f>'Relevant Variables'!M487</f>
        <v>0</v>
      </c>
      <c r="BH237" s="104">
        <f>'Relevant Variables'!M517</f>
        <v>0</v>
      </c>
      <c r="BI237" s="104">
        <f>'Relevant Variables'!M547</f>
        <v>0</v>
      </c>
      <c r="BJ237" s="104">
        <f>'Relevant Variables'!M577</f>
        <v>0</v>
      </c>
      <c r="BK237" s="104">
        <f>'Relevant Variables'!M607</f>
        <v>0</v>
      </c>
    </row>
    <row r="238" spans="1:63" s="104" customFormat="1">
      <c r="A238" s="164">
        <f t="shared" si="4"/>
        <v>45231</v>
      </c>
      <c r="C238" s="163">
        <f>'Energy Consumption'!N43</f>
        <v>0</v>
      </c>
      <c r="D238" s="104">
        <f>'Energy Consumption'!N44</f>
        <v>0</v>
      </c>
      <c r="E238" s="163">
        <f>'Energy Consumption'!N125</f>
        <v>0</v>
      </c>
      <c r="F238" s="104">
        <f>'Energy Consumption'!N126</f>
        <v>0</v>
      </c>
      <c r="G238" s="163">
        <f>'Energy Consumption'!N207</f>
        <v>0</v>
      </c>
      <c r="H238" s="104">
        <f>'Energy Consumption'!N208</f>
        <v>0</v>
      </c>
      <c r="I238" s="163">
        <f>'Energy Consumption'!N289</f>
        <v>0</v>
      </c>
      <c r="J238" s="104">
        <f>'Energy Consumption'!N290</f>
        <v>0</v>
      </c>
      <c r="K238" s="163">
        <f>'Energy Consumption'!N371</f>
        <v>0</v>
      </c>
      <c r="L238" s="104">
        <f>'Energy Consumption'!N372</f>
        <v>0</v>
      </c>
      <c r="M238" s="163">
        <f>'Energy Consumption'!N453</f>
        <v>0</v>
      </c>
      <c r="N238" s="104">
        <f>'Energy Consumption'!N454</f>
        <v>0</v>
      </c>
      <c r="O238" s="163">
        <f>'Energy Consumption'!N535</f>
        <v>0</v>
      </c>
      <c r="P238" s="104">
        <f>'Energy Consumption'!N536</f>
        <v>0</v>
      </c>
      <c r="Q238" s="163">
        <f>'Energy Consumption'!N617</f>
        <v>0</v>
      </c>
      <c r="R238" s="104">
        <f>'Energy Consumption'!N618</f>
        <v>0</v>
      </c>
      <c r="S238" s="163">
        <f>'Energy Consumption'!N699</f>
        <v>0</v>
      </c>
      <c r="T238" s="104">
        <f>'Energy Consumption'!N700</f>
        <v>0</v>
      </c>
      <c r="U238" s="163">
        <f>'Energy Consumption'!N781</f>
        <v>0</v>
      </c>
      <c r="V238" s="104">
        <f>'Energy Consumption'!N782</f>
        <v>0</v>
      </c>
      <c r="W238" s="163">
        <f>'Energy Consumption'!N863</f>
        <v>0</v>
      </c>
      <c r="X238" s="104">
        <f>'Energy Consumption'!N864</f>
        <v>0</v>
      </c>
      <c r="Y238" s="163">
        <f>'Energy Consumption'!N945</f>
        <v>0</v>
      </c>
      <c r="Z238" s="104">
        <f>'Energy Consumption'!N946</f>
        <v>0</v>
      </c>
      <c r="AA238" s="163">
        <f>'Energy Consumption'!N1027</f>
        <v>0</v>
      </c>
      <c r="AB238" s="104">
        <f>'Energy Consumption'!N1028</f>
        <v>0</v>
      </c>
      <c r="AC238" s="163">
        <f>'Energy Consumption'!N1109</f>
        <v>0</v>
      </c>
      <c r="AD238" s="104">
        <f>'Energy Consumption'!N1110</f>
        <v>0</v>
      </c>
      <c r="AE238" s="163">
        <f>'Energy Consumption'!N1191</f>
        <v>0</v>
      </c>
      <c r="AF238" s="104">
        <f>'Energy Consumption'!N1192</f>
        <v>0</v>
      </c>
      <c r="AG238" s="163">
        <f>'Energy Consumption'!N1273</f>
        <v>0</v>
      </c>
      <c r="AH238" s="104">
        <f>'Energy Consumption'!N1274</f>
        <v>0</v>
      </c>
      <c r="AI238" s="163">
        <f>'Energy Consumption'!N1355</f>
        <v>0</v>
      </c>
      <c r="AJ238" s="104">
        <f>'Energy Consumption'!N1356</f>
        <v>0</v>
      </c>
      <c r="AK238" s="163">
        <f>'Energy Consumption'!N1437</f>
        <v>0</v>
      </c>
      <c r="AL238" s="104">
        <f>'Energy Consumption'!N1438</f>
        <v>0</v>
      </c>
      <c r="AM238" s="163">
        <f>'Energy Consumption'!N1519</f>
        <v>0</v>
      </c>
      <c r="AN238" s="104">
        <f>'Energy Consumption'!N1520</f>
        <v>0</v>
      </c>
      <c r="AO238" s="163">
        <f>'Energy Consumption'!N1601</f>
        <v>0</v>
      </c>
      <c r="AP238" s="104">
        <f>'Energy Consumption'!N1602</f>
        <v>0</v>
      </c>
      <c r="AR238" s="104">
        <f>'Relevant Variables'!N37</f>
        <v>0</v>
      </c>
      <c r="AS238" s="104">
        <f>'Relevant Variables'!N67</f>
        <v>0</v>
      </c>
      <c r="AT238" s="104">
        <f>'Relevant Variables'!N97</f>
        <v>0</v>
      </c>
      <c r="AU238" s="104">
        <f>'Relevant Variables'!N127</f>
        <v>0</v>
      </c>
      <c r="AV238" s="104">
        <f>'Relevant Variables'!N157</f>
        <v>0</v>
      </c>
      <c r="AW238" s="104">
        <f>'Relevant Variables'!N187</f>
        <v>0</v>
      </c>
      <c r="AX238" s="104">
        <f>'Relevant Variables'!N217</f>
        <v>0</v>
      </c>
      <c r="AY238" s="104">
        <f>'Relevant Variables'!N247</f>
        <v>0</v>
      </c>
      <c r="AZ238" s="104">
        <f>'Relevant Variables'!N277</f>
        <v>0</v>
      </c>
      <c r="BA238" s="104">
        <f>'Relevant Variables'!N307</f>
        <v>0</v>
      </c>
      <c r="BB238" s="104">
        <f>'Relevant Variables'!N337</f>
        <v>0</v>
      </c>
      <c r="BC238" s="104">
        <f>'Relevant Variables'!N367</f>
        <v>0</v>
      </c>
      <c r="BD238" s="104">
        <f>'Relevant Variables'!N397</f>
        <v>0</v>
      </c>
      <c r="BE238" s="104">
        <f>'Relevant Variables'!N427</f>
        <v>0</v>
      </c>
      <c r="BF238" s="104">
        <f>'Relevant Variables'!N457</f>
        <v>0</v>
      </c>
      <c r="BG238" s="104">
        <f>'Relevant Variables'!N487</f>
        <v>0</v>
      </c>
      <c r="BH238" s="104">
        <f>'Relevant Variables'!N517</f>
        <v>0</v>
      </c>
      <c r="BI238" s="104">
        <f>'Relevant Variables'!N547</f>
        <v>0</v>
      </c>
      <c r="BJ238" s="104">
        <f>'Relevant Variables'!N577</f>
        <v>0</v>
      </c>
      <c r="BK238" s="104">
        <f>'Relevant Variables'!N607</f>
        <v>0</v>
      </c>
    </row>
    <row r="239" spans="1:63" s="104" customFormat="1">
      <c r="A239" s="164">
        <f t="shared" si="4"/>
        <v>45261</v>
      </c>
      <c r="C239" s="163">
        <f>'Energy Consumption'!O43</f>
        <v>0</v>
      </c>
      <c r="D239" s="104">
        <f>'Energy Consumption'!O44</f>
        <v>0</v>
      </c>
      <c r="E239" s="163">
        <f>'Energy Consumption'!O125</f>
        <v>0</v>
      </c>
      <c r="F239" s="104">
        <f>'Energy Consumption'!O126</f>
        <v>0</v>
      </c>
      <c r="G239" s="163">
        <f>'Energy Consumption'!O207</f>
        <v>0</v>
      </c>
      <c r="H239" s="104">
        <f>'Energy Consumption'!O208</f>
        <v>0</v>
      </c>
      <c r="I239" s="163">
        <f>'Energy Consumption'!O289</f>
        <v>0</v>
      </c>
      <c r="J239" s="104">
        <f>'Energy Consumption'!O290</f>
        <v>0</v>
      </c>
      <c r="K239" s="163">
        <f>'Energy Consumption'!O371</f>
        <v>0</v>
      </c>
      <c r="L239" s="104">
        <f>'Energy Consumption'!O372</f>
        <v>0</v>
      </c>
      <c r="M239" s="163">
        <f>'Energy Consumption'!O453</f>
        <v>0</v>
      </c>
      <c r="N239" s="104">
        <f>'Energy Consumption'!O454</f>
        <v>0</v>
      </c>
      <c r="O239" s="163">
        <f>'Energy Consumption'!O535</f>
        <v>0</v>
      </c>
      <c r="P239" s="104">
        <f>'Energy Consumption'!O536</f>
        <v>0</v>
      </c>
      <c r="Q239" s="163">
        <f>'Energy Consumption'!O617</f>
        <v>0</v>
      </c>
      <c r="R239" s="104">
        <f>'Energy Consumption'!O618</f>
        <v>0</v>
      </c>
      <c r="S239" s="163">
        <f>'Energy Consumption'!O699</f>
        <v>0</v>
      </c>
      <c r="T239" s="104">
        <f>'Energy Consumption'!O700</f>
        <v>0</v>
      </c>
      <c r="U239" s="163">
        <f>'Energy Consumption'!O781</f>
        <v>0</v>
      </c>
      <c r="V239" s="104">
        <f>'Energy Consumption'!O782</f>
        <v>0</v>
      </c>
      <c r="W239" s="163">
        <f>'Energy Consumption'!O863</f>
        <v>0</v>
      </c>
      <c r="X239" s="104">
        <f>'Energy Consumption'!O864</f>
        <v>0</v>
      </c>
      <c r="Y239" s="163">
        <f>'Energy Consumption'!O945</f>
        <v>0</v>
      </c>
      <c r="Z239" s="104">
        <f>'Energy Consumption'!O946</f>
        <v>0</v>
      </c>
      <c r="AA239" s="163">
        <f>'Energy Consumption'!O1027</f>
        <v>0</v>
      </c>
      <c r="AB239" s="104">
        <f>'Energy Consumption'!O1028</f>
        <v>0</v>
      </c>
      <c r="AC239" s="163">
        <f>'Energy Consumption'!O1109</f>
        <v>0</v>
      </c>
      <c r="AD239" s="104">
        <f>'Energy Consumption'!O1110</f>
        <v>0</v>
      </c>
      <c r="AE239" s="163">
        <f>'Energy Consumption'!O1191</f>
        <v>0</v>
      </c>
      <c r="AF239" s="104">
        <f>'Energy Consumption'!O1192</f>
        <v>0</v>
      </c>
      <c r="AG239" s="163">
        <f>'Energy Consumption'!O1273</f>
        <v>0</v>
      </c>
      <c r="AH239" s="104">
        <f>'Energy Consumption'!O1274</f>
        <v>0</v>
      </c>
      <c r="AI239" s="163">
        <f>'Energy Consumption'!O1355</f>
        <v>0</v>
      </c>
      <c r="AJ239" s="104">
        <f>'Energy Consumption'!O1356</f>
        <v>0</v>
      </c>
      <c r="AK239" s="163">
        <f>'Energy Consumption'!O1437</f>
        <v>0</v>
      </c>
      <c r="AL239" s="104">
        <f>'Energy Consumption'!O1438</f>
        <v>0</v>
      </c>
      <c r="AM239" s="163">
        <f>'Energy Consumption'!O1519</f>
        <v>0</v>
      </c>
      <c r="AN239" s="104">
        <f>'Energy Consumption'!O1520</f>
        <v>0</v>
      </c>
      <c r="AO239" s="163">
        <f>'Energy Consumption'!O1601</f>
        <v>0</v>
      </c>
      <c r="AP239" s="104">
        <f>'Energy Consumption'!O1602</f>
        <v>0</v>
      </c>
      <c r="AR239" s="104">
        <f>'Relevant Variables'!O37</f>
        <v>0</v>
      </c>
      <c r="AS239" s="104">
        <f>'Relevant Variables'!O67</f>
        <v>0</v>
      </c>
      <c r="AT239" s="104">
        <f>'Relevant Variables'!O97</f>
        <v>0</v>
      </c>
      <c r="AU239" s="104">
        <f>'Relevant Variables'!O127</f>
        <v>0</v>
      </c>
      <c r="AV239" s="104">
        <f>'Relevant Variables'!O157</f>
        <v>0</v>
      </c>
      <c r="AW239" s="104">
        <f>'Relevant Variables'!O187</f>
        <v>0</v>
      </c>
      <c r="AX239" s="104">
        <f>'Relevant Variables'!O217</f>
        <v>0</v>
      </c>
      <c r="AY239" s="104">
        <f>'Relevant Variables'!O247</f>
        <v>0</v>
      </c>
      <c r="AZ239" s="104">
        <f>'Relevant Variables'!O277</f>
        <v>0</v>
      </c>
      <c r="BA239" s="104">
        <f>'Relevant Variables'!O307</f>
        <v>0</v>
      </c>
      <c r="BB239" s="104">
        <f>'Relevant Variables'!O337</f>
        <v>0</v>
      </c>
      <c r="BC239" s="104">
        <f>'Relevant Variables'!O367</f>
        <v>0</v>
      </c>
      <c r="BD239" s="104">
        <f>'Relevant Variables'!O397</f>
        <v>0</v>
      </c>
      <c r="BE239" s="104">
        <f>'Relevant Variables'!O427</f>
        <v>0</v>
      </c>
      <c r="BF239" s="104">
        <f>'Relevant Variables'!O457</f>
        <v>0</v>
      </c>
      <c r="BG239" s="104">
        <f>'Relevant Variables'!O487</f>
        <v>0</v>
      </c>
      <c r="BH239" s="104">
        <f>'Relevant Variables'!O517</f>
        <v>0</v>
      </c>
      <c r="BI239" s="104">
        <f>'Relevant Variables'!O547</f>
        <v>0</v>
      </c>
      <c r="BJ239" s="104">
        <f>'Relevant Variables'!O577</f>
        <v>0</v>
      </c>
      <c r="BK239" s="104">
        <f>'Relevant Variables'!O607</f>
        <v>0</v>
      </c>
    </row>
    <row r="240" spans="1:63" s="104" customFormat="1">
      <c r="A240" s="164">
        <f t="shared" si="4"/>
        <v>45292</v>
      </c>
      <c r="C240" s="163">
        <f>'Energy Consumption'!D41</f>
        <v>0</v>
      </c>
      <c r="D240" s="104">
        <f>'Energy Consumption'!D42</f>
        <v>0</v>
      </c>
      <c r="E240" s="163">
        <f>'Energy Consumption'!D123</f>
        <v>0</v>
      </c>
      <c r="F240" s="104">
        <f>'Energy Consumption'!D124</f>
        <v>0</v>
      </c>
      <c r="G240" s="163">
        <f>'Energy Consumption'!D205</f>
        <v>0</v>
      </c>
      <c r="H240" s="104">
        <f>'Energy Consumption'!D206</f>
        <v>0</v>
      </c>
      <c r="I240" s="163">
        <f>'Energy Consumption'!D287</f>
        <v>0</v>
      </c>
      <c r="J240" s="104">
        <f>'Energy Consumption'!D288</f>
        <v>0</v>
      </c>
      <c r="K240" s="163">
        <f>'Energy Consumption'!D369</f>
        <v>0</v>
      </c>
      <c r="L240" s="104">
        <f>'Energy Consumption'!D370</f>
        <v>0</v>
      </c>
      <c r="M240" s="163">
        <f>'Energy Consumption'!D451</f>
        <v>0</v>
      </c>
      <c r="N240" s="104">
        <f>'Energy Consumption'!D452</f>
        <v>0</v>
      </c>
      <c r="O240" s="163">
        <f>'Energy Consumption'!D533</f>
        <v>0</v>
      </c>
      <c r="P240" s="104">
        <f>'Energy Consumption'!D534</f>
        <v>0</v>
      </c>
      <c r="Q240" s="163">
        <f>'Energy Consumption'!D615</f>
        <v>0</v>
      </c>
      <c r="R240" s="104">
        <f>'Energy Consumption'!D616</f>
        <v>0</v>
      </c>
      <c r="S240" s="163">
        <f>'Energy Consumption'!D697</f>
        <v>0</v>
      </c>
      <c r="T240" s="104">
        <f>'Energy Consumption'!D698</f>
        <v>0</v>
      </c>
      <c r="U240" s="163">
        <f>'Energy Consumption'!D779</f>
        <v>0</v>
      </c>
      <c r="V240" s="104">
        <f>'Energy Consumption'!D780</f>
        <v>0</v>
      </c>
      <c r="W240" s="163">
        <f>'Energy Consumption'!D861</f>
        <v>0</v>
      </c>
      <c r="X240" s="104">
        <f>'Energy Consumption'!D862</f>
        <v>0</v>
      </c>
      <c r="Y240" s="163">
        <f>'Energy Consumption'!D943</f>
        <v>0</v>
      </c>
      <c r="Z240" s="104">
        <f>'Energy Consumption'!D944</f>
        <v>0</v>
      </c>
      <c r="AA240" s="163">
        <f>'Energy Consumption'!D1025</f>
        <v>0</v>
      </c>
      <c r="AB240" s="104">
        <f>'Energy Consumption'!D1026</f>
        <v>0</v>
      </c>
      <c r="AC240" s="163">
        <f>'Energy Consumption'!D1107</f>
        <v>0</v>
      </c>
      <c r="AD240" s="104">
        <f>'Energy Consumption'!D1108</f>
        <v>0</v>
      </c>
      <c r="AE240" s="163">
        <f>'Energy Consumption'!D1189</f>
        <v>0</v>
      </c>
      <c r="AF240" s="104">
        <f>'Energy Consumption'!D1190</f>
        <v>0</v>
      </c>
      <c r="AG240" s="163">
        <f>'Energy Consumption'!D1271</f>
        <v>0</v>
      </c>
      <c r="AH240" s="104">
        <f>'Energy Consumption'!D1272</f>
        <v>0</v>
      </c>
      <c r="AI240" s="163">
        <f>'Energy Consumption'!D1353</f>
        <v>0</v>
      </c>
      <c r="AJ240" s="104">
        <f>'Energy Consumption'!D1354</f>
        <v>0</v>
      </c>
      <c r="AK240" s="163">
        <f>'Energy Consumption'!D1435</f>
        <v>0</v>
      </c>
      <c r="AL240" s="104">
        <f>'Energy Consumption'!D1436</f>
        <v>0</v>
      </c>
      <c r="AM240" s="163">
        <f>'Energy Consumption'!D1517</f>
        <v>0</v>
      </c>
      <c r="AN240" s="104">
        <f>'Energy Consumption'!D1518</f>
        <v>0</v>
      </c>
      <c r="AO240" s="163">
        <f>'Energy Consumption'!D1599</f>
        <v>0</v>
      </c>
      <c r="AP240" s="104">
        <f>'Energy Consumption'!D1600</f>
        <v>0</v>
      </c>
      <c r="AR240" s="104">
        <f>'Relevant Variables'!D36</f>
        <v>0</v>
      </c>
      <c r="AS240" s="104">
        <f>'Relevant Variables'!D66</f>
        <v>0</v>
      </c>
      <c r="AT240" s="104">
        <f>'Relevant Variables'!D96</f>
        <v>0</v>
      </c>
      <c r="AU240" s="104">
        <f>'Relevant Variables'!D126</f>
        <v>0</v>
      </c>
      <c r="AV240" s="104">
        <f>'Relevant Variables'!D156</f>
        <v>0</v>
      </c>
      <c r="AW240" s="104">
        <f>'Relevant Variables'!D186</f>
        <v>0</v>
      </c>
      <c r="AX240" s="104">
        <f>'Relevant Variables'!D216</f>
        <v>0</v>
      </c>
      <c r="AY240" s="104">
        <f>'Relevant Variables'!D246</f>
        <v>0</v>
      </c>
      <c r="AZ240" s="104">
        <f>'Relevant Variables'!D276</f>
        <v>0</v>
      </c>
      <c r="BA240" s="104">
        <f>'Relevant Variables'!D306</f>
        <v>0</v>
      </c>
      <c r="BB240" s="104">
        <f>'Relevant Variables'!D336</f>
        <v>0</v>
      </c>
      <c r="BC240" s="104">
        <f>'Relevant Variables'!D366</f>
        <v>0</v>
      </c>
      <c r="BD240" s="104">
        <f>'Relevant Variables'!D396</f>
        <v>0</v>
      </c>
      <c r="BE240" s="104">
        <f>'Relevant Variables'!D426</f>
        <v>0</v>
      </c>
      <c r="BF240" s="104">
        <f>'Relevant Variables'!D456</f>
        <v>0</v>
      </c>
      <c r="BG240" s="104">
        <f>'Relevant Variables'!D486</f>
        <v>0</v>
      </c>
      <c r="BH240" s="104">
        <f>'Relevant Variables'!D516</f>
        <v>0</v>
      </c>
      <c r="BI240" s="104">
        <f>'Relevant Variables'!D546</f>
        <v>0</v>
      </c>
      <c r="BJ240" s="104">
        <f>'Relevant Variables'!D576</f>
        <v>0</v>
      </c>
      <c r="BK240" s="104">
        <f>'Relevant Variables'!D606</f>
        <v>0</v>
      </c>
    </row>
    <row r="241" spans="1:63" s="104" customFormat="1">
      <c r="A241" s="164">
        <f t="shared" si="4"/>
        <v>45323</v>
      </c>
      <c r="C241" s="163">
        <f>'Energy Consumption'!E41</f>
        <v>0</v>
      </c>
      <c r="D241" s="104">
        <f>'Energy Consumption'!E42</f>
        <v>0</v>
      </c>
      <c r="E241" s="163">
        <f>'Energy Consumption'!E123</f>
        <v>0</v>
      </c>
      <c r="F241" s="104">
        <f>'Energy Consumption'!E124</f>
        <v>0</v>
      </c>
      <c r="G241" s="163">
        <f>'Energy Consumption'!E205</f>
        <v>0</v>
      </c>
      <c r="H241" s="104">
        <f>'Energy Consumption'!E206</f>
        <v>0</v>
      </c>
      <c r="I241" s="163">
        <f>'Energy Consumption'!E287</f>
        <v>0</v>
      </c>
      <c r="J241" s="104">
        <f>'Energy Consumption'!E288</f>
        <v>0</v>
      </c>
      <c r="K241" s="163">
        <f>'Energy Consumption'!E369</f>
        <v>0</v>
      </c>
      <c r="L241" s="104">
        <f>'Energy Consumption'!E370</f>
        <v>0</v>
      </c>
      <c r="M241" s="163">
        <f>'Energy Consumption'!E451</f>
        <v>0</v>
      </c>
      <c r="N241" s="104">
        <f>'Energy Consumption'!E452</f>
        <v>0</v>
      </c>
      <c r="O241" s="163">
        <f>'Energy Consumption'!E533</f>
        <v>0</v>
      </c>
      <c r="P241" s="104">
        <f>'Energy Consumption'!E534</f>
        <v>0</v>
      </c>
      <c r="Q241" s="163">
        <f>'Energy Consumption'!E615</f>
        <v>0</v>
      </c>
      <c r="R241" s="104">
        <f>'Energy Consumption'!E616</f>
        <v>0</v>
      </c>
      <c r="S241" s="163">
        <f>'Energy Consumption'!E697</f>
        <v>0</v>
      </c>
      <c r="T241" s="104">
        <f>'Energy Consumption'!E698</f>
        <v>0</v>
      </c>
      <c r="U241" s="163">
        <f>'Energy Consumption'!E779</f>
        <v>0</v>
      </c>
      <c r="V241" s="104">
        <f>'Energy Consumption'!E780</f>
        <v>0</v>
      </c>
      <c r="W241" s="163">
        <f>'Energy Consumption'!E861</f>
        <v>0</v>
      </c>
      <c r="X241" s="104">
        <f>'Energy Consumption'!E862</f>
        <v>0</v>
      </c>
      <c r="Y241" s="163">
        <f>'Energy Consumption'!E943</f>
        <v>0</v>
      </c>
      <c r="Z241" s="104">
        <f>'Energy Consumption'!E944</f>
        <v>0</v>
      </c>
      <c r="AA241" s="163">
        <f>'Energy Consumption'!E1025</f>
        <v>0</v>
      </c>
      <c r="AB241" s="104">
        <f>'Energy Consumption'!E1026</f>
        <v>0</v>
      </c>
      <c r="AC241" s="163">
        <f>'Energy Consumption'!E1107</f>
        <v>0</v>
      </c>
      <c r="AD241" s="104">
        <f>'Energy Consumption'!E1108</f>
        <v>0</v>
      </c>
      <c r="AE241" s="163">
        <f>'Energy Consumption'!E1189</f>
        <v>0</v>
      </c>
      <c r="AF241" s="104">
        <f>'Energy Consumption'!E1190</f>
        <v>0</v>
      </c>
      <c r="AG241" s="163">
        <f>'Energy Consumption'!E1271</f>
        <v>0</v>
      </c>
      <c r="AH241" s="104">
        <f>'Energy Consumption'!E1272</f>
        <v>0</v>
      </c>
      <c r="AI241" s="163">
        <f>'Energy Consumption'!E1353</f>
        <v>0</v>
      </c>
      <c r="AJ241" s="104">
        <f>'Energy Consumption'!E1354</f>
        <v>0</v>
      </c>
      <c r="AK241" s="163">
        <f>'Energy Consumption'!E1435</f>
        <v>0</v>
      </c>
      <c r="AL241" s="104">
        <f>'Energy Consumption'!E1436</f>
        <v>0</v>
      </c>
      <c r="AM241" s="163">
        <f>'Energy Consumption'!E1517</f>
        <v>0</v>
      </c>
      <c r="AN241" s="104">
        <f>'Energy Consumption'!E1518</f>
        <v>0</v>
      </c>
      <c r="AO241" s="163">
        <f>'Energy Consumption'!E1599</f>
        <v>0</v>
      </c>
      <c r="AP241" s="104">
        <f>'Energy Consumption'!E1600</f>
        <v>0</v>
      </c>
      <c r="AR241" s="104">
        <f>'Relevant Variables'!E36</f>
        <v>0</v>
      </c>
      <c r="AS241" s="104">
        <f>'Relevant Variables'!E66</f>
        <v>0</v>
      </c>
      <c r="AT241" s="104">
        <f>'Relevant Variables'!E96</f>
        <v>0</v>
      </c>
      <c r="AU241" s="104">
        <f>'Relevant Variables'!E126</f>
        <v>0</v>
      </c>
      <c r="AV241" s="104">
        <f>'Relevant Variables'!E156</f>
        <v>0</v>
      </c>
      <c r="AW241" s="104">
        <f>'Relevant Variables'!E186</f>
        <v>0</v>
      </c>
      <c r="AX241" s="104">
        <f>'Relevant Variables'!E216</f>
        <v>0</v>
      </c>
      <c r="AY241" s="104">
        <f>'Relevant Variables'!E246</f>
        <v>0</v>
      </c>
      <c r="AZ241" s="104">
        <f>'Relevant Variables'!E276</f>
        <v>0</v>
      </c>
      <c r="BA241" s="104">
        <f>'Relevant Variables'!E306</f>
        <v>0</v>
      </c>
      <c r="BB241" s="104">
        <f>'Relevant Variables'!E336</f>
        <v>0</v>
      </c>
      <c r="BC241" s="104">
        <f>'Relevant Variables'!E366</f>
        <v>0</v>
      </c>
      <c r="BD241" s="104">
        <f>'Relevant Variables'!E396</f>
        <v>0</v>
      </c>
      <c r="BE241" s="104">
        <f>'Relevant Variables'!E426</f>
        <v>0</v>
      </c>
      <c r="BF241" s="104">
        <f>'Relevant Variables'!E456</f>
        <v>0</v>
      </c>
      <c r="BG241" s="104">
        <f>'Relevant Variables'!E486</f>
        <v>0</v>
      </c>
      <c r="BH241" s="104">
        <f>'Relevant Variables'!E516</f>
        <v>0</v>
      </c>
      <c r="BI241" s="104">
        <f>'Relevant Variables'!E546</f>
        <v>0</v>
      </c>
      <c r="BJ241" s="104">
        <f>'Relevant Variables'!E576</f>
        <v>0</v>
      </c>
      <c r="BK241" s="104">
        <f>'Relevant Variables'!E606</f>
        <v>0</v>
      </c>
    </row>
    <row r="242" spans="1:63" s="104" customFormat="1">
      <c r="A242" s="164">
        <f t="shared" si="4"/>
        <v>45352</v>
      </c>
      <c r="C242" s="163">
        <f>'Energy Consumption'!F41</f>
        <v>0</v>
      </c>
      <c r="D242" s="104">
        <f>'Energy Consumption'!F42</f>
        <v>0</v>
      </c>
      <c r="E242" s="163">
        <f>'Energy Consumption'!F123</f>
        <v>0</v>
      </c>
      <c r="F242" s="104">
        <f>'Energy Consumption'!F124</f>
        <v>0</v>
      </c>
      <c r="G242" s="163">
        <f>'Energy Consumption'!F205</f>
        <v>0</v>
      </c>
      <c r="H242" s="104">
        <f>'Energy Consumption'!F206</f>
        <v>0</v>
      </c>
      <c r="I242" s="163">
        <f>'Energy Consumption'!F287</f>
        <v>0</v>
      </c>
      <c r="J242" s="104">
        <f>'Energy Consumption'!F288</f>
        <v>0</v>
      </c>
      <c r="K242" s="163">
        <f>'Energy Consumption'!F369</f>
        <v>0</v>
      </c>
      <c r="L242" s="104">
        <f>'Energy Consumption'!F370</f>
        <v>0</v>
      </c>
      <c r="M242" s="163">
        <f>'Energy Consumption'!F451</f>
        <v>0</v>
      </c>
      <c r="N242" s="104">
        <f>'Energy Consumption'!F452</f>
        <v>0</v>
      </c>
      <c r="O242" s="163">
        <f>'Energy Consumption'!F533</f>
        <v>0</v>
      </c>
      <c r="P242" s="104">
        <f>'Energy Consumption'!F534</f>
        <v>0</v>
      </c>
      <c r="Q242" s="163">
        <f>'Energy Consumption'!F615</f>
        <v>0</v>
      </c>
      <c r="R242" s="104">
        <f>'Energy Consumption'!F616</f>
        <v>0</v>
      </c>
      <c r="S242" s="163">
        <f>'Energy Consumption'!F697</f>
        <v>0</v>
      </c>
      <c r="T242" s="104">
        <f>'Energy Consumption'!F698</f>
        <v>0</v>
      </c>
      <c r="U242" s="163">
        <f>'Energy Consumption'!F779</f>
        <v>0</v>
      </c>
      <c r="V242" s="104">
        <f>'Energy Consumption'!F780</f>
        <v>0</v>
      </c>
      <c r="W242" s="163">
        <f>'Energy Consumption'!F861</f>
        <v>0</v>
      </c>
      <c r="X242" s="104">
        <f>'Energy Consumption'!F862</f>
        <v>0</v>
      </c>
      <c r="Y242" s="163">
        <f>'Energy Consumption'!F943</f>
        <v>0</v>
      </c>
      <c r="Z242" s="104">
        <f>'Energy Consumption'!F944</f>
        <v>0</v>
      </c>
      <c r="AA242" s="163">
        <f>'Energy Consumption'!F1025</f>
        <v>0</v>
      </c>
      <c r="AB242" s="104">
        <f>'Energy Consumption'!F1026</f>
        <v>0</v>
      </c>
      <c r="AC242" s="163">
        <f>'Energy Consumption'!F1107</f>
        <v>0</v>
      </c>
      <c r="AD242" s="104">
        <f>'Energy Consumption'!F1108</f>
        <v>0</v>
      </c>
      <c r="AE242" s="163">
        <f>'Energy Consumption'!F1189</f>
        <v>0</v>
      </c>
      <c r="AF242" s="104">
        <f>'Energy Consumption'!F1190</f>
        <v>0</v>
      </c>
      <c r="AG242" s="163">
        <f>'Energy Consumption'!F1271</f>
        <v>0</v>
      </c>
      <c r="AH242" s="104">
        <f>'Energy Consumption'!F1272</f>
        <v>0</v>
      </c>
      <c r="AI242" s="163">
        <f>'Energy Consumption'!F1353</f>
        <v>0</v>
      </c>
      <c r="AJ242" s="104">
        <f>'Energy Consumption'!F1354</f>
        <v>0</v>
      </c>
      <c r="AK242" s="163">
        <f>'Energy Consumption'!F1435</f>
        <v>0</v>
      </c>
      <c r="AL242" s="104">
        <f>'Energy Consumption'!F1436</f>
        <v>0</v>
      </c>
      <c r="AM242" s="163">
        <f>'Energy Consumption'!F1517</f>
        <v>0</v>
      </c>
      <c r="AN242" s="104">
        <f>'Energy Consumption'!F1518</f>
        <v>0</v>
      </c>
      <c r="AO242" s="163">
        <f>'Energy Consumption'!F1599</f>
        <v>0</v>
      </c>
      <c r="AP242" s="104">
        <f>'Energy Consumption'!F1600</f>
        <v>0</v>
      </c>
      <c r="AR242" s="104">
        <f>'Relevant Variables'!F36</f>
        <v>0</v>
      </c>
      <c r="AS242" s="104">
        <f>'Relevant Variables'!F66</f>
        <v>0</v>
      </c>
      <c r="AT242" s="104">
        <f>'Relevant Variables'!F96</f>
        <v>0</v>
      </c>
      <c r="AU242" s="104">
        <f>'Relevant Variables'!F126</f>
        <v>0</v>
      </c>
      <c r="AV242" s="104">
        <f>'Relevant Variables'!F156</f>
        <v>0</v>
      </c>
      <c r="AW242" s="104">
        <f>'Relevant Variables'!F186</f>
        <v>0</v>
      </c>
      <c r="AX242" s="104">
        <f>'Relevant Variables'!F216</f>
        <v>0</v>
      </c>
      <c r="AY242" s="104">
        <f>'Relevant Variables'!F246</f>
        <v>0</v>
      </c>
      <c r="AZ242" s="104">
        <f>'Relevant Variables'!F276</f>
        <v>0</v>
      </c>
      <c r="BA242" s="104">
        <f>'Relevant Variables'!F306</f>
        <v>0</v>
      </c>
      <c r="BB242" s="104">
        <f>'Relevant Variables'!F336</f>
        <v>0</v>
      </c>
      <c r="BC242" s="104">
        <f>'Relevant Variables'!F366</f>
        <v>0</v>
      </c>
      <c r="BD242" s="104">
        <f>'Relevant Variables'!F396</f>
        <v>0</v>
      </c>
      <c r="BE242" s="104">
        <f>'Relevant Variables'!F426</f>
        <v>0</v>
      </c>
      <c r="BF242" s="104">
        <f>'Relevant Variables'!F456</f>
        <v>0</v>
      </c>
      <c r="BG242" s="104">
        <f>'Relevant Variables'!F486</f>
        <v>0</v>
      </c>
      <c r="BH242" s="104">
        <f>'Relevant Variables'!F516</f>
        <v>0</v>
      </c>
      <c r="BI242" s="104">
        <f>'Relevant Variables'!F546</f>
        <v>0</v>
      </c>
      <c r="BJ242" s="104">
        <f>'Relevant Variables'!F576</f>
        <v>0</v>
      </c>
      <c r="BK242" s="104">
        <f>'Relevant Variables'!F606</f>
        <v>0</v>
      </c>
    </row>
    <row r="243" spans="1:63" s="104" customFormat="1">
      <c r="A243" s="164">
        <f t="shared" si="4"/>
        <v>45383</v>
      </c>
      <c r="C243" s="163">
        <f>'Energy Consumption'!G41</f>
        <v>0</v>
      </c>
      <c r="D243" s="104">
        <f>'Energy Consumption'!G42</f>
        <v>0</v>
      </c>
      <c r="E243" s="163">
        <f>'Energy Consumption'!G123</f>
        <v>0</v>
      </c>
      <c r="F243" s="104">
        <f>'Energy Consumption'!G124</f>
        <v>0</v>
      </c>
      <c r="G243" s="163">
        <f>'Energy Consumption'!G205</f>
        <v>0</v>
      </c>
      <c r="H243" s="104">
        <f>'Energy Consumption'!G206</f>
        <v>0</v>
      </c>
      <c r="I243" s="163">
        <f>'Energy Consumption'!G287</f>
        <v>0</v>
      </c>
      <c r="J243" s="104">
        <f>'Energy Consumption'!G288</f>
        <v>0</v>
      </c>
      <c r="K243" s="163">
        <f>'Energy Consumption'!G369</f>
        <v>0</v>
      </c>
      <c r="L243" s="104">
        <f>'Energy Consumption'!G370</f>
        <v>0</v>
      </c>
      <c r="M243" s="163">
        <f>'Energy Consumption'!G451</f>
        <v>0</v>
      </c>
      <c r="N243" s="104">
        <f>'Energy Consumption'!G452</f>
        <v>0</v>
      </c>
      <c r="O243" s="163">
        <f>'Energy Consumption'!G533</f>
        <v>0</v>
      </c>
      <c r="P243" s="104">
        <f>'Energy Consumption'!G534</f>
        <v>0</v>
      </c>
      <c r="Q243" s="163">
        <f>'Energy Consumption'!G615</f>
        <v>0</v>
      </c>
      <c r="R243" s="104">
        <f>'Energy Consumption'!G616</f>
        <v>0</v>
      </c>
      <c r="S243" s="163">
        <f>'Energy Consumption'!G697</f>
        <v>0</v>
      </c>
      <c r="T243" s="104">
        <f>'Energy Consumption'!G698</f>
        <v>0</v>
      </c>
      <c r="U243" s="163">
        <f>'Energy Consumption'!G779</f>
        <v>0</v>
      </c>
      <c r="V243" s="104">
        <f>'Energy Consumption'!G780</f>
        <v>0</v>
      </c>
      <c r="W243" s="163">
        <f>'Energy Consumption'!G861</f>
        <v>0</v>
      </c>
      <c r="X243" s="104">
        <f>'Energy Consumption'!G862</f>
        <v>0</v>
      </c>
      <c r="Y243" s="163">
        <f>'Energy Consumption'!G943</f>
        <v>0</v>
      </c>
      <c r="Z243" s="104">
        <f>'Energy Consumption'!G944</f>
        <v>0</v>
      </c>
      <c r="AA243" s="163">
        <f>'Energy Consumption'!G1025</f>
        <v>0</v>
      </c>
      <c r="AB243" s="104">
        <f>'Energy Consumption'!G1026</f>
        <v>0</v>
      </c>
      <c r="AC243" s="163">
        <f>'Energy Consumption'!G1107</f>
        <v>0</v>
      </c>
      <c r="AD243" s="104">
        <f>'Energy Consumption'!G1108</f>
        <v>0</v>
      </c>
      <c r="AE243" s="163">
        <f>'Energy Consumption'!G1189</f>
        <v>0</v>
      </c>
      <c r="AF243" s="104">
        <f>'Energy Consumption'!G1190</f>
        <v>0</v>
      </c>
      <c r="AG243" s="163">
        <f>'Energy Consumption'!G1271</f>
        <v>0</v>
      </c>
      <c r="AH243" s="104">
        <f>'Energy Consumption'!G1272</f>
        <v>0</v>
      </c>
      <c r="AI243" s="163">
        <f>'Energy Consumption'!G1353</f>
        <v>0</v>
      </c>
      <c r="AJ243" s="104">
        <f>'Energy Consumption'!G1354</f>
        <v>0</v>
      </c>
      <c r="AK243" s="163">
        <f>'Energy Consumption'!G1435</f>
        <v>0</v>
      </c>
      <c r="AL243" s="104">
        <f>'Energy Consumption'!G1436</f>
        <v>0</v>
      </c>
      <c r="AM243" s="163">
        <f>'Energy Consumption'!G1517</f>
        <v>0</v>
      </c>
      <c r="AN243" s="104">
        <f>'Energy Consumption'!G1518</f>
        <v>0</v>
      </c>
      <c r="AO243" s="163">
        <f>'Energy Consumption'!G1599</f>
        <v>0</v>
      </c>
      <c r="AP243" s="104">
        <f>'Energy Consumption'!G1600</f>
        <v>0</v>
      </c>
      <c r="AR243" s="104">
        <f>'Relevant Variables'!G36</f>
        <v>0</v>
      </c>
      <c r="AS243" s="104">
        <f>'Relevant Variables'!G66</f>
        <v>0</v>
      </c>
      <c r="AT243" s="104">
        <f>'Relevant Variables'!G96</f>
        <v>0</v>
      </c>
      <c r="AU243" s="104">
        <f>'Relevant Variables'!G126</f>
        <v>0</v>
      </c>
      <c r="AV243" s="104">
        <f>'Relevant Variables'!G156</f>
        <v>0</v>
      </c>
      <c r="AW243" s="104">
        <f>'Relevant Variables'!G186</f>
        <v>0</v>
      </c>
      <c r="AX243" s="104">
        <f>'Relevant Variables'!G216</f>
        <v>0</v>
      </c>
      <c r="AY243" s="104">
        <f>'Relevant Variables'!G246</f>
        <v>0</v>
      </c>
      <c r="AZ243" s="104">
        <f>'Relevant Variables'!G276</f>
        <v>0</v>
      </c>
      <c r="BA243" s="104">
        <f>'Relevant Variables'!G306</f>
        <v>0</v>
      </c>
      <c r="BB243" s="104">
        <f>'Relevant Variables'!G336</f>
        <v>0</v>
      </c>
      <c r="BC243" s="104">
        <f>'Relevant Variables'!G366</f>
        <v>0</v>
      </c>
      <c r="BD243" s="104">
        <f>'Relevant Variables'!G396</f>
        <v>0</v>
      </c>
      <c r="BE243" s="104">
        <f>'Relevant Variables'!G426</f>
        <v>0</v>
      </c>
      <c r="BF243" s="104">
        <f>'Relevant Variables'!G456</f>
        <v>0</v>
      </c>
      <c r="BG243" s="104">
        <f>'Relevant Variables'!G486</f>
        <v>0</v>
      </c>
      <c r="BH243" s="104">
        <f>'Relevant Variables'!G516</f>
        <v>0</v>
      </c>
      <c r="BI243" s="104">
        <f>'Relevant Variables'!G546</f>
        <v>0</v>
      </c>
      <c r="BJ243" s="104">
        <f>'Relevant Variables'!G576</f>
        <v>0</v>
      </c>
      <c r="BK243" s="104">
        <f>'Relevant Variables'!G606</f>
        <v>0</v>
      </c>
    </row>
    <row r="244" spans="1:63" s="104" customFormat="1">
      <c r="A244" s="164">
        <f t="shared" si="4"/>
        <v>45413</v>
      </c>
      <c r="C244" s="163">
        <f>'Energy Consumption'!H41</f>
        <v>0</v>
      </c>
      <c r="D244" s="104">
        <f>'Energy Consumption'!H42</f>
        <v>0</v>
      </c>
      <c r="E244" s="163">
        <f>'Energy Consumption'!H123</f>
        <v>0</v>
      </c>
      <c r="F244" s="104">
        <f>'Energy Consumption'!H124</f>
        <v>0</v>
      </c>
      <c r="G244" s="163">
        <f>'Energy Consumption'!H205</f>
        <v>0</v>
      </c>
      <c r="H244" s="104">
        <f>'Energy Consumption'!H206</f>
        <v>0</v>
      </c>
      <c r="I244" s="163">
        <f>'Energy Consumption'!H287</f>
        <v>0</v>
      </c>
      <c r="J244" s="104">
        <f>'Energy Consumption'!H288</f>
        <v>0</v>
      </c>
      <c r="K244" s="163">
        <f>'Energy Consumption'!H369</f>
        <v>0</v>
      </c>
      <c r="L244" s="104">
        <f>'Energy Consumption'!H370</f>
        <v>0</v>
      </c>
      <c r="M244" s="163">
        <f>'Energy Consumption'!H451</f>
        <v>0</v>
      </c>
      <c r="N244" s="104">
        <f>'Energy Consumption'!H452</f>
        <v>0</v>
      </c>
      <c r="O244" s="163">
        <f>'Energy Consumption'!H533</f>
        <v>0</v>
      </c>
      <c r="P244" s="104">
        <f>'Energy Consumption'!H534</f>
        <v>0</v>
      </c>
      <c r="Q244" s="163">
        <f>'Energy Consumption'!H615</f>
        <v>0</v>
      </c>
      <c r="R244" s="104">
        <f>'Energy Consumption'!H616</f>
        <v>0</v>
      </c>
      <c r="S244" s="163">
        <f>'Energy Consumption'!H697</f>
        <v>0</v>
      </c>
      <c r="T244" s="104">
        <f>'Energy Consumption'!H698</f>
        <v>0</v>
      </c>
      <c r="U244" s="163">
        <f>'Energy Consumption'!H779</f>
        <v>0</v>
      </c>
      <c r="V244" s="104">
        <f>'Energy Consumption'!H780</f>
        <v>0</v>
      </c>
      <c r="W244" s="163">
        <f>'Energy Consumption'!H861</f>
        <v>0</v>
      </c>
      <c r="X244" s="104">
        <f>'Energy Consumption'!H862</f>
        <v>0</v>
      </c>
      <c r="Y244" s="163">
        <f>'Energy Consumption'!H943</f>
        <v>0</v>
      </c>
      <c r="Z244" s="104">
        <f>'Energy Consumption'!H944</f>
        <v>0</v>
      </c>
      <c r="AA244" s="163">
        <f>'Energy Consumption'!H1025</f>
        <v>0</v>
      </c>
      <c r="AB244" s="104">
        <f>'Energy Consumption'!H1026</f>
        <v>0</v>
      </c>
      <c r="AC244" s="163">
        <f>'Energy Consumption'!H1107</f>
        <v>0</v>
      </c>
      <c r="AD244" s="104">
        <f>'Energy Consumption'!H1108</f>
        <v>0</v>
      </c>
      <c r="AE244" s="163">
        <f>'Energy Consumption'!H1189</f>
        <v>0</v>
      </c>
      <c r="AF244" s="104">
        <f>'Energy Consumption'!H1190</f>
        <v>0</v>
      </c>
      <c r="AG244" s="163">
        <f>'Energy Consumption'!H1271</f>
        <v>0</v>
      </c>
      <c r="AH244" s="104">
        <f>'Energy Consumption'!H1272</f>
        <v>0</v>
      </c>
      <c r="AI244" s="163">
        <f>'Energy Consumption'!H1353</f>
        <v>0</v>
      </c>
      <c r="AJ244" s="104">
        <f>'Energy Consumption'!H1354</f>
        <v>0</v>
      </c>
      <c r="AK244" s="163">
        <f>'Energy Consumption'!H1435</f>
        <v>0</v>
      </c>
      <c r="AL244" s="104">
        <f>'Energy Consumption'!H1436</f>
        <v>0</v>
      </c>
      <c r="AM244" s="163">
        <f>'Energy Consumption'!H1517</f>
        <v>0</v>
      </c>
      <c r="AN244" s="104">
        <f>'Energy Consumption'!H1518</f>
        <v>0</v>
      </c>
      <c r="AO244" s="163">
        <f>'Energy Consumption'!H1599</f>
        <v>0</v>
      </c>
      <c r="AP244" s="104">
        <f>'Energy Consumption'!H1600</f>
        <v>0</v>
      </c>
      <c r="AR244" s="104">
        <f>'Relevant Variables'!H36</f>
        <v>0</v>
      </c>
      <c r="AS244" s="104">
        <f>'Relevant Variables'!H66</f>
        <v>0</v>
      </c>
      <c r="AT244" s="104">
        <f>'Relevant Variables'!H96</f>
        <v>0</v>
      </c>
      <c r="AU244" s="104">
        <f>'Relevant Variables'!H126</f>
        <v>0</v>
      </c>
      <c r="AV244" s="104">
        <f>'Relevant Variables'!H156</f>
        <v>0</v>
      </c>
      <c r="AW244" s="104">
        <f>'Relevant Variables'!H186</f>
        <v>0</v>
      </c>
      <c r="AX244" s="104">
        <f>'Relevant Variables'!H216</f>
        <v>0</v>
      </c>
      <c r="AY244" s="104">
        <f>'Relevant Variables'!H246</f>
        <v>0</v>
      </c>
      <c r="AZ244" s="104">
        <f>'Relevant Variables'!H276</f>
        <v>0</v>
      </c>
      <c r="BA244" s="104">
        <f>'Relevant Variables'!H306</f>
        <v>0</v>
      </c>
      <c r="BB244" s="104">
        <f>'Relevant Variables'!H336</f>
        <v>0</v>
      </c>
      <c r="BC244" s="104">
        <f>'Relevant Variables'!H366</f>
        <v>0</v>
      </c>
      <c r="BD244" s="104">
        <f>'Relevant Variables'!H396</f>
        <v>0</v>
      </c>
      <c r="BE244" s="104">
        <f>'Relevant Variables'!H426</f>
        <v>0</v>
      </c>
      <c r="BF244" s="104">
        <f>'Relevant Variables'!H456</f>
        <v>0</v>
      </c>
      <c r="BG244" s="104">
        <f>'Relevant Variables'!H486</f>
        <v>0</v>
      </c>
      <c r="BH244" s="104">
        <f>'Relevant Variables'!H516</f>
        <v>0</v>
      </c>
      <c r="BI244" s="104">
        <f>'Relevant Variables'!H546</f>
        <v>0</v>
      </c>
      <c r="BJ244" s="104">
        <f>'Relevant Variables'!H576</f>
        <v>0</v>
      </c>
      <c r="BK244" s="104">
        <f>'Relevant Variables'!H606</f>
        <v>0</v>
      </c>
    </row>
    <row r="245" spans="1:63" s="104" customFormat="1">
      <c r="A245" s="164">
        <f t="shared" si="4"/>
        <v>45444</v>
      </c>
      <c r="C245" s="163">
        <f>'Energy Consumption'!I41</f>
        <v>0</v>
      </c>
      <c r="D245" s="104">
        <f>'Energy Consumption'!I42</f>
        <v>0</v>
      </c>
      <c r="E245" s="163">
        <f>'Energy Consumption'!I123</f>
        <v>0</v>
      </c>
      <c r="F245" s="104">
        <f>'Energy Consumption'!I124</f>
        <v>0</v>
      </c>
      <c r="G245" s="163">
        <f>'Energy Consumption'!I205</f>
        <v>0</v>
      </c>
      <c r="H245" s="104">
        <f>'Energy Consumption'!I206</f>
        <v>0</v>
      </c>
      <c r="I245" s="163">
        <f>'Energy Consumption'!I287</f>
        <v>0</v>
      </c>
      <c r="J245" s="104">
        <f>'Energy Consumption'!I288</f>
        <v>0</v>
      </c>
      <c r="K245" s="163">
        <f>'Energy Consumption'!I369</f>
        <v>0</v>
      </c>
      <c r="L245" s="104">
        <f>'Energy Consumption'!I370</f>
        <v>0</v>
      </c>
      <c r="M245" s="163">
        <f>'Energy Consumption'!I451</f>
        <v>0</v>
      </c>
      <c r="N245" s="104">
        <f>'Energy Consumption'!I452</f>
        <v>0</v>
      </c>
      <c r="O245" s="163">
        <f>'Energy Consumption'!I533</f>
        <v>0</v>
      </c>
      <c r="P245" s="104">
        <f>'Energy Consumption'!I534</f>
        <v>0</v>
      </c>
      <c r="Q245" s="163">
        <f>'Energy Consumption'!I615</f>
        <v>0</v>
      </c>
      <c r="R245" s="104">
        <f>'Energy Consumption'!I616</f>
        <v>0</v>
      </c>
      <c r="S245" s="163">
        <f>'Energy Consumption'!I697</f>
        <v>0</v>
      </c>
      <c r="T245" s="104">
        <f>'Energy Consumption'!I698</f>
        <v>0</v>
      </c>
      <c r="U245" s="163">
        <f>'Energy Consumption'!I779</f>
        <v>0</v>
      </c>
      <c r="V245" s="104">
        <f>'Energy Consumption'!I780</f>
        <v>0</v>
      </c>
      <c r="W245" s="163">
        <f>'Energy Consumption'!I861</f>
        <v>0</v>
      </c>
      <c r="X245" s="104">
        <f>'Energy Consumption'!I862</f>
        <v>0</v>
      </c>
      <c r="Y245" s="163">
        <f>'Energy Consumption'!I943</f>
        <v>0</v>
      </c>
      <c r="Z245" s="104">
        <f>'Energy Consumption'!I944</f>
        <v>0</v>
      </c>
      <c r="AA245" s="163">
        <f>'Energy Consumption'!I1025</f>
        <v>0</v>
      </c>
      <c r="AB245" s="104">
        <f>'Energy Consumption'!I1026</f>
        <v>0</v>
      </c>
      <c r="AC245" s="163">
        <f>'Energy Consumption'!I1107</f>
        <v>0</v>
      </c>
      <c r="AD245" s="104">
        <f>'Energy Consumption'!I1108</f>
        <v>0</v>
      </c>
      <c r="AE245" s="163">
        <f>'Energy Consumption'!I1189</f>
        <v>0</v>
      </c>
      <c r="AF245" s="104">
        <f>'Energy Consumption'!I1190</f>
        <v>0</v>
      </c>
      <c r="AG245" s="163">
        <f>'Energy Consumption'!I1271</f>
        <v>0</v>
      </c>
      <c r="AH245" s="104">
        <f>'Energy Consumption'!I1272</f>
        <v>0</v>
      </c>
      <c r="AI245" s="163">
        <f>'Energy Consumption'!I1353</f>
        <v>0</v>
      </c>
      <c r="AJ245" s="104">
        <f>'Energy Consumption'!I1354</f>
        <v>0</v>
      </c>
      <c r="AK245" s="163">
        <f>'Energy Consumption'!I1435</f>
        <v>0</v>
      </c>
      <c r="AL245" s="104">
        <f>'Energy Consumption'!I1436</f>
        <v>0</v>
      </c>
      <c r="AM245" s="163">
        <f>'Energy Consumption'!I1517</f>
        <v>0</v>
      </c>
      <c r="AN245" s="104">
        <f>'Energy Consumption'!I1518</f>
        <v>0</v>
      </c>
      <c r="AO245" s="163">
        <f>'Energy Consumption'!I1599</f>
        <v>0</v>
      </c>
      <c r="AP245" s="104">
        <f>'Energy Consumption'!I1600</f>
        <v>0</v>
      </c>
      <c r="AR245" s="104">
        <f>'Relevant Variables'!I36</f>
        <v>0</v>
      </c>
      <c r="AS245" s="104">
        <f>'Relevant Variables'!I66</f>
        <v>0</v>
      </c>
      <c r="AT245" s="104">
        <f>'Relevant Variables'!I96</f>
        <v>0</v>
      </c>
      <c r="AU245" s="104">
        <f>'Relevant Variables'!I126</f>
        <v>0</v>
      </c>
      <c r="AV245" s="104">
        <f>'Relevant Variables'!I156</f>
        <v>0</v>
      </c>
      <c r="AW245" s="104">
        <f>'Relevant Variables'!I186</f>
        <v>0</v>
      </c>
      <c r="AX245" s="104">
        <f>'Relevant Variables'!I216</f>
        <v>0</v>
      </c>
      <c r="AY245" s="104">
        <f>'Relevant Variables'!I246</f>
        <v>0</v>
      </c>
      <c r="AZ245" s="104">
        <f>'Relevant Variables'!I276</f>
        <v>0</v>
      </c>
      <c r="BA245" s="104">
        <f>'Relevant Variables'!I306</f>
        <v>0</v>
      </c>
      <c r="BB245" s="104">
        <f>'Relevant Variables'!I336</f>
        <v>0</v>
      </c>
      <c r="BC245" s="104">
        <f>'Relevant Variables'!I366</f>
        <v>0</v>
      </c>
      <c r="BD245" s="104">
        <f>'Relevant Variables'!I396</f>
        <v>0</v>
      </c>
      <c r="BE245" s="104">
        <f>'Relevant Variables'!I426</f>
        <v>0</v>
      </c>
      <c r="BF245" s="104">
        <f>'Relevant Variables'!I456</f>
        <v>0</v>
      </c>
      <c r="BG245" s="104">
        <f>'Relevant Variables'!I486</f>
        <v>0</v>
      </c>
      <c r="BH245" s="104">
        <f>'Relevant Variables'!I516</f>
        <v>0</v>
      </c>
      <c r="BI245" s="104">
        <f>'Relevant Variables'!I546</f>
        <v>0</v>
      </c>
      <c r="BJ245" s="104">
        <f>'Relevant Variables'!I576</f>
        <v>0</v>
      </c>
      <c r="BK245" s="104">
        <f>'Relevant Variables'!I606</f>
        <v>0</v>
      </c>
    </row>
    <row r="246" spans="1:63" s="104" customFormat="1">
      <c r="A246" s="164">
        <f t="shared" si="4"/>
        <v>45474</v>
      </c>
      <c r="C246" s="163">
        <f>'Energy Consumption'!J41</f>
        <v>0</v>
      </c>
      <c r="D246" s="104">
        <f>'Energy Consumption'!J42</f>
        <v>0</v>
      </c>
      <c r="E246" s="163">
        <f>'Energy Consumption'!J123</f>
        <v>0</v>
      </c>
      <c r="F246" s="104">
        <f>'Energy Consumption'!J124</f>
        <v>0</v>
      </c>
      <c r="G246" s="163">
        <f>'Energy Consumption'!J205</f>
        <v>0</v>
      </c>
      <c r="H246" s="104">
        <f>'Energy Consumption'!J206</f>
        <v>0</v>
      </c>
      <c r="I246" s="163">
        <f>'Energy Consumption'!J287</f>
        <v>0</v>
      </c>
      <c r="J246" s="104">
        <f>'Energy Consumption'!J288</f>
        <v>0</v>
      </c>
      <c r="K246" s="163">
        <f>'Energy Consumption'!J369</f>
        <v>0</v>
      </c>
      <c r="L246" s="104">
        <f>'Energy Consumption'!J370</f>
        <v>0</v>
      </c>
      <c r="M246" s="163">
        <f>'Energy Consumption'!J451</f>
        <v>0</v>
      </c>
      <c r="N246" s="104">
        <f>'Energy Consumption'!J452</f>
        <v>0</v>
      </c>
      <c r="O246" s="163">
        <f>'Energy Consumption'!J533</f>
        <v>0</v>
      </c>
      <c r="P246" s="104">
        <f>'Energy Consumption'!J534</f>
        <v>0</v>
      </c>
      <c r="Q246" s="163">
        <f>'Energy Consumption'!J615</f>
        <v>0</v>
      </c>
      <c r="R246" s="104">
        <f>'Energy Consumption'!J616</f>
        <v>0</v>
      </c>
      <c r="S246" s="163">
        <f>'Energy Consumption'!J697</f>
        <v>0</v>
      </c>
      <c r="T246" s="104">
        <f>'Energy Consumption'!J698</f>
        <v>0</v>
      </c>
      <c r="U246" s="163">
        <f>'Energy Consumption'!J779</f>
        <v>0</v>
      </c>
      <c r="V246" s="104">
        <f>'Energy Consumption'!J780</f>
        <v>0</v>
      </c>
      <c r="W246" s="163">
        <f>'Energy Consumption'!J861</f>
        <v>0</v>
      </c>
      <c r="X246" s="104">
        <f>'Energy Consumption'!J862</f>
        <v>0</v>
      </c>
      <c r="Y246" s="163">
        <f>'Energy Consumption'!J943</f>
        <v>0</v>
      </c>
      <c r="Z246" s="104">
        <f>'Energy Consumption'!J944</f>
        <v>0</v>
      </c>
      <c r="AA246" s="163">
        <f>'Energy Consumption'!J1025</f>
        <v>0</v>
      </c>
      <c r="AB246" s="104">
        <f>'Energy Consumption'!J1026</f>
        <v>0</v>
      </c>
      <c r="AC246" s="163">
        <f>'Energy Consumption'!J1107</f>
        <v>0</v>
      </c>
      <c r="AD246" s="104">
        <f>'Energy Consumption'!J1108</f>
        <v>0</v>
      </c>
      <c r="AE246" s="163">
        <f>'Energy Consumption'!J1189</f>
        <v>0</v>
      </c>
      <c r="AF246" s="104">
        <f>'Energy Consumption'!J1190</f>
        <v>0</v>
      </c>
      <c r="AG246" s="163">
        <f>'Energy Consumption'!J1271</f>
        <v>0</v>
      </c>
      <c r="AH246" s="104">
        <f>'Energy Consumption'!J1272</f>
        <v>0</v>
      </c>
      <c r="AI246" s="163">
        <f>'Energy Consumption'!J1353</f>
        <v>0</v>
      </c>
      <c r="AJ246" s="104">
        <f>'Energy Consumption'!J1354</f>
        <v>0</v>
      </c>
      <c r="AK246" s="163">
        <f>'Energy Consumption'!J1435</f>
        <v>0</v>
      </c>
      <c r="AL246" s="104">
        <f>'Energy Consumption'!J1436</f>
        <v>0</v>
      </c>
      <c r="AM246" s="163">
        <f>'Energy Consumption'!J1517</f>
        <v>0</v>
      </c>
      <c r="AN246" s="104">
        <f>'Energy Consumption'!J1518</f>
        <v>0</v>
      </c>
      <c r="AO246" s="163">
        <f>'Energy Consumption'!J1599</f>
        <v>0</v>
      </c>
      <c r="AP246" s="104">
        <f>'Energy Consumption'!J1600</f>
        <v>0</v>
      </c>
      <c r="AR246" s="104">
        <f>'Relevant Variables'!J36</f>
        <v>0</v>
      </c>
      <c r="AS246" s="104">
        <f>'Relevant Variables'!J66</f>
        <v>0</v>
      </c>
      <c r="AT246" s="104">
        <f>'Relevant Variables'!J96</f>
        <v>0</v>
      </c>
      <c r="AU246" s="104">
        <f>'Relevant Variables'!J126</f>
        <v>0</v>
      </c>
      <c r="AV246" s="104">
        <f>'Relevant Variables'!J156</f>
        <v>0</v>
      </c>
      <c r="AW246" s="104">
        <f>'Relevant Variables'!J186</f>
        <v>0</v>
      </c>
      <c r="AX246" s="104">
        <f>'Relevant Variables'!J216</f>
        <v>0</v>
      </c>
      <c r="AY246" s="104">
        <f>'Relevant Variables'!J246</f>
        <v>0</v>
      </c>
      <c r="AZ246" s="104">
        <f>'Relevant Variables'!J276</f>
        <v>0</v>
      </c>
      <c r="BA246" s="104">
        <f>'Relevant Variables'!J306</f>
        <v>0</v>
      </c>
      <c r="BB246" s="104">
        <f>'Relevant Variables'!J336</f>
        <v>0</v>
      </c>
      <c r="BC246" s="104">
        <f>'Relevant Variables'!J366</f>
        <v>0</v>
      </c>
      <c r="BD246" s="104">
        <f>'Relevant Variables'!J396</f>
        <v>0</v>
      </c>
      <c r="BE246" s="104">
        <f>'Relevant Variables'!J426</f>
        <v>0</v>
      </c>
      <c r="BF246" s="104">
        <f>'Relevant Variables'!J456</f>
        <v>0</v>
      </c>
      <c r="BG246" s="104">
        <f>'Relevant Variables'!J486</f>
        <v>0</v>
      </c>
      <c r="BH246" s="104">
        <f>'Relevant Variables'!J516</f>
        <v>0</v>
      </c>
      <c r="BI246" s="104">
        <f>'Relevant Variables'!J546</f>
        <v>0</v>
      </c>
      <c r="BJ246" s="104">
        <f>'Relevant Variables'!J576</f>
        <v>0</v>
      </c>
      <c r="BK246" s="104">
        <f>'Relevant Variables'!J606</f>
        <v>0</v>
      </c>
    </row>
    <row r="247" spans="1:63" s="104" customFormat="1">
      <c r="A247" s="164">
        <f t="shared" si="4"/>
        <v>45505</v>
      </c>
      <c r="C247" s="163">
        <f>'Energy Consumption'!K41</f>
        <v>0</v>
      </c>
      <c r="D247" s="104">
        <f>'Energy Consumption'!K42</f>
        <v>0</v>
      </c>
      <c r="E247" s="163">
        <f>'Energy Consumption'!K123</f>
        <v>0</v>
      </c>
      <c r="F247" s="104">
        <f>'Energy Consumption'!K124</f>
        <v>0</v>
      </c>
      <c r="G247" s="163">
        <f>'Energy Consumption'!K205</f>
        <v>0</v>
      </c>
      <c r="H247" s="104">
        <f>'Energy Consumption'!K206</f>
        <v>0</v>
      </c>
      <c r="I247" s="163">
        <f>'Energy Consumption'!K287</f>
        <v>0</v>
      </c>
      <c r="J247" s="104">
        <f>'Energy Consumption'!K288</f>
        <v>0</v>
      </c>
      <c r="K247" s="163">
        <f>'Energy Consumption'!K369</f>
        <v>0</v>
      </c>
      <c r="L247" s="104">
        <f>'Energy Consumption'!K370</f>
        <v>0</v>
      </c>
      <c r="M247" s="163">
        <f>'Energy Consumption'!K451</f>
        <v>0</v>
      </c>
      <c r="N247" s="104">
        <f>'Energy Consumption'!K452</f>
        <v>0</v>
      </c>
      <c r="O247" s="163">
        <f>'Energy Consumption'!K533</f>
        <v>0</v>
      </c>
      <c r="P247" s="104">
        <f>'Energy Consumption'!K534</f>
        <v>0</v>
      </c>
      <c r="Q247" s="163">
        <f>'Energy Consumption'!K615</f>
        <v>0</v>
      </c>
      <c r="R247" s="104">
        <f>'Energy Consumption'!K616</f>
        <v>0</v>
      </c>
      <c r="S247" s="163">
        <f>'Energy Consumption'!K697</f>
        <v>0</v>
      </c>
      <c r="T247" s="104">
        <f>'Energy Consumption'!K698</f>
        <v>0</v>
      </c>
      <c r="U247" s="163">
        <f>'Energy Consumption'!K779</f>
        <v>0</v>
      </c>
      <c r="V247" s="104">
        <f>'Energy Consumption'!K780</f>
        <v>0</v>
      </c>
      <c r="W247" s="163">
        <f>'Energy Consumption'!K861</f>
        <v>0</v>
      </c>
      <c r="X247" s="104">
        <f>'Energy Consumption'!K862</f>
        <v>0</v>
      </c>
      <c r="Y247" s="163">
        <f>'Energy Consumption'!K943</f>
        <v>0</v>
      </c>
      <c r="Z247" s="104">
        <f>'Energy Consumption'!K944</f>
        <v>0</v>
      </c>
      <c r="AA247" s="163">
        <f>'Energy Consumption'!K1025</f>
        <v>0</v>
      </c>
      <c r="AB247" s="104">
        <f>'Energy Consumption'!K1026</f>
        <v>0</v>
      </c>
      <c r="AC247" s="163">
        <f>'Energy Consumption'!K1107</f>
        <v>0</v>
      </c>
      <c r="AD247" s="104">
        <f>'Energy Consumption'!K1108</f>
        <v>0</v>
      </c>
      <c r="AE247" s="163">
        <f>'Energy Consumption'!K1189</f>
        <v>0</v>
      </c>
      <c r="AF247" s="104">
        <f>'Energy Consumption'!K1190</f>
        <v>0</v>
      </c>
      <c r="AG247" s="163">
        <f>'Energy Consumption'!K1271</f>
        <v>0</v>
      </c>
      <c r="AH247" s="104">
        <f>'Energy Consumption'!K1272</f>
        <v>0</v>
      </c>
      <c r="AI247" s="163">
        <f>'Energy Consumption'!K1353</f>
        <v>0</v>
      </c>
      <c r="AJ247" s="104">
        <f>'Energy Consumption'!K1354</f>
        <v>0</v>
      </c>
      <c r="AK247" s="163">
        <f>'Energy Consumption'!K1435</f>
        <v>0</v>
      </c>
      <c r="AL247" s="104">
        <f>'Energy Consumption'!K1436</f>
        <v>0</v>
      </c>
      <c r="AM247" s="163">
        <f>'Energy Consumption'!K1517</f>
        <v>0</v>
      </c>
      <c r="AN247" s="104">
        <f>'Energy Consumption'!K1518</f>
        <v>0</v>
      </c>
      <c r="AO247" s="163">
        <f>'Energy Consumption'!K1599</f>
        <v>0</v>
      </c>
      <c r="AP247" s="104">
        <f>'Energy Consumption'!K1600</f>
        <v>0</v>
      </c>
      <c r="AR247" s="104">
        <f>'Relevant Variables'!K36</f>
        <v>0</v>
      </c>
      <c r="AS247" s="104">
        <f>'Relevant Variables'!K66</f>
        <v>0</v>
      </c>
      <c r="AT247" s="104">
        <f>'Relevant Variables'!K96</f>
        <v>0</v>
      </c>
      <c r="AU247" s="104">
        <f>'Relevant Variables'!K126</f>
        <v>0</v>
      </c>
      <c r="AV247" s="104">
        <f>'Relevant Variables'!K156</f>
        <v>0</v>
      </c>
      <c r="AW247" s="104">
        <f>'Relevant Variables'!K186</f>
        <v>0</v>
      </c>
      <c r="AX247" s="104">
        <f>'Relevant Variables'!K216</f>
        <v>0</v>
      </c>
      <c r="AY247" s="104">
        <f>'Relevant Variables'!K246</f>
        <v>0</v>
      </c>
      <c r="AZ247" s="104">
        <f>'Relevant Variables'!K276</f>
        <v>0</v>
      </c>
      <c r="BA247" s="104">
        <f>'Relevant Variables'!K306</f>
        <v>0</v>
      </c>
      <c r="BB247" s="104">
        <f>'Relevant Variables'!K336</f>
        <v>0</v>
      </c>
      <c r="BC247" s="104">
        <f>'Relevant Variables'!K366</f>
        <v>0</v>
      </c>
      <c r="BD247" s="104">
        <f>'Relevant Variables'!K396</f>
        <v>0</v>
      </c>
      <c r="BE247" s="104">
        <f>'Relevant Variables'!K426</f>
        <v>0</v>
      </c>
      <c r="BF247" s="104">
        <f>'Relevant Variables'!K456</f>
        <v>0</v>
      </c>
      <c r="BG247" s="104">
        <f>'Relevant Variables'!K486</f>
        <v>0</v>
      </c>
      <c r="BH247" s="104">
        <f>'Relevant Variables'!K516</f>
        <v>0</v>
      </c>
      <c r="BI247" s="104">
        <f>'Relevant Variables'!K546</f>
        <v>0</v>
      </c>
      <c r="BJ247" s="104">
        <f>'Relevant Variables'!K576</f>
        <v>0</v>
      </c>
      <c r="BK247" s="104">
        <f>'Relevant Variables'!K606</f>
        <v>0</v>
      </c>
    </row>
    <row r="248" spans="1:63" s="104" customFormat="1">
      <c r="A248" s="164">
        <f t="shared" si="4"/>
        <v>45536</v>
      </c>
      <c r="C248" s="163">
        <f>'Energy Consumption'!L41</f>
        <v>0</v>
      </c>
      <c r="D248" s="104">
        <f>'Energy Consumption'!L42</f>
        <v>0</v>
      </c>
      <c r="E248" s="163">
        <f>'Energy Consumption'!L123</f>
        <v>0</v>
      </c>
      <c r="F248" s="104">
        <f>'Energy Consumption'!L124</f>
        <v>0</v>
      </c>
      <c r="G248" s="163">
        <f>'Energy Consumption'!L205</f>
        <v>0</v>
      </c>
      <c r="H248" s="104">
        <f>'Energy Consumption'!L206</f>
        <v>0</v>
      </c>
      <c r="I248" s="163">
        <f>'Energy Consumption'!L287</f>
        <v>0</v>
      </c>
      <c r="J248" s="104">
        <f>'Energy Consumption'!L288</f>
        <v>0</v>
      </c>
      <c r="K248" s="163">
        <f>'Energy Consumption'!L369</f>
        <v>0</v>
      </c>
      <c r="L248" s="104">
        <f>'Energy Consumption'!L370</f>
        <v>0</v>
      </c>
      <c r="M248" s="163">
        <f>'Energy Consumption'!L451</f>
        <v>0</v>
      </c>
      <c r="N248" s="104">
        <f>'Energy Consumption'!L452</f>
        <v>0</v>
      </c>
      <c r="O248" s="163">
        <f>'Energy Consumption'!L533</f>
        <v>0</v>
      </c>
      <c r="P248" s="104">
        <f>'Energy Consumption'!L534</f>
        <v>0</v>
      </c>
      <c r="Q248" s="163">
        <f>'Energy Consumption'!L615</f>
        <v>0</v>
      </c>
      <c r="R248" s="104">
        <f>'Energy Consumption'!L616</f>
        <v>0</v>
      </c>
      <c r="S248" s="163">
        <f>'Energy Consumption'!L697</f>
        <v>0</v>
      </c>
      <c r="T248" s="104">
        <f>'Energy Consumption'!L698</f>
        <v>0</v>
      </c>
      <c r="U248" s="163">
        <f>'Energy Consumption'!L779</f>
        <v>0</v>
      </c>
      <c r="V248" s="104">
        <f>'Energy Consumption'!L780</f>
        <v>0</v>
      </c>
      <c r="W248" s="163">
        <f>'Energy Consumption'!L861</f>
        <v>0</v>
      </c>
      <c r="X248" s="104">
        <f>'Energy Consumption'!L862</f>
        <v>0</v>
      </c>
      <c r="Y248" s="163">
        <f>'Energy Consumption'!L943</f>
        <v>0</v>
      </c>
      <c r="Z248" s="104">
        <f>'Energy Consumption'!L944</f>
        <v>0</v>
      </c>
      <c r="AA248" s="163">
        <f>'Energy Consumption'!L1025</f>
        <v>0</v>
      </c>
      <c r="AB248" s="104">
        <f>'Energy Consumption'!L1026</f>
        <v>0</v>
      </c>
      <c r="AC248" s="163">
        <f>'Energy Consumption'!L1107</f>
        <v>0</v>
      </c>
      <c r="AD248" s="104">
        <f>'Energy Consumption'!L1108</f>
        <v>0</v>
      </c>
      <c r="AE248" s="163">
        <f>'Energy Consumption'!L1189</f>
        <v>0</v>
      </c>
      <c r="AF248" s="104">
        <f>'Energy Consumption'!L1190</f>
        <v>0</v>
      </c>
      <c r="AG248" s="163">
        <f>'Energy Consumption'!L1271</f>
        <v>0</v>
      </c>
      <c r="AH248" s="104">
        <f>'Energy Consumption'!L1272</f>
        <v>0</v>
      </c>
      <c r="AI248" s="163">
        <f>'Energy Consumption'!L1353</f>
        <v>0</v>
      </c>
      <c r="AJ248" s="104">
        <f>'Energy Consumption'!L1354</f>
        <v>0</v>
      </c>
      <c r="AK248" s="163">
        <f>'Energy Consumption'!L1435</f>
        <v>0</v>
      </c>
      <c r="AL248" s="104">
        <f>'Energy Consumption'!L1436</f>
        <v>0</v>
      </c>
      <c r="AM248" s="163">
        <f>'Energy Consumption'!L1517</f>
        <v>0</v>
      </c>
      <c r="AN248" s="104">
        <f>'Energy Consumption'!L1518</f>
        <v>0</v>
      </c>
      <c r="AO248" s="163">
        <f>'Energy Consumption'!L1599</f>
        <v>0</v>
      </c>
      <c r="AP248" s="104">
        <f>'Energy Consumption'!L1600</f>
        <v>0</v>
      </c>
      <c r="AR248" s="104">
        <f>'Relevant Variables'!L36</f>
        <v>0</v>
      </c>
      <c r="AS248" s="104">
        <f>'Relevant Variables'!L66</f>
        <v>0</v>
      </c>
      <c r="AT248" s="104">
        <f>'Relevant Variables'!L96</f>
        <v>0</v>
      </c>
      <c r="AU248" s="104">
        <f>'Relevant Variables'!L126</f>
        <v>0</v>
      </c>
      <c r="AV248" s="104">
        <f>'Relevant Variables'!L156</f>
        <v>0</v>
      </c>
      <c r="AW248" s="104">
        <f>'Relevant Variables'!L186</f>
        <v>0</v>
      </c>
      <c r="AX248" s="104">
        <f>'Relevant Variables'!L216</f>
        <v>0</v>
      </c>
      <c r="AY248" s="104">
        <f>'Relevant Variables'!L246</f>
        <v>0</v>
      </c>
      <c r="AZ248" s="104">
        <f>'Relevant Variables'!L276</f>
        <v>0</v>
      </c>
      <c r="BA248" s="104">
        <f>'Relevant Variables'!L306</f>
        <v>0</v>
      </c>
      <c r="BB248" s="104">
        <f>'Relevant Variables'!L336</f>
        <v>0</v>
      </c>
      <c r="BC248" s="104">
        <f>'Relevant Variables'!L366</f>
        <v>0</v>
      </c>
      <c r="BD248" s="104">
        <f>'Relevant Variables'!L396</f>
        <v>0</v>
      </c>
      <c r="BE248" s="104">
        <f>'Relevant Variables'!L426</f>
        <v>0</v>
      </c>
      <c r="BF248" s="104">
        <f>'Relevant Variables'!L456</f>
        <v>0</v>
      </c>
      <c r="BG248" s="104">
        <f>'Relevant Variables'!L486</f>
        <v>0</v>
      </c>
      <c r="BH248" s="104">
        <f>'Relevant Variables'!L516</f>
        <v>0</v>
      </c>
      <c r="BI248" s="104">
        <f>'Relevant Variables'!L546</f>
        <v>0</v>
      </c>
      <c r="BJ248" s="104">
        <f>'Relevant Variables'!L576</f>
        <v>0</v>
      </c>
      <c r="BK248" s="104">
        <f>'Relevant Variables'!L606</f>
        <v>0</v>
      </c>
    </row>
    <row r="249" spans="1:63" s="104" customFormat="1">
      <c r="A249" s="164">
        <f t="shared" si="4"/>
        <v>45566</v>
      </c>
      <c r="C249" s="163">
        <f>'Energy Consumption'!M41</f>
        <v>0</v>
      </c>
      <c r="D249" s="104">
        <f>'Energy Consumption'!M42</f>
        <v>0</v>
      </c>
      <c r="E249" s="163">
        <f>'Energy Consumption'!M123</f>
        <v>0</v>
      </c>
      <c r="F249" s="104">
        <f>'Energy Consumption'!M124</f>
        <v>0</v>
      </c>
      <c r="G249" s="163">
        <f>'Energy Consumption'!M205</f>
        <v>0</v>
      </c>
      <c r="H249" s="104">
        <f>'Energy Consumption'!M206</f>
        <v>0</v>
      </c>
      <c r="I249" s="163">
        <f>'Energy Consumption'!M287</f>
        <v>0</v>
      </c>
      <c r="J249" s="104">
        <f>'Energy Consumption'!M288</f>
        <v>0</v>
      </c>
      <c r="K249" s="163">
        <f>'Energy Consumption'!M369</f>
        <v>0</v>
      </c>
      <c r="L249" s="104">
        <f>'Energy Consumption'!M370</f>
        <v>0</v>
      </c>
      <c r="M249" s="163">
        <f>'Energy Consumption'!M451</f>
        <v>0</v>
      </c>
      <c r="N249" s="104">
        <f>'Energy Consumption'!M452</f>
        <v>0</v>
      </c>
      <c r="O249" s="163">
        <f>'Energy Consumption'!M533</f>
        <v>0</v>
      </c>
      <c r="P249" s="104">
        <f>'Energy Consumption'!M534</f>
        <v>0</v>
      </c>
      <c r="Q249" s="163">
        <f>'Energy Consumption'!M615</f>
        <v>0</v>
      </c>
      <c r="R249" s="104">
        <f>'Energy Consumption'!M616</f>
        <v>0</v>
      </c>
      <c r="S249" s="163">
        <f>'Energy Consumption'!M697</f>
        <v>0</v>
      </c>
      <c r="T249" s="104">
        <f>'Energy Consumption'!M698</f>
        <v>0</v>
      </c>
      <c r="U249" s="163">
        <f>'Energy Consumption'!M779</f>
        <v>0</v>
      </c>
      <c r="V249" s="104">
        <f>'Energy Consumption'!M780</f>
        <v>0</v>
      </c>
      <c r="W249" s="163">
        <f>'Energy Consumption'!M861</f>
        <v>0</v>
      </c>
      <c r="X249" s="104">
        <f>'Energy Consumption'!M862</f>
        <v>0</v>
      </c>
      <c r="Y249" s="163">
        <f>'Energy Consumption'!M943</f>
        <v>0</v>
      </c>
      <c r="Z249" s="104">
        <f>'Energy Consumption'!M944</f>
        <v>0</v>
      </c>
      <c r="AA249" s="163">
        <f>'Energy Consumption'!M1025</f>
        <v>0</v>
      </c>
      <c r="AB249" s="104">
        <f>'Energy Consumption'!M1026</f>
        <v>0</v>
      </c>
      <c r="AC249" s="163">
        <f>'Energy Consumption'!M1107</f>
        <v>0</v>
      </c>
      <c r="AD249" s="104">
        <f>'Energy Consumption'!M1108</f>
        <v>0</v>
      </c>
      <c r="AE249" s="163">
        <f>'Energy Consumption'!M1189</f>
        <v>0</v>
      </c>
      <c r="AF249" s="104">
        <f>'Energy Consumption'!M1190</f>
        <v>0</v>
      </c>
      <c r="AG249" s="163">
        <f>'Energy Consumption'!M1271</f>
        <v>0</v>
      </c>
      <c r="AH249" s="104">
        <f>'Energy Consumption'!M1272</f>
        <v>0</v>
      </c>
      <c r="AI249" s="163">
        <f>'Energy Consumption'!M1353</f>
        <v>0</v>
      </c>
      <c r="AJ249" s="104">
        <f>'Energy Consumption'!M1354</f>
        <v>0</v>
      </c>
      <c r="AK249" s="163">
        <f>'Energy Consumption'!M1435</f>
        <v>0</v>
      </c>
      <c r="AL249" s="104">
        <f>'Energy Consumption'!M1436</f>
        <v>0</v>
      </c>
      <c r="AM249" s="163">
        <f>'Energy Consumption'!M1517</f>
        <v>0</v>
      </c>
      <c r="AN249" s="104">
        <f>'Energy Consumption'!M1518</f>
        <v>0</v>
      </c>
      <c r="AO249" s="163">
        <f>'Energy Consumption'!M1599</f>
        <v>0</v>
      </c>
      <c r="AP249" s="104">
        <f>'Energy Consumption'!M1600</f>
        <v>0</v>
      </c>
      <c r="AR249" s="104">
        <f>'Relevant Variables'!M36</f>
        <v>0</v>
      </c>
      <c r="AS249" s="104">
        <f>'Relevant Variables'!M66</f>
        <v>0</v>
      </c>
      <c r="AT249" s="104">
        <f>'Relevant Variables'!M96</f>
        <v>0</v>
      </c>
      <c r="AU249" s="104">
        <f>'Relevant Variables'!M126</f>
        <v>0</v>
      </c>
      <c r="AV249" s="104">
        <f>'Relevant Variables'!M156</f>
        <v>0</v>
      </c>
      <c r="AW249" s="104">
        <f>'Relevant Variables'!M186</f>
        <v>0</v>
      </c>
      <c r="AX249" s="104">
        <f>'Relevant Variables'!M216</f>
        <v>0</v>
      </c>
      <c r="AY249" s="104">
        <f>'Relevant Variables'!M246</f>
        <v>0</v>
      </c>
      <c r="AZ249" s="104">
        <f>'Relevant Variables'!M276</f>
        <v>0</v>
      </c>
      <c r="BA249" s="104">
        <f>'Relevant Variables'!M306</f>
        <v>0</v>
      </c>
      <c r="BB249" s="104">
        <f>'Relevant Variables'!M336</f>
        <v>0</v>
      </c>
      <c r="BC249" s="104">
        <f>'Relevant Variables'!M366</f>
        <v>0</v>
      </c>
      <c r="BD249" s="104">
        <f>'Relevant Variables'!M396</f>
        <v>0</v>
      </c>
      <c r="BE249" s="104">
        <f>'Relevant Variables'!M426</f>
        <v>0</v>
      </c>
      <c r="BF249" s="104">
        <f>'Relevant Variables'!M456</f>
        <v>0</v>
      </c>
      <c r="BG249" s="104">
        <f>'Relevant Variables'!M486</f>
        <v>0</v>
      </c>
      <c r="BH249" s="104">
        <f>'Relevant Variables'!M516</f>
        <v>0</v>
      </c>
      <c r="BI249" s="104">
        <f>'Relevant Variables'!M546</f>
        <v>0</v>
      </c>
      <c r="BJ249" s="104">
        <f>'Relevant Variables'!M576</f>
        <v>0</v>
      </c>
      <c r="BK249" s="104">
        <f>'Relevant Variables'!M606</f>
        <v>0</v>
      </c>
    </row>
    <row r="250" spans="1:63" s="104" customFormat="1">
      <c r="A250" s="164">
        <f t="shared" si="4"/>
        <v>45597</v>
      </c>
      <c r="C250" s="163">
        <f>'Energy Consumption'!N41</f>
        <v>0</v>
      </c>
      <c r="D250" s="104">
        <f>'Energy Consumption'!N42</f>
        <v>0</v>
      </c>
      <c r="E250" s="163">
        <f>'Energy Consumption'!N123</f>
        <v>0</v>
      </c>
      <c r="F250" s="104">
        <f>'Energy Consumption'!N124</f>
        <v>0</v>
      </c>
      <c r="G250" s="163">
        <f>'Energy Consumption'!N205</f>
        <v>0</v>
      </c>
      <c r="H250" s="104">
        <f>'Energy Consumption'!N206</f>
        <v>0</v>
      </c>
      <c r="I250" s="163">
        <f>'Energy Consumption'!N287</f>
        <v>0</v>
      </c>
      <c r="J250" s="104">
        <f>'Energy Consumption'!N288</f>
        <v>0</v>
      </c>
      <c r="K250" s="163">
        <f>'Energy Consumption'!N369</f>
        <v>0</v>
      </c>
      <c r="L250" s="104">
        <f>'Energy Consumption'!N370</f>
        <v>0</v>
      </c>
      <c r="M250" s="163">
        <f>'Energy Consumption'!N451</f>
        <v>0</v>
      </c>
      <c r="N250" s="104">
        <f>'Energy Consumption'!N452</f>
        <v>0</v>
      </c>
      <c r="O250" s="163">
        <f>'Energy Consumption'!N533</f>
        <v>0</v>
      </c>
      <c r="P250" s="104">
        <f>'Energy Consumption'!N534</f>
        <v>0</v>
      </c>
      <c r="Q250" s="163">
        <f>'Energy Consumption'!N615</f>
        <v>0</v>
      </c>
      <c r="R250" s="104">
        <f>'Energy Consumption'!N616</f>
        <v>0</v>
      </c>
      <c r="S250" s="163">
        <f>'Energy Consumption'!N697</f>
        <v>0</v>
      </c>
      <c r="T250" s="104">
        <f>'Energy Consumption'!N698</f>
        <v>0</v>
      </c>
      <c r="U250" s="163">
        <f>'Energy Consumption'!N779</f>
        <v>0</v>
      </c>
      <c r="V250" s="104">
        <f>'Energy Consumption'!N780</f>
        <v>0</v>
      </c>
      <c r="W250" s="163">
        <f>'Energy Consumption'!N861</f>
        <v>0</v>
      </c>
      <c r="X250" s="104">
        <f>'Energy Consumption'!N862</f>
        <v>0</v>
      </c>
      <c r="Y250" s="163">
        <f>'Energy Consumption'!N943</f>
        <v>0</v>
      </c>
      <c r="Z250" s="104">
        <f>'Energy Consumption'!N944</f>
        <v>0</v>
      </c>
      <c r="AA250" s="163">
        <f>'Energy Consumption'!N1025</f>
        <v>0</v>
      </c>
      <c r="AB250" s="104">
        <f>'Energy Consumption'!N1026</f>
        <v>0</v>
      </c>
      <c r="AC250" s="163">
        <f>'Energy Consumption'!N1107</f>
        <v>0</v>
      </c>
      <c r="AD250" s="104">
        <f>'Energy Consumption'!N1108</f>
        <v>0</v>
      </c>
      <c r="AE250" s="163">
        <f>'Energy Consumption'!N1189</f>
        <v>0</v>
      </c>
      <c r="AF250" s="104">
        <f>'Energy Consumption'!N1190</f>
        <v>0</v>
      </c>
      <c r="AG250" s="163">
        <f>'Energy Consumption'!N1271</f>
        <v>0</v>
      </c>
      <c r="AH250" s="104">
        <f>'Energy Consumption'!N1272</f>
        <v>0</v>
      </c>
      <c r="AI250" s="163">
        <f>'Energy Consumption'!N1353</f>
        <v>0</v>
      </c>
      <c r="AJ250" s="104">
        <f>'Energy Consumption'!N1354</f>
        <v>0</v>
      </c>
      <c r="AK250" s="163">
        <f>'Energy Consumption'!N1435</f>
        <v>0</v>
      </c>
      <c r="AL250" s="104">
        <f>'Energy Consumption'!N1436</f>
        <v>0</v>
      </c>
      <c r="AM250" s="163">
        <f>'Energy Consumption'!N1517</f>
        <v>0</v>
      </c>
      <c r="AN250" s="104">
        <f>'Energy Consumption'!N1518</f>
        <v>0</v>
      </c>
      <c r="AO250" s="163">
        <f>'Energy Consumption'!N1599</f>
        <v>0</v>
      </c>
      <c r="AP250" s="104">
        <f>'Energy Consumption'!N1600</f>
        <v>0</v>
      </c>
      <c r="AR250" s="104">
        <f>'Relevant Variables'!N36</f>
        <v>0</v>
      </c>
      <c r="AS250" s="104">
        <f>'Relevant Variables'!N66</f>
        <v>0</v>
      </c>
      <c r="AT250" s="104">
        <f>'Relevant Variables'!N96</f>
        <v>0</v>
      </c>
      <c r="AU250" s="104">
        <f>'Relevant Variables'!N126</f>
        <v>0</v>
      </c>
      <c r="AV250" s="104">
        <f>'Relevant Variables'!N156</f>
        <v>0</v>
      </c>
      <c r="AW250" s="104">
        <f>'Relevant Variables'!N186</f>
        <v>0</v>
      </c>
      <c r="AX250" s="104">
        <f>'Relevant Variables'!N216</f>
        <v>0</v>
      </c>
      <c r="AY250" s="104">
        <f>'Relevant Variables'!N246</f>
        <v>0</v>
      </c>
      <c r="AZ250" s="104">
        <f>'Relevant Variables'!N276</f>
        <v>0</v>
      </c>
      <c r="BA250" s="104">
        <f>'Relevant Variables'!N306</f>
        <v>0</v>
      </c>
      <c r="BB250" s="104">
        <f>'Relevant Variables'!N336</f>
        <v>0</v>
      </c>
      <c r="BC250" s="104">
        <f>'Relevant Variables'!N366</f>
        <v>0</v>
      </c>
      <c r="BD250" s="104">
        <f>'Relevant Variables'!N396</f>
        <v>0</v>
      </c>
      <c r="BE250" s="104">
        <f>'Relevant Variables'!N426</f>
        <v>0</v>
      </c>
      <c r="BF250" s="104">
        <f>'Relevant Variables'!N456</f>
        <v>0</v>
      </c>
      <c r="BG250" s="104">
        <f>'Relevant Variables'!N486</f>
        <v>0</v>
      </c>
      <c r="BH250" s="104">
        <f>'Relevant Variables'!N516</f>
        <v>0</v>
      </c>
      <c r="BI250" s="104">
        <f>'Relevant Variables'!N546</f>
        <v>0</v>
      </c>
      <c r="BJ250" s="104">
        <f>'Relevant Variables'!N576</f>
        <v>0</v>
      </c>
      <c r="BK250" s="104">
        <f>'Relevant Variables'!N606</f>
        <v>0</v>
      </c>
    </row>
    <row r="251" spans="1:63" s="104" customFormat="1">
      <c r="A251" s="164">
        <f t="shared" si="4"/>
        <v>45627</v>
      </c>
      <c r="C251" s="163">
        <f>'Energy Consumption'!O41</f>
        <v>0</v>
      </c>
      <c r="D251" s="104">
        <f>'Energy Consumption'!O42</f>
        <v>0</v>
      </c>
      <c r="E251" s="163">
        <f>'Energy Consumption'!O123</f>
        <v>0</v>
      </c>
      <c r="F251" s="104">
        <f>'Energy Consumption'!O124</f>
        <v>0</v>
      </c>
      <c r="G251" s="163">
        <f>'Energy Consumption'!O205</f>
        <v>0</v>
      </c>
      <c r="H251" s="104">
        <f>'Energy Consumption'!O206</f>
        <v>0</v>
      </c>
      <c r="I251" s="163">
        <f>'Energy Consumption'!O287</f>
        <v>0</v>
      </c>
      <c r="J251" s="104">
        <f>'Energy Consumption'!O288</f>
        <v>0</v>
      </c>
      <c r="K251" s="163">
        <f>'Energy Consumption'!O369</f>
        <v>0</v>
      </c>
      <c r="L251" s="104">
        <f>'Energy Consumption'!O370</f>
        <v>0</v>
      </c>
      <c r="M251" s="163">
        <f>'Energy Consumption'!O451</f>
        <v>0</v>
      </c>
      <c r="N251" s="104">
        <f>'Energy Consumption'!O452</f>
        <v>0</v>
      </c>
      <c r="O251" s="163">
        <f>'Energy Consumption'!O533</f>
        <v>0</v>
      </c>
      <c r="P251" s="104">
        <f>'Energy Consumption'!O534</f>
        <v>0</v>
      </c>
      <c r="Q251" s="163">
        <f>'Energy Consumption'!O615</f>
        <v>0</v>
      </c>
      <c r="R251" s="104">
        <f>'Energy Consumption'!O616</f>
        <v>0</v>
      </c>
      <c r="S251" s="163">
        <f>'Energy Consumption'!O697</f>
        <v>0</v>
      </c>
      <c r="T251" s="104">
        <f>'Energy Consumption'!O698</f>
        <v>0</v>
      </c>
      <c r="U251" s="163">
        <f>'Energy Consumption'!O779</f>
        <v>0</v>
      </c>
      <c r="V251" s="104">
        <f>'Energy Consumption'!O780</f>
        <v>0</v>
      </c>
      <c r="W251" s="163">
        <f>'Energy Consumption'!O861</f>
        <v>0</v>
      </c>
      <c r="X251" s="104">
        <f>'Energy Consumption'!O862</f>
        <v>0</v>
      </c>
      <c r="Y251" s="163">
        <f>'Energy Consumption'!O943</f>
        <v>0</v>
      </c>
      <c r="Z251" s="104">
        <f>'Energy Consumption'!O944</f>
        <v>0</v>
      </c>
      <c r="AA251" s="163">
        <f>'Energy Consumption'!O1025</f>
        <v>0</v>
      </c>
      <c r="AB251" s="104">
        <f>'Energy Consumption'!O1026</f>
        <v>0</v>
      </c>
      <c r="AC251" s="163">
        <f>'Energy Consumption'!O1107</f>
        <v>0</v>
      </c>
      <c r="AD251" s="104">
        <f>'Energy Consumption'!O1108</f>
        <v>0</v>
      </c>
      <c r="AE251" s="163">
        <f>'Energy Consumption'!O1189</f>
        <v>0</v>
      </c>
      <c r="AF251" s="104">
        <f>'Energy Consumption'!O1190</f>
        <v>0</v>
      </c>
      <c r="AG251" s="163">
        <f>'Energy Consumption'!O1271</f>
        <v>0</v>
      </c>
      <c r="AH251" s="104">
        <f>'Energy Consumption'!O1272</f>
        <v>0</v>
      </c>
      <c r="AI251" s="163">
        <f>'Energy Consumption'!O1353</f>
        <v>0</v>
      </c>
      <c r="AJ251" s="104">
        <f>'Energy Consumption'!O1354</f>
        <v>0</v>
      </c>
      <c r="AK251" s="163">
        <f>'Energy Consumption'!O1435</f>
        <v>0</v>
      </c>
      <c r="AL251" s="104">
        <f>'Energy Consumption'!O1436</f>
        <v>0</v>
      </c>
      <c r="AM251" s="163">
        <f>'Energy Consumption'!O1517</f>
        <v>0</v>
      </c>
      <c r="AN251" s="104">
        <f>'Energy Consumption'!O1518</f>
        <v>0</v>
      </c>
      <c r="AO251" s="163">
        <f>'Energy Consumption'!O1599</f>
        <v>0</v>
      </c>
      <c r="AP251" s="104">
        <f>'Energy Consumption'!O1600</f>
        <v>0</v>
      </c>
      <c r="AR251" s="104">
        <f>'Relevant Variables'!O36</f>
        <v>0</v>
      </c>
      <c r="AS251" s="104">
        <f>'Relevant Variables'!O66</f>
        <v>0</v>
      </c>
      <c r="AT251" s="104">
        <f>'Relevant Variables'!O96</f>
        <v>0</v>
      </c>
      <c r="AU251" s="104">
        <f>'Relevant Variables'!O126</f>
        <v>0</v>
      </c>
      <c r="AV251" s="104">
        <f>'Relevant Variables'!O156</f>
        <v>0</v>
      </c>
      <c r="AW251" s="104">
        <f>'Relevant Variables'!O186</f>
        <v>0</v>
      </c>
      <c r="AX251" s="104">
        <f>'Relevant Variables'!O216</f>
        <v>0</v>
      </c>
      <c r="AY251" s="104">
        <f>'Relevant Variables'!O246</f>
        <v>0</v>
      </c>
      <c r="AZ251" s="104">
        <f>'Relevant Variables'!O276</f>
        <v>0</v>
      </c>
      <c r="BA251" s="104">
        <f>'Relevant Variables'!O306</f>
        <v>0</v>
      </c>
      <c r="BB251" s="104">
        <f>'Relevant Variables'!O336</f>
        <v>0</v>
      </c>
      <c r="BC251" s="104">
        <f>'Relevant Variables'!O366</f>
        <v>0</v>
      </c>
      <c r="BD251" s="104">
        <f>'Relevant Variables'!O396</f>
        <v>0</v>
      </c>
      <c r="BE251" s="104">
        <f>'Relevant Variables'!O426</f>
        <v>0</v>
      </c>
      <c r="BF251" s="104">
        <f>'Relevant Variables'!O456</f>
        <v>0</v>
      </c>
      <c r="BG251" s="104">
        <f>'Relevant Variables'!O486</f>
        <v>0</v>
      </c>
      <c r="BH251" s="104">
        <f>'Relevant Variables'!O516</f>
        <v>0</v>
      </c>
      <c r="BI251" s="104">
        <f>'Relevant Variables'!O546</f>
        <v>0</v>
      </c>
      <c r="BJ251" s="104">
        <f>'Relevant Variables'!O576</f>
        <v>0</v>
      </c>
      <c r="BK251" s="104">
        <f>'Relevant Variables'!O606</f>
        <v>0</v>
      </c>
    </row>
    <row r="252" spans="1:63" s="104" customFormat="1">
      <c r="A252" s="164">
        <f t="shared" si="4"/>
        <v>45658</v>
      </c>
      <c r="C252" s="163">
        <f>'Energy Consumption'!D39</f>
        <v>0</v>
      </c>
      <c r="D252" s="104">
        <f>'Energy Consumption'!D40</f>
        <v>0</v>
      </c>
      <c r="E252" s="163">
        <f>'Energy Consumption'!D121</f>
        <v>0</v>
      </c>
      <c r="F252" s="104">
        <f>'Energy Consumption'!D122</f>
        <v>0</v>
      </c>
      <c r="G252" s="163">
        <f>'Energy Consumption'!D203</f>
        <v>0</v>
      </c>
      <c r="H252" s="104">
        <f>'Energy Consumption'!D204</f>
        <v>0</v>
      </c>
      <c r="I252" s="163">
        <f>'Energy Consumption'!D285</f>
        <v>0</v>
      </c>
      <c r="J252" s="104">
        <f>'Energy Consumption'!D286</f>
        <v>0</v>
      </c>
      <c r="K252" s="163">
        <f>'Energy Consumption'!D367</f>
        <v>0</v>
      </c>
      <c r="L252" s="104">
        <f>'Energy Consumption'!D368</f>
        <v>0</v>
      </c>
      <c r="M252" s="163">
        <f>'Energy Consumption'!D449</f>
        <v>0</v>
      </c>
      <c r="N252" s="104">
        <f>'Energy Consumption'!D450</f>
        <v>0</v>
      </c>
      <c r="O252" s="163">
        <f>'Energy Consumption'!D531</f>
        <v>0</v>
      </c>
      <c r="P252" s="104">
        <f>'Energy Consumption'!D532</f>
        <v>0</v>
      </c>
      <c r="Q252" s="163">
        <f>'Energy Consumption'!D613</f>
        <v>0</v>
      </c>
      <c r="R252" s="104">
        <f>'Energy Consumption'!D614</f>
        <v>0</v>
      </c>
      <c r="S252" s="163">
        <f>'Energy Consumption'!D695</f>
        <v>0</v>
      </c>
      <c r="T252" s="104">
        <f>'Energy Consumption'!D696</f>
        <v>0</v>
      </c>
      <c r="U252" s="163">
        <f>'Energy Consumption'!D777</f>
        <v>0</v>
      </c>
      <c r="V252" s="104">
        <f>'Energy Consumption'!D778</f>
        <v>0</v>
      </c>
      <c r="W252" s="163">
        <f>'Energy Consumption'!D859</f>
        <v>0</v>
      </c>
      <c r="X252" s="104">
        <f>'Energy Consumption'!D860</f>
        <v>0</v>
      </c>
      <c r="Y252" s="163">
        <f>'Energy Consumption'!D941</f>
        <v>0</v>
      </c>
      <c r="Z252" s="104">
        <f>'Energy Consumption'!D942</f>
        <v>0</v>
      </c>
      <c r="AA252" s="163">
        <f>'Energy Consumption'!D1023</f>
        <v>0</v>
      </c>
      <c r="AB252" s="104">
        <f>'Energy Consumption'!D1024</f>
        <v>0</v>
      </c>
      <c r="AC252" s="163">
        <f>'Energy Consumption'!D1105</f>
        <v>0</v>
      </c>
      <c r="AD252" s="104">
        <f>'Energy Consumption'!D1106</f>
        <v>0</v>
      </c>
      <c r="AE252" s="163">
        <f>'Energy Consumption'!D1187</f>
        <v>0</v>
      </c>
      <c r="AF252" s="104">
        <f>'Energy Consumption'!D1188</f>
        <v>0</v>
      </c>
      <c r="AG252" s="163">
        <f>'Energy Consumption'!D1269</f>
        <v>0</v>
      </c>
      <c r="AH252" s="104">
        <f>'Energy Consumption'!D1270</f>
        <v>0</v>
      </c>
      <c r="AI252" s="163">
        <f>'Energy Consumption'!D1351</f>
        <v>0</v>
      </c>
      <c r="AJ252" s="104">
        <f>'Energy Consumption'!D1352</f>
        <v>0</v>
      </c>
      <c r="AK252" s="163">
        <f>'Energy Consumption'!D1433</f>
        <v>0</v>
      </c>
      <c r="AL252" s="104">
        <f>'Energy Consumption'!D1434</f>
        <v>0</v>
      </c>
      <c r="AM252" s="163">
        <f>'Energy Consumption'!D1515</f>
        <v>0</v>
      </c>
      <c r="AN252" s="104">
        <f>'Energy Consumption'!D1516</f>
        <v>0</v>
      </c>
      <c r="AO252" s="163">
        <f>'Energy Consumption'!D1597</f>
        <v>0</v>
      </c>
      <c r="AP252" s="104">
        <f>'Energy Consumption'!D1598</f>
        <v>0</v>
      </c>
      <c r="AR252" s="104">
        <f>'Relevant Variables'!D35</f>
        <v>0</v>
      </c>
      <c r="AS252" s="104">
        <f>'Relevant Variables'!D65</f>
        <v>0</v>
      </c>
      <c r="AT252" s="104">
        <f>'Relevant Variables'!D95</f>
        <v>0</v>
      </c>
      <c r="AU252" s="104">
        <f>'Relevant Variables'!D125</f>
        <v>0</v>
      </c>
      <c r="AV252" s="104">
        <f>'Relevant Variables'!D155</f>
        <v>0</v>
      </c>
      <c r="AW252" s="104">
        <f>'Relevant Variables'!D185</f>
        <v>0</v>
      </c>
      <c r="AX252" s="104">
        <f>'Relevant Variables'!D215</f>
        <v>0</v>
      </c>
      <c r="AY252" s="104">
        <f>'Relevant Variables'!D245</f>
        <v>0</v>
      </c>
      <c r="AZ252" s="104">
        <f>'Relevant Variables'!D275</f>
        <v>0</v>
      </c>
      <c r="BA252" s="104">
        <f>'Relevant Variables'!D305</f>
        <v>0</v>
      </c>
      <c r="BB252" s="104">
        <f>'Relevant Variables'!D335</f>
        <v>0</v>
      </c>
      <c r="BC252" s="104">
        <f>'Relevant Variables'!D365</f>
        <v>0</v>
      </c>
      <c r="BD252" s="104">
        <f>'Relevant Variables'!D395</f>
        <v>0</v>
      </c>
      <c r="BE252" s="104">
        <f>'Relevant Variables'!D425</f>
        <v>0</v>
      </c>
      <c r="BF252" s="104">
        <f>'Relevant Variables'!D455</f>
        <v>0</v>
      </c>
      <c r="BG252" s="104">
        <f>'Relevant Variables'!D485</f>
        <v>0</v>
      </c>
      <c r="BH252" s="104">
        <f>'Relevant Variables'!D515</f>
        <v>0</v>
      </c>
      <c r="BI252" s="104">
        <f>'Relevant Variables'!D545</f>
        <v>0</v>
      </c>
      <c r="BJ252" s="104">
        <f>'Relevant Variables'!D575</f>
        <v>0</v>
      </c>
      <c r="BK252" s="104">
        <f>'Relevant Variables'!D605</f>
        <v>0</v>
      </c>
    </row>
    <row r="253" spans="1:63" s="104" customFormat="1">
      <c r="A253" s="164">
        <f t="shared" si="4"/>
        <v>45689</v>
      </c>
      <c r="C253" s="163">
        <f>'Energy Consumption'!E39</f>
        <v>0</v>
      </c>
      <c r="D253" s="104">
        <f>'Energy Consumption'!E40</f>
        <v>0</v>
      </c>
      <c r="E253" s="163">
        <f>'Energy Consumption'!E121</f>
        <v>0</v>
      </c>
      <c r="F253" s="104">
        <f>'Energy Consumption'!E122</f>
        <v>0</v>
      </c>
      <c r="G253" s="163">
        <f>'Energy Consumption'!E203</f>
        <v>0</v>
      </c>
      <c r="H253" s="104">
        <f>'Energy Consumption'!E204</f>
        <v>0</v>
      </c>
      <c r="I253" s="163">
        <f>'Energy Consumption'!E285</f>
        <v>0</v>
      </c>
      <c r="J253" s="104">
        <f>'Energy Consumption'!E286</f>
        <v>0</v>
      </c>
      <c r="K253" s="163">
        <f>'Energy Consumption'!E367</f>
        <v>0</v>
      </c>
      <c r="L253" s="104">
        <f>'Energy Consumption'!E368</f>
        <v>0</v>
      </c>
      <c r="M253" s="163">
        <f>'Energy Consumption'!E449</f>
        <v>0</v>
      </c>
      <c r="N253" s="104">
        <f>'Energy Consumption'!E450</f>
        <v>0</v>
      </c>
      <c r="O253" s="163">
        <f>'Energy Consumption'!E531</f>
        <v>0</v>
      </c>
      <c r="P253" s="104">
        <f>'Energy Consumption'!E532</f>
        <v>0</v>
      </c>
      <c r="Q253" s="163">
        <f>'Energy Consumption'!E613</f>
        <v>0</v>
      </c>
      <c r="R253" s="104">
        <f>'Energy Consumption'!E614</f>
        <v>0</v>
      </c>
      <c r="S253" s="163">
        <f>'Energy Consumption'!E695</f>
        <v>0</v>
      </c>
      <c r="T253" s="104">
        <f>'Energy Consumption'!E696</f>
        <v>0</v>
      </c>
      <c r="U253" s="163">
        <f>'Energy Consumption'!E777</f>
        <v>0</v>
      </c>
      <c r="V253" s="104">
        <f>'Energy Consumption'!E778</f>
        <v>0</v>
      </c>
      <c r="W253" s="163">
        <f>'Energy Consumption'!E859</f>
        <v>0</v>
      </c>
      <c r="X253" s="104">
        <f>'Energy Consumption'!E860</f>
        <v>0</v>
      </c>
      <c r="Y253" s="163">
        <f>'Energy Consumption'!E941</f>
        <v>0</v>
      </c>
      <c r="Z253" s="104">
        <f>'Energy Consumption'!E942</f>
        <v>0</v>
      </c>
      <c r="AA253" s="163">
        <f>'Energy Consumption'!E1023</f>
        <v>0</v>
      </c>
      <c r="AB253" s="104">
        <f>'Energy Consumption'!E1024</f>
        <v>0</v>
      </c>
      <c r="AC253" s="163">
        <f>'Energy Consumption'!E1105</f>
        <v>0</v>
      </c>
      <c r="AD253" s="104">
        <f>'Energy Consumption'!E1106</f>
        <v>0</v>
      </c>
      <c r="AE253" s="163">
        <f>'Energy Consumption'!E1187</f>
        <v>0</v>
      </c>
      <c r="AF253" s="104">
        <f>'Energy Consumption'!E1188</f>
        <v>0</v>
      </c>
      <c r="AG253" s="163">
        <f>'Energy Consumption'!E1269</f>
        <v>0</v>
      </c>
      <c r="AH253" s="104">
        <f>'Energy Consumption'!E1270</f>
        <v>0</v>
      </c>
      <c r="AI253" s="163">
        <f>'Energy Consumption'!E1351</f>
        <v>0</v>
      </c>
      <c r="AJ253" s="104">
        <f>'Energy Consumption'!E1352</f>
        <v>0</v>
      </c>
      <c r="AK253" s="163">
        <f>'Energy Consumption'!E1433</f>
        <v>0</v>
      </c>
      <c r="AL253" s="104">
        <f>'Energy Consumption'!E1434</f>
        <v>0</v>
      </c>
      <c r="AM253" s="163">
        <f>'Energy Consumption'!E1515</f>
        <v>0</v>
      </c>
      <c r="AN253" s="104">
        <f>'Energy Consumption'!E1516</f>
        <v>0</v>
      </c>
      <c r="AO253" s="163">
        <f>'Energy Consumption'!E1597</f>
        <v>0</v>
      </c>
      <c r="AP253" s="104">
        <f>'Energy Consumption'!E1598</f>
        <v>0</v>
      </c>
      <c r="AR253" s="104">
        <f>'Relevant Variables'!E35</f>
        <v>0</v>
      </c>
      <c r="AS253" s="104">
        <f>'Relevant Variables'!E65</f>
        <v>0</v>
      </c>
      <c r="AT253" s="104">
        <f>'Relevant Variables'!E95</f>
        <v>0</v>
      </c>
      <c r="AU253" s="104">
        <f>'Relevant Variables'!E125</f>
        <v>0</v>
      </c>
      <c r="AV253" s="104">
        <f>'Relevant Variables'!E155</f>
        <v>0</v>
      </c>
      <c r="AW253" s="104">
        <f>'Relevant Variables'!E185</f>
        <v>0</v>
      </c>
      <c r="AX253" s="104">
        <f>'Relevant Variables'!E215</f>
        <v>0</v>
      </c>
      <c r="AY253" s="104">
        <f>'Relevant Variables'!E245</f>
        <v>0</v>
      </c>
      <c r="AZ253" s="104">
        <f>'Relevant Variables'!E275</f>
        <v>0</v>
      </c>
      <c r="BA253" s="104">
        <f>'Relevant Variables'!E305</f>
        <v>0</v>
      </c>
      <c r="BB253" s="104">
        <f>'Relevant Variables'!E335</f>
        <v>0</v>
      </c>
      <c r="BC253" s="104">
        <f>'Relevant Variables'!E365</f>
        <v>0</v>
      </c>
      <c r="BD253" s="104">
        <f>'Relevant Variables'!E395</f>
        <v>0</v>
      </c>
      <c r="BE253" s="104">
        <f>'Relevant Variables'!E425</f>
        <v>0</v>
      </c>
      <c r="BF253" s="104">
        <f>'Relevant Variables'!E455</f>
        <v>0</v>
      </c>
      <c r="BG253" s="104">
        <f>'Relevant Variables'!E485</f>
        <v>0</v>
      </c>
      <c r="BH253" s="104">
        <f>'Relevant Variables'!E515</f>
        <v>0</v>
      </c>
      <c r="BI253" s="104">
        <f>'Relevant Variables'!E545</f>
        <v>0</v>
      </c>
      <c r="BJ253" s="104">
        <f>'Relevant Variables'!E575</f>
        <v>0</v>
      </c>
      <c r="BK253" s="104">
        <f>'Relevant Variables'!E605</f>
        <v>0</v>
      </c>
    </row>
    <row r="254" spans="1:63" s="104" customFormat="1">
      <c r="A254" s="164">
        <f t="shared" si="4"/>
        <v>45717</v>
      </c>
      <c r="C254" s="163">
        <f>'Energy Consumption'!F39</f>
        <v>0</v>
      </c>
      <c r="D254" s="104">
        <f>'Energy Consumption'!F40</f>
        <v>0</v>
      </c>
      <c r="E254" s="163">
        <f>'Energy Consumption'!F121</f>
        <v>0</v>
      </c>
      <c r="F254" s="104">
        <f>'Energy Consumption'!F122</f>
        <v>0</v>
      </c>
      <c r="G254" s="163">
        <f>'Energy Consumption'!F203</f>
        <v>0</v>
      </c>
      <c r="H254" s="104">
        <f>'Energy Consumption'!F204</f>
        <v>0</v>
      </c>
      <c r="I254" s="163">
        <f>'Energy Consumption'!F285</f>
        <v>0</v>
      </c>
      <c r="J254" s="104">
        <f>'Energy Consumption'!F286</f>
        <v>0</v>
      </c>
      <c r="K254" s="163">
        <f>'Energy Consumption'!F367</f>
        <v>0</v>
      </c>
      <c r="L254" s="104">
        <f>'Energy Consumption'!F368</f>
        <v>0</v>
      </c>
      <c r="M254" s="163">
        <f>'Energy Consumption'!F449</f>
        <v>0</v>
      </c>
      <c r="N254" s="104">
        <f>'Energy Consumption'!F450</f>
        <v>0</v>
      </c>
      <c r="O254" s="163">
        <f>'Energy Consumption'!F531</f>
        <v>0</v>
      </c>
      <c r="P254" s="104">
        <f>'Energy Consumption'!F532</f>
        <v>0</v>
      </c>
      <c r="Q254" s="163">
        <f>'Energy Consumption'!F613</f>
        <v>0</v>
      </c>
      <c r="R254" s="104">
        <f>'Energy Consumption'!F614</f>
        <v>0</v>
      </c>
      <c r="S254" s="163">
        <f>'Energy Consumption'!F695</f>
        <v>0</v>
      </c>
      <c r="T254" s="104">
        <f>'Energy Consumption'!F696</f>
        <v>0</v>
      </c>
      <c r="U254" s="163">
        <f>'Energy Consumption'!F777</f>
        <v>0</v>
      </c>
      <c r="V254" s="104">
        <f>'Energy Consumption'!F778</f>
        <v>0</v>
      </c>
      <c r="W254" s="163">
        <f>'Energy Consumption'!F859</f>
        <v>0</v>
      </c>
      <c r="X254" s="104">
        <f>'Energy Consumption'!F860</f>
        <v>0</v>
      </c>
      <c r="Y254" s="163">
        <f>'Energy Consumption'!F941</f>
        <v>0</v>
      </c>
      <c r="Z254" s="104">
        <f>'Energy Consumption'!F942</f>
        <v>0</v>
      </c>
      <c r="AA254" s="163">
        <f>'Energy Consumption'!F1023</f>
        <v>0</v>
      </c>
      <c r="AB254" s="104">
        <f>'Energy Consumption'!F1024</f>
        <v>0</v>
      </c>
      <c r="AC254" s="163">
        <f>'Energy Consumption'!F1105</f>
        <v>0</v>
      </c>
      <c r="AD254" s="104">
        <f>'Energy Consumption'!F1106</f>
        <v>0</v>
      </c>
      <c r="AE254" s="163">
        <f>'Energy Consumption'!F1187</f>
        <v>0</v>
      </c>
      <c r="AF254" s="104">
        <f>'Energy Consumption'!F1188</f>
        <v>0</v>
      </c>
      <c r="AG254" s="163">
        <f>'Energy Consumption'!F1269</f>
        <v>0</v>
      </c>
      <c r="AH254" s="104">
        <f>'Energy Consumption'!F1270</f>
        <v>0</v>
      </c>
      <c r="AI254" s="163">
        <f>'Energy Consumption'!F1351</f>
        <v>0</v>
      </c>
      <c r="AJ254" s="104">
        <f>'Energy Consumption'!F1352</f>
        <v>0</v>
      </c>
      <c r="AK254" s="163">
        <f>'Energy Consumption'!F1433</f>
        <v>0</v>
      </c>
      <c r="AL254" s="104">
        <f>'Energy Consumption'!F1434</f>
        <v>0</v>
      </c>
      <c r="AM254" s="163">
        <f>'Energy Consumption'!F1515</f>
        <v>0</v>
      </c>
      <c r="AN254" s="104">
        <f>'Energy Consumption'!F1516</f>
        <v>0</v>
      </c>
      <c r="AO254" s="163">
        <f>'Energy Consumption'!F1597</f>
        <v>0</v>
      </c>
      <c r="AP254" s="104">
        <f>'Energy Consumption'!F1598</f>
        <v>0</v>
      </c>
      <c r="AR254" s="104">
        <f>'Relevant Variables'!F35</f>
        <v>0</v>
      </c>
      <c r="AS254" s="104">
        <f>'Relevant Variables'!F65</f>
        <v>0</v>
      </c>
      <c r="AT254" s="104">
        <f>'Relevant Variables'!F95</f>
        <v>0</v>
      </c>
      <c r="AU254" s="104">
        <f>'Relevant Variables'!F125</f>
        <v>0</v>
      </c>
      <c r="AV254" s="104">
        <f>'Relevant Variables'!F155</f>
        <v>0</v>
      </c>
      <c r="AW254" s="104">
        <f>'Relevant Variables'!F185</f>
        <v>0</v>
      </c>
      <c r="AX254" s="104">
        <f>'Relevant Variables'!F215</f>
        <v>0</v>
      </c>
      <c r="AY254" s="104">
        <f>'Relevant Variables'!F245</f>
        <v>0</v>
      </c>
      <c r="AZ254" s="104">
        <f>'Relevant Variables'!F275</f>
        <v>0</v>
      </c>
      <c r="BA254" s="104">
        <f>'Relevant Variables'!F305</f>
        <v>0</v>
      </c>
      <c r="BB254" s="104">
        <f>'Relevant Variables'!F335</f>
        <v>0</v>
      </c>
      <c r="BC254" s="104">
        <f>'Relevant Variables'!F365</f>
        <v>0</v>
      </c>
      <c r="BD254" s="104">
        <f>'Relevant Variables'!F395</f>
        <v>0</v>
      </c>
      <c r="BE254" s="104">
        <f>'Relevant Variables'!F425</f>
        <v>0</v>
      </c>
      <c r="BF254" s="104">
        <f>'Relevant Variables'!F455</f>
        <v>0</v>
      </c>
      <c r="BG254" s="104">
        <f>'Relevant Variables'!F485</f>
        <v>0</v>
      </c>
      <c r="BH254" s="104">
        <f>'Relevant Variables'!F515</f>
        <v>0</v>
      </c>
      <c r="BI254" s="104">
        <f>'Relevant Variables'!F545</f>
        <v>0</v>
      </c>
      <c r="BJ254" s="104">
        <f>'Relevant Variables'!F575</f>
        <v>0</v>
      </c>
      <c r="BK254" s="104">
        <f>'Relevant Variables'!F605</f>
        <v>0</v>
      </c>
    </row>
    <row r="255" spans="1:63" s="104" customFormat="1">
      <c r="A255" s="164">
        <f t="shared" si="4"/>
        <v>45748</v>
      </c>
      <c r="C255" s="163">
        <f>'Energy Consumption'!G39</f>
        <v>0</v>
      </c>
      <c r="D255" s="104">
        <f>'Energy Consumption'!G40</f>
        <v>0</v>
      </c>
      <c r="E255" s="163">
        <f>'Energy Consumption'!G121</f>
        <v>0</v>
      </c>
      <c r="F255" s="104">
        <f>'Energy Consumption'!G122</f>
        <v>0</v>
      </c>
      <c r="G255" s="163">
        <f>'Energy Consumption'!G203</f>
        <v>0</v>
      </c>
      <c r="H255" s="104">
        <f>'Energy Consumption'!G204</f>
        <v>0</v>
      </c>
      <c r="I255" s="163">
        <f>'Energy Consumption'!G285</f>
        <v>0</v>
      </c>
      <c r="J255" s="104">
        <f>'Energy Consumption'!G286</f>
        <v>0</v>
      </c>
      <c r="K255" s="163">
        <f>'Energy Consumption'!G367</f>
        <v>0</v>
      </c>
      <c r="L255" s="104">
        <f>'Energy Consumption'!G368</f>
        <v>0</v>
      </c>
      <c r="M255" s="163">
        <f>'Energy Consumption'!G449</f>
        <v>0</v>
      </c>
      <c r="N255" s="104">
        <f>'Energy Consumption'!G450</f>
        <v>0</v>
      </c>
      <c r="O255" s="163">
        <f>'Energy Consumption'!G531</f>
        <v>0</v>
      </c>
      <c r="P255" s="104">
        <f>'Energy Consumption'!G532</f>
        <v>0</v>
      </c>
      <c r="Q255" s="163">
        <f>'Energy Consumption'!G613</f>
        <v>0</v>
      </c>
      <c r="R255" s="104">
        <f>'Energy Consumption'!G614</f>
        <v>0</v>
      </c>
      <c r="S255" s="163">
        <f>'Energy Consumption'!G695</f>
        <v>0</v>
      </c>
      <c r="T255" s="104">
        <f>'Energy Consumption'!G696</f>
        <v>0</v>
      </c>
      <c r="U255" s="163">
        <f>'Energy Consumption'!G777</f>
        <v>0</v>
      </c>
      <c r="V255" s="104">
        <f>'Energy Consumption'!G778</f>
        <v>0</v>
      </c>
      <c r="W255" s="163">
        <f>'Energy Consumption'!G859</f>
        <v>0</v>
      </c>
      <c r="X255" s="104">
        <f>'Energy Consumption'!G860</f>
        <v>0</v>
      </c>
      <c r="Y255" s="163">
        <f>'Energy Consumption'!G941</f>
        <v>0</v>
      </c>
      <c r="Z255" s="104">
        <f>'Energy Consumption'!G942</f>
        <v>0</v>
      </c>
      <c r="AA255" s="163">
        <f>'Energy Consumption'!G1023</f>
        <v>0</v>
      </c>
      <c r="AB255" s="104">
        <f>'Energy Consumption'!G1024</f>
        <v>0</v>
      </c>
      <c r="AC255" s="163">
        <f>'Energy Consumption'!G1105</f>
        <v>0</v>
      </c>
      <c r="AD255" s="104">
        <f>'Energy Consumption'!G1106</f>
        <v>0</v>
      </c>
      <c r="AE255" s="163">
        <f>'Energy Consumption'!G1187</f>
        <v>0</v>
      </c>
      <c r="AF255" s="104">
        <f>'Energy Consumption'!G1188</f>
        <v>0</v>
      </c>
      <c r="AG255" s="163">
        <f>'Energy Consumption'!G1269</f>
        <v>0</v>
      </c>
      <c r="AH255" s="104">
        <f>'Energy Consumption'!G1270</f>
        <v>0</v>
      </c>
      <c r="AI255" s="163">
        <f>'Energy Consumption'!G1351</f>
        <v>0</v>
      </c>
      <c r="AJ255" s="104">
        <f>'Energy Consumption'!G1352</f>
        <v>0</v>
      </c>
      <c r="AK255" s="163">
        <f>'Energy Consumption'!G1433</f>
        <v>0</v>
      </c>
      <c r="AL255" s="104">
        <f>'Energy Consumption'!G1434</f>
        <v>0</v>
      </c>
      <c r="AM255" s="163">
        <f>'Energy Consumption'!G1515</f>
        <v>0</v>
      </c>
      <c r="AN255" s="104">
        <f>'Energy Consumption'!G1516</f>
        <v>0</v>
      </c>
      <c r="AO255" s="163">
        <f>'Energy Consumption'!G1597</f>
        <v>0</v>
      </c>
      <c r="AP255" s="104">
        <f>'Energy Consumption'!G1598</f>
        <v>0</v>
      </c>
      <c r="AR255" s="104">
        <f>'Relevant Variables'!G35</f>
        <v>0</v>
      </c>
      <c r="AS255" s="104">
        <f>'Relevant Variables'!G65</f>
        <v>0</v>
      </c>
      <c r="AT255" s="104">
        <f>'Relevant Variables'!G95</f>
        <v>0</v>
      </c>
      <c r="AU255" s="104">
        <f>'Relevant Variables'!G125</f>
        <v>0</v>
      </c>
      <c r="AV255" s="104">
        <f>'Relevant Variables'!G155</f>
        <v>0</v>
      </c>
      <c r="AW255" s="104">
        <f>'Relevant Variables'!G185</f>
        <v>0</v>
      </c>
      <c r="AX255" s="104">
        <f>'Relevant Variables'!G215</f>
        <v>0</v>
      </c>
      <c r="AY255" s="104">
        <f>'Relevant Variables'!G245</f>
        <v>0</v>
      </c>
      <c r="AZ255" s="104">
        <f>'Relevant Variables'!G275</f>
        <v>0</v>
      </c>
      <c r="BA255" s="104">
        <f>'Relevant Variables'!G305</f>
        <v>0</v>
      </c>
      <c r="BB255" s="104">
        <f>'Relevant Variables'!G335</f>
        <v>0</v>
      </c>
      <c r="BC255" s="104">
        <f>'Relevant Variables'!G365</f>
        <v>0</v>
      </c>
      <c r="BD255" s="104">
        <f>'Relevant Variables'!G395</f>
        <v>0</v>
      </c>
      <c r="BE255" s="104">
        <f>'Relevant Variables'!G425</f>
        <v>0</v>
      </c>
      <c r="BF255" s="104">
        <f>'Relevant Variables'!G455</f>
        <v>0</v>
      </c>
      <c r="BG255" s="104">
        <f>'Relevant Variables'!G485</f>
        <v>0</v>
      </c>
      <c r="BH255" s="104">
        <f>'Relevant Variables'!G515</f>
        <v>0</v>
      </c>
      <c r="BI255" s="104">
        <f>'Relevant Variables'!G545</f>
        <v>0</v>
      </c>
      <c r="BJ255" s="104">
        <f>'Relevant Variables'!G575</f>
        <v>0</v>
      </c>
      <c r="BK255" s="104">
        <f>'Relevant Variables'!G605</f>
        <v>0</v>
      </c>
    </row>
    <row r="256" spans="1:63" s="104" customFormat="1">
      <c r="A256" s="164">
        <f t="shared" si="4"/>
        <v>45778</v>
      </c>
      <c r="C256" s="163">
        <f>'Energy Consumption'!H39</f>
        <v>0</v>
      </c>
      <c r="D256" s="104">
        <f>'Energy Consumption'!H40</f>
        <v>0</v>
      </c>
      <c r="E256" s="163">
        <f>'Energy Consumption'!H121</f>
        <v>0</v>
      </c>
      <c r="F256" s="104">
        <f>'Energy Consumption'!H122</f>
        <v>0</v>
      </c>
      <c r="G256" s="163">
        <f>'Energy Consumption'!H203</f>
        <v>0</v>
      </c>
      <c r="H256" s="104">
        <f>'Energy Consumption'!H204</f>
        <v>0</v>
      </c>
      <c r="I256" s="163">
        <f>'Energy Consumption'!H285</f>
        <v>0</v>
      </c>
      <c r="J256" s="104">
        <f>'Energy Consumption'!H286</f>
        <v>0</v>
      </c>
      <c r="K256" s="163">
        <f>'Energy Consumption'!H367</f>
        <v>0</v>
      </c>
      <c r="L256" s="104">
        <f>'Energy Consumption'!H368</f>
        <v>0</v>
      </c>
      <c r="M256" s="163">
        <f>'Energy Consumption'!H449</f>
        <v>0</v>
      </c>
      <c r="N256" s="104">
        <f>'Energy Consumption'!H450</f>
        <v>0</v>
      </c>
      <c r="O256" s="163">
        <f>'Energy Consumption'!H531</f>
        <v>0</v>
      </c>
      <c r="P256" s="104">
        <f>'Energy Consumption'!H532</f>
        <v>0</v>
      </c>
      <c r="Q256" s="163">
        <f>'Energy Consumption'!H613</f>
        <v>0</v>
      </c>
      <c r="R256" s="104">
        <f>'Energy Consumption'!H614</f>
        <v>0</v>
      </c>
      <c r="S256" s="163">
        <f>'Energy Consumption'!H695</f>
        <v>0</v>
      </c>
      <c r="T256" s="104">
        <f>'Energy Consumption'!H696</f>
        <v>0</v>
      </c>
      <c r="U256" s="163">
        <f>'Energy Consumption'!H777</f>
        <v>0</v>
      </c>
      <c r="V256" s="104">
        <f>'Energy Consumption'!H778</f>
        <v>0</v>
      </c>
      <c r="W256" s="163">
        <f>'Energy Consumption'!H859</f>
        <v>0</v>
      </c>
      <c r="X256" s="104">
        <f>'Energy Consumption'!H860</f>
        <v>0</v>
      </c>
      <c r="Y256" s="163">
        <f>'Energy Consumption'!H941</f>
        <v>0</v>
      </c>
      <c r="Z256" s="104">
        <f>'Energy Consumption'!H942</f>
        <v>0</v>
      </c>
      <c r="AA256" s="163">
        <f>'Energy Consumption'!H1023</f>
        <v>0</v>
      </c>
      <c r="AB256" s="104">
        <f>'Energy Consumption'!H1024</f>
        <v>0</v>
      </c>
      <c r="AC256" s="163">
        <f>'Energy Consumption'!H1105</f>
        <v>0</v>
      </c>
      <c r="AD256" s="104">
        <f>'Energy Consumption'!H1106</f>
        <v>0</v>
      </c>
      <c r="AE256" s="163">
        <f>'Energy Consumption'!H1187</f>
        <v>0</v>
      </c>
      <c r="AF256" s="104">
        <f>'Energy Consumption'!H1188</f>
        <v>0</v>
      </c>
      <c r="AG256" s="163">
        <f>'Energy Consumption'!H1269</f>
        <v>0</v>
      </c>
      <c r="AH256" s="104">
        <f>'Energy Consumption'!H1270</f>
        <v>0</v>
      </c>
      <c r="AI256" s="163">
        <f>'Energy Consumption'!H1351</f>
        <v>0</v>
      </c>
      <c r="AJ256" s="104">
        <f>'Energy Consumption'!H1352</f>
        <v>0</v>
      </c>
      <c r="AK256" s="163">
        <f>'Energy Consumption'!H1433</f>
        <v>0</v>
      </c>
      <c r="AL256" s="104">
        <f>'Energy Consumption'!H1434</f>
        <v>0</v>
      </c>
      <c r="AM256" s="163">
        <f>'Energy Consumption'!H1515</f>
        <v>0</v>
      </c>
      <c r="AN256" s="104">
        <f>'Energy Consumption'!H1516</f>
        <v>0</v>
      </c>
      <c r="AO256" s="163">
        <f>'Energy Consumption'!H1597</f>
        <v>0</v>
      </c>
      <c r="AP256" s="104">
        <f>'Energy Consumption'!H1598</f>
        <v>0</v>
      </c>
      <c r="AR256" s="104">
        <f>'Relevant Variables'!H35</f>
        <v>0</v>
      </c>
      <c r="AS256" s="104">
        <f>'Relevant Variables'!H65</f>
        <v>0</v>
      </c>
      <c r="AT256" s="104">
        <f>'Relevant Variables'!H95</f>
        <v>0</v>
      </c>
      <c r="AU256" s="104">
        <f>'Relevant Variables'!H125</f>
        <v>0</v>
      </c>
      <c r="AV256" s="104">
        <f>'Relevant Variables'!H155</f>
        <v>0</v>
      </c>
      <c r="AW256" s="104">
        <f>'Relevant Variables'!H185</f>
        <v>0</v>
      </c>
      <c r="AX256" s="104">
        <f>'Relevant Variables'!H215</f>
        <v>0</v>
      </c>
      <c r="AY256" s="104">
        <f>'Relevant Variables'!H245</f>
        <v>0</v>
      </c>
      <c r="AZ256" s="104">
        <f>'Relevant Variables'!H275</f>
        <v>0</v>
      </c>
      <c r="BA256" s="104">
        <f>'Relevant Variables'!H305</f>
        <v>0</v>
      </c>
      <c r="BB256" s="104">
        <f>'Relevant Variables'!H335</f>
        <v>0</v>
      </c>
      <c r="BC256" s="104">
        <f>'Relevant Variables'!H365</f>
        <v>0</v>
      </c>
      <c r="BD256" s="104">
        <f>'Relevant Variables'!H395</f>
        <v>0</v>
      </c>
      <c r="BE256" s="104">
        <f>'Relevant Variables'!H425</f>
        <v>0</v>
      </c>
      <c r="BF256" s="104">
        <f>'Relevant Variables'!H455</f>
        <v>0</v>
      </c>
      <c r="BG256" s="104">
        <f>'Relevant Variables'!H485</f>
        <v>0</v>
      </c>
      <c r="BH256" s="104">
        <f>'Relevant Variables'!H515</f>
        <v>0</v>
      </c>
      <c r="BI256" s="104">
        <f>'Relevant Variables'!H545</f>
        <v>0</v>
      </c>
      <c r="BJ256" s="104">
        <f>'Relevant Variables'!H575</f>
        <v>0</v>
      </c>
      <c r="BK256" s="104">
        <f>'Relevant Variables'!H605</f>
        <v>0</v>
      </c>
    </row>
    <row r="257" spans="1:63" s="104" customFormat="1">
      <c r="A257" s="164">
        <f t="shared" si="4"/>
        <v>45809</v>
      </c>
      <c r="C257" s="163">
        <f>'Energy Consumption'!I39</f>
        <v>0</v>
      </c>
      <c r="D257" s="104">
        <f>'Energy Consumption'!I40</f>
        <v>0</v>
      </c>
      <c r="E257" s="163">
        <f>'Energy Consumption'!I121</f>
        <v>0</v>
      </c>
      <c r="F257" s="104">
        <f>'Energy Consumption'!I122</f>
        <v>0</v>
      </c>
      <c r="G257" s="163">
        <f>'Energy Consumption'!I203</f>
        <v>0</v>
      </c>
      <c r="H257" s="104">
        <f>'Energy Consumption'!I204</f>
        <v>0</v>
      </c>
      <c r="I257" s="163">
        <f>'Energy Consumption'!I285</f>
        <v>0</v>
      </c>
      <c r="J257" s="104">
        <f>'Energy Consumption'!I286</f>
        <v>0</v>
      </c>
      <c r="K257" s="163">
        <f>'Energy Consumption'!I367</f>
        <v>0</v>
      </c>
      <c r="L257" s="104">
        <f>'Energy Consumption'!I368</f>
        <v>0</v>
      </c>
      <c r="M257" s="163">
        <f>'Energy Consumption'!I449</f>
        <v>0</v>
      </c>
      <c r="N257" s="104">
        <f>'Energy Consumption'!I450</f>
        <v>0</v>
      </c>
      <c r="O257" s="163">
        <f>'Energy Consumption'!I531</f>
        <v>0</v>
      </c>
      <c r="P257" s="104">
        <f>'Energy Consumption'!I532</f>
        <v>0</v>
      </c>
      <c r="Q257" s="163">
        <f>'Energy Consumption'!I613</f>
        <v>0</v>
      </c>
      <c r="R257" s="104">
        <f>'Energy Consumption'!I614</f>
        <v>0</v>
      </c>
      <c r="S257" s="163">
        <f>'Energy Consumption'!I695</f>
        <v>0</v>
      </c>
      <c r="T257" s="104">
        <f>'Energy Consumption'!I696</f>
        <v>0</v>
      </c>
      <c r="U257" s="163">
        <f>'Energy Consumption'!I777</f>
        <v>0</v>
      </c>
      <c r="V257" s="104">
        <f>'Energy Consumption'!I778</f>
        <v>0</v>
      </c>
      <c r="W257" s="163">
        <f>'Energy Consumption'!I859</f>
        <v>0</v>
      </c>
      <c r="X257" s="104">
        <f>'Energy Consumption'!I860</f>
        <v>0</v>
      </c>
      <c r="Y257" s="163">
        <f>'Energy Consumption'!I941</f>
        <v>0</v>
      </c>
      <c r="Z257" s="104">
        <f>'Energy Consumption'!I942</f>
        <v>0</v>
      </c>
      <c r="AA257" s="163">
        <f>'Energy Consumption'!I1023</f>
        <v>0</v>
      </c>
      <c r="AB257" s="104">
        <f>'Energy Consumption'!I1024</f>
        <v>0</v>
      </c>
      <c r="AC257" s="163">
        <f>'Energy Consumption'!I1105</f>
        <v>0</v>
      </c>
      <c r="AD257" s="104">
        <f>'Energy Consumption'!I1106</f>
        <v>0</v>
      </c>
      <c r="AE257" s="163">
        <f>'Energy Consumption'!I1187</f>
        <v>0</v>
      </c>
      <c r="AF257" s="104">
        <f>'Energy Consumption'!I1188</f>
        <v>0</v>
      </c>
      <c r="AG257" s="163">
        <f>'Energy Consumption'!I1269</f>
        <v>0</v>
      </c>
      <c r="AH257" s="104">
        <f>'Energy Consumption'!I1270</f>
        <v>0</v>
      </c>
      <c r="AI257" s="163">
        <f>'Energy Consumption'!I1351</f>
        <v>0</v>
      </c>
      <c r="AJ257" s="104">
        <f>'Energy Consumption'!I1352</f>
        <v>0</v>
      </c>
      <c r="AK257" s="163">
        <f>'Energy Consumption'!I1433</f>
        <v>0</v>
      </c>
      <c r="AL257" s="104">
        <f>'Energy Consumption'!I1434</f>
        <v>0</v>
      </c>
      <c r="AM257" s="163">
        <f>'Energy Consumption'!I1515</f>
        <v>0</v>
      </c>
      <c r="AN257" s="104">
        <f>'Energy Consumption'!I1516</f>
        <v>0</v>
      </c>
      <c r="AO257" s="163">
        <f>'Energy Consumption'!I1597</f>
        <v>0</v>
      </c>
      <c r="AP257" s="104">
        <f>'Energy Consumption'!I1598</f>
        <v>0</v>
      </c>
      <c r="AR257" s="104">
        <f>'Relevant Variables'!I35</f>
        <v>0</v>
      </c>
      <c r="AS257" s="104">
        <f>'Relevant Variables'!I65</f>
        <v>0</v>
      </c>
      <c r="AT257" s="104">
        <f>'Relevant Variables'!I95</f>
        <v>0</v>
      </c>
      <c r="AU257" s="104">
        <f>'Relevant Variables'!I125</f>
        <v>0</v>
      </c>
      <c r="AV257" s="104">
        <f>'Relevant Variables'!I155</f>
        <v>0</v>
      </c>
      <c r="AW257" s="104">
        <f>'Relevant Variables'!I185</f>
        <v>0</v>
      </c>
      <c r="AX257" s="104">
        <f>'Relevant Variables'!I215</f>
        <v>0</v>
      </c>
      <c r="AY257" s="104">
        <f>'Relevant Variables'!I245</f>
        <v>0</v>
      </c>
      <c r="AZ257" s="104">
        <f>'Relevant Variables'!I275</f>
        <v>0</v>
      </c>
      <c r="BA257" s="104">
        <f>'Relevant Variables'!I305</f>
        <v>0</v>
      </c>
      <c r="BB257" s="104">
        <f>'Relevant Variables'!I335</f>
        <v>0</v>
      </c>
      <c r="BC257" s="104">
        <f>'Relevant Variables'!I365</f>
        <v>0</v>
      </c>
      <c r="BD257" s="104">
        <f>'Relevant Variables'!I395</f>
        <v>0</v>
      </c>
      <c r="BE257" s="104">
        <f>'Relevant Variables'!I425</f>
        <v>0</v>
      </c>
      <c r="BF257" s="104">
        <f>'Relevant Variables'!I455</f>
        <v>0</v>
      </c>
      <c r="BG257" s="104">
        <f>'Relevant Variables'!I485</f>
        <v>0</v>
      </c>
      <c r="BH257" s="104">
        <f>'Relevant Variables'!I515</f>
        <v>0</v>
      </c>
      <c r="BI257" s="104">
        <f>'Relevant Variables'!I545</f>
        <v>0</v>
      </c>
      <c r="BJ257" s="104">
        <f>'Relevant Variables'!I575</f>
        <v>0</v>
      </c>
      <c r="BK257" s="104">
        <f>'Relevant Variables'!I605</f>
        <v>0</v>
      </c>
    </row>
    <row r="258" spans="1:63" s="104" customFormat="1">
      <c r="A258" s="164">
        <f t="shared" si="4"/>
        <v>45839</v>
      </c>
      <c r="C258" s="163">
        <f>'Energy Consumption'!J39</f>
        <v>0</v>
      </c>
      <c r="D258" s="104">
        <f>'Energy Consumption'!J40</f>
        <v>0</v>
      </c>
      <c r="E258" s="163">
        <f>'Energy Consumption'!J121</f>
        <v>0</v>
      </c>
      <c r="F258" s="104">
        <f>'Energy Consumption'!J122</f>
        <v>0</v>
      </c>
      <c r="G258" s="163">
        <f>'Energy Consumption'!J203</f>
        <v>0</v>
      </c>
      <c r="H258" s="104">
        <f>'Energy Consumption'!J204</f>
        <v>0</v>
      </c>
      <c r="I258" s="163">
        <f>'Energy Consumption'!J285</f>
        <v>0</v>
      </c>
      <c r="J258" s="104">
        <f>'Energy Consumption'!J286</f>
        <v>0</v>
      </c>
      <c r="K258" s="163">
        <f>'Energy Consumption'!J367</f>
        <v>0</v>
      </c>
      <c r="L258" s="104">
        <f>'Energy Consumption'!J368</f>
        <v>0</v>
      </c>
      <c r="M258" s="163">
        <f>'Energy Consumption'!J449</f>
        <v>0</v>
      </c>
      <c r="N258" s="104">
        <f>'Energy Consumption'!J450</f>
        <v>0</v>
      </c>
      <c r="O258" s="163">
        <f>'Energy Consumption'!J531</f>
        <v>0</v>
      </c>
      <c r="P258" s="104">
        <f>'Energy Consumption'!J532</f>
        <v>0</v>
      </c>
      <c r="Q258" s="163">
        <f>'Energy Consumption'!J613</f>
        <v>0</v>
      </c>
      <c r="R258" s="104">
        <f>'Energy Consumption'!J614</f>
        <v>0</v>
      </c>
      <c r="S258" s="163">
        <f>'Energy Consumption'!J695</f>
        <v>0</v>
      </c>
      <c r="T258" s="104">
        <f>'Energy Consumption'!J696</f>
        <v>0</v>
      </c>
      <c r="U258" s="163">
        <f>'Energy Consumption'!J777</f>
        <v>0</v>
      </c>
      <c r="V258" s="104">
        <f>'Energy Consumption'!J778</f>
        <v>0</v>
      </c>
      <c r="W258" s="163">
        <f>'Energy Consumption'!J859</f>
        <v>0</v>
      </c>
      <c r="X258" s="104">
        <f>'Energy Consumption'!J860</f>
        <v>0</v>
      </c>
      <c r="Y258" s="163">
        <f>'Energy Consumption'!J941</f>
        <v>0</v>
      </c>
      <c r="Z258" s="104">
        <f>'Energy Consumption'!J942</f>
        <v>0</v>
      </c>
      <c r="AA258" s="163">
        <f>'Energy Consumption'!J1023</f>
        <v>0</v>
      </c>
      <c r="AB258" s="104">
        <f>'Energy Consumption'!J1024</f>
        <v>0</v>
      </c>
      <c r="AC258" s="163">
        <f>'Energy Consumption'!J1105</f>
        <v>0</v>
      </c>
      <c r="AD258" s="104">
        <f>'Energy Consumption'!J1106</f>
        <v>0</v>
      </c>
      <c r="AE258" s="163">
        <f>'Energy Consumption'!J1187</f>
        <v>0</v>
      </c>
      <c r="AF258" s="104">
        <f>'Energy Consumption'!J1188</f>
        <v>0</v>
      </c>
      <c r="AG258" s="163">
        <f>'Energy Consumption'!J1269</f>
        <v>0</v>
      </c>
      <c r="AH258" s="104">
        <f>'Energy Consumption'!J1270</f>
        <v>0</v>
      </c>
      <c r="AI258" s="163">
        <f>'Energy Consumption'!J1351</f>
        <v>0</v>
      </c>
      <c r="AJ258" s="104">
        <f>'Energy Consumption'!J1352</f>
        <v>0</v>
      </c>
      <c r="AK258" s="163">
        <f>'Energy Consumption'!J1433</f>
        <v>0</v>
      </c>
      <c r="AL258" s="104">
        <f>'Energy Consumption'!J1434</f>
        <v>0</v>
      </c>
      <c r="AM258" s="163">
        <f>'Energy Consumption'!J1515</f>
        <v>0</v>
      </c>
      <c r="AN258" s="104">
        <f>'Energy Consumption'!J1516</f>
        <v>0</v>
      </c>
      <c r="AO258" s="163">
        <f>'Energy Consumption'!J1597</f>
        <v>0</v>
      </c>
      <c r="AP258" s="104">
        <f>'Energy Consumption'!J1598</f>
        <v>0</v>
      </c>
      <c r="AR258" s="104">
        <f>'Relevant Variables'!J35</f>
        <v>0</v>
      </c>
      <c r="AS258" s="104">
        <f>'Relevant Variables'!J65</f>
        <v>0</v>
      </c>
      <c r="AT258" s="104">
        <f>'Relevant Variables'!J95</f>
        <v>0</v>
      </c>
      <c r="AU258" s="104">
        <f>'Relevant Variables'!J125</f>
        <v>0</v>
      </c>
      <c r="AV258" s="104">
        <f>'Relevant Variables'!J155</f>
        <v>0</v>
      </c>
      <c r="AW258" s="104">
        <f>'Relevant Variables'!J185</f>
        <v>0</v>
      </c>
      <c r="AX258" s="104">
        <f>'Relevant Variables'!J215</f>
        <v>0</v>
      </c>
      <c r="AY258" s="104">
        <f>'Relevant Variables'!J245</f>
        <v>0</v>
      </c>
      <c r="AZ258" s="104">
        <f>'Relevant Variables'!J275</f>
        <v>0</v>
      </c>
      <c r="BA258" s="104">
        <f>'Relevant Variables'!J305</f>
        <v>0</v>
      </c>
      <c r="BB258" s="104">
        <f>'Relevant Variables'!J335</f>
        <v>0</v>
      </c>
      <c r="BC258" s="104">
        <f>'Relevant Variables'!J365</f>
        <v>0</v>
      </c>
      <c r="BD258" s="104">
        <f>'Relevant Variables'!J395</f>
        <v>0</v>
      </c>
      <c r="BE258" s="104">
        <f>'Relevant Variables'!J425</f>
        <v>0</v>
      </c>
      <c r="BF258" s="104">
        <f>'Relevant Variables'!J455</f>
        <v>0</v>
      </c>
      <c r="BG258" s="104">
        <f>'Relevant Variables'!J485</f>
        <v>0</v>
      </c>
      <c r="BH258" s="104">
        <f>'Relevant Variables'!J515</f>
        <v>0</v>
      </c>
      <c r="BI258" s="104">
        <f>'Relevant Variables'!J545</f>
        <v>0</v>
      </c>
      <c r="BJ258" s="104">
        <f>'Relevant Variables'!J575</f>
        <v>0</v>
      </c>
      <c r="BK258" s="104">
        <f>'Relevant Variables'!J605</f>
        <v>0</v>
      </c>
    </row>
    <row r="259" spans="1:63" s="104" customFormat="1">
      <c r="A259" s="164">
        <f t="shared" si="4"/>
        <v>45870</v>
      </c>
      <c r="C259" s="163">
        <f>'Energy Consumption'!K39</f>
        <v>0</v>
      </c>
      <c r="D259" s="104">
        <f>'Energy Consumption'!K40</f>
        <v>0</v>
      </c>
      <c r="E259" s="163">
        <f>'Energy Consumption'!K121</f>
        <v>0</v>
      </c>
      <c r="F259" s="104">
        <f>'Energy Consumption'!K122</f>
        <v>0</v>
      </c>
      <c r="G259" s="163">
        <f>'Energy Consumption'!K203</f>
        <v>0</v>
      </c>
      <c r="H259" s="104">
        <f>'Energy Consumption'!K204</f>
        <v>0</v>
      </c>
      <c r="I259" s="163">
        <f>'Energy Consumption'!K285</f>
        <v>0</v>
      </c>
      <c r="J259" s="104">
        <f>'Energy Consumption'!K286</f>
        <v>0</v>
      </c>
      <c r="K259" s="163">
        <f>'Energy Consumption'!K367</f>
        <v>0</v>
      </c>
      <c r="L259" s="104">
        <f>'Energy Consumption'!K368</f>
        <v>0</v>
      </c>
      <c r="M259" s="163">
        <f>'Energy Consumption'!K449</f>
        <v>0</v>
      </c>
      <c r="N259" s="104">
        <f>'Energy Consumption'!K450</f>
        <v>0</v>
      </c>
      <c r="O259" s="163">
        <f>'Energy Consumption'!K531</f>
        <v>0</v>
      </c>
      <c r="P259" s="104">
        <f>'Energy Consumption'!K532</f>
        <v>0</v>
      </c>
      <c r="Q259" s="163">
        <f>'Energy Consumption'!K613</f>
        <v>0</v>
      </c>
      <c r="R259" s="104">
        <f>'Energy Consumption'!K614</f>
        <v>0</v>
      </c>
      <c r="S259" s="163">
        <f>'Energy Consumption'!K695</f>
        <v>0</v>
      </c>
      <c r="T259" s="104">
        <f>'Energy Consumption'!K696</f>
        <v>0</v>
      </c>
      <c r="U259" s="163">
        <f>'Energy Consumption'!K777</f>
        <v>0</v>
      </c>
      <c r="V259" s="104">
        <f>'Energy Consumption'!K778</f>
        <v>0</v>
      </c>
      <c r="W259" s="163">
        <f>'Energy Consumption'!K859</f>
        <v>0</v>
      </c>
      <c r="X259" s="104">
        <f>'Energy Consumption'!K860</f>
        <v>0</v>
      </c>
      <c r="Y259" s="163">
        <f>'Energy Consumption'!K941</f>
        <v>0</v>
      </c>
      <c r="Z259" s="104">
        <f>'Energy Consumption'!K942</f>
        <v>0</v>
      </c>
      <c r="AA259" s="163">
        <f>'Energy Consumption'!K1023</f>
        <v>0</v>
      </c>
      <c r="AB259" s="104">
        <f>'Energy Consumption'!K1024</f>
        <v>0</v>
      </c>
      <c r="AC259" s="163">
        <f>'Energy Consumption'!K1105</f>
        <v>0</v>
      </c>
      <c r="AD259" s="104">
        <f>'Energy Consumption'!K1106</f>
        <v>0</v>
      </c>
      <c r="AE259" s="163">
        <f>'Energy Consumption'!K1187</f>
        <v>0</v>
      </c>
      <c r="AF259" s="104">
        <f>'Energy Consumption'!K1188</f>
        <v>0</v>
      </c>
      <c r="AG259" s="163">
        <f>'Energy Consumption'!K1269</f>
        <v>0</v>
      </c>
      <c r="AH259" s="104">
        <f>'Energy Consumption'!K1270</f>
        <v>0</v>
      </c>
      <c r="AI259" s="163">
        <f>'Energy Consumption'!K1351</f>
        <v>0</v>
      </c>
      <c r="AJ259" s="104">
        <f>'Energy Consumption'!K1352</f>
        <v>0</v>
      </c>
      <c r="AK259" s="163">
        <f>'Energy Consumption'!K1433</f>
        <v>0</v>
      </c>
      <c r="AL259" s="104">
        <f>'Energy Consumption'!K1434</f>
        <v>0</v>
      </c>
      <c r="AM259" s="163">
        <f>'Energy Consumption'!K1515</f>
        <v>0</v>
      </c>
      <c r="AN259" s="104">
        <f>'Energy Consumption'!K1516</f>
        <v>0</v>
      </c>
      <c r="AO259" s="163">
        <f>'Energy Consumption'!K1597</f>
        <v>0</v>
      </c>
      <c r="AP259" s="104">
        <f>'Energy Consumption'!K1598</f>
        <v>0</v>
      </c>
      <c r="AR259" s="104">
        <f>'Relevant Variables'!K35</f>
        <v>0</v>
      </c>
      <c r="AS259" s="104">
        <f>'Relevant Variables'!K65</f>
        <v>0</v>
      </c>
      <c r="AT259" s="104">
        <f>'Relevant Variables'!K95</f>
        <v>0</v>
      </c>
      <c r="AU259" s="104">
        <f>'Relevant Variables'!K125</f>
        <v>0</v>
      </c>
      <c r="AV259" s="104">
        <f>'Relevant Variables'!K155</f>
        <v>0</v>
      </c>
      <c r="AW259" s="104">
        <f>'Relevant Variables'!K185</f>
        <v>0</v>
      </c>
      <c r="AX259" s="104">
        <f>'Relevant Variables'!K215</f>
        <v>0</v>
      </c>
      <c r="AY259" s="104">
        <f>'Relevant Variables'!K245</f>
        <v>0</v>
      </c>
      <c r="AZ259" s="104">
        <f>'Relevant Variables'!K275</f>
        <v>0</v>
      </c>
      <c r="BA259" s="104">
        <f>'Relevant Variables'!K305</f>
        <v>0</v>
      </c>
      <c r="BB259" s="104">
        <f>'Relevant Variables'!K335</f>
        <v>0</v>
      </c>
      <c r="BC259" s="104">
        <f>'Relevant Variables'!K365</f>
        <v>0</v>
      </c>
      <c r="BD259" s="104">
        <f>'Relevant Variables'!K395</f>
        <v>0</v>
      </c>
      <c r="BE259" s="104">
        <f>'Relevant Variables'!K425</f>
        <v>0</v>
      </c>
      <c r="BF259" s="104">
        <f>'Relevant Variables'!K455</f>
        <v>0</v>
      </c>
      <c r="BG259" s="104">
        <f>'Relevant Variables'!K485</f>
        <v>0</v>
      </c>
      <c r="BH259" s="104">
        <f>'Relevant Variables'!K515</f>
        <v>0</v>
      </c>
      <c r="BI259" s="104">
        <f>'Relevant Variables'!K545</f>
        <v>0</v>
      </c>
      <c r="BJ259" s="104">
        <f>'Relevant Variables'!K575</f>
        <v>0</v>
      </c>
      <c r="BK259" s="104">
        <f>'Relevant Variables'!K605</f>
        <v>0</v>
      </c>
    </row>
    <row r="260" spans="1:63" s="104" customFormat="1">
      <c r="A260" s="164">
        <f t="shared" si="4"/>
        <v>45901</v>
      </c>
      <c r="C260" s="163">
        <f>'Energy Consumption'!L39</f>
        <v>0</v>
      </c>
      <c r="D260" s="104">
        <f>'Energy Consumption'!L40</f>
        <v>0</v>
      </c>
      <c r="E260" s="163">
        <f>'Energy Consumption'!L121</f>
        <v>0</v>
      </c>
      <c r="F260" s="104">
        <f>'Energy Consumption'!L122</f>
        <v>0</v>
      </c>
      <c r="G260" s="163">
        <f>'Energy Consumption'!L203</f>
        <v>0</v>
      </c>
      <c r="H260" s="104">
        <f>'Energy Consumption'!L204</f>
        <v>0</v>
      </c>
      <c r="I260" s="163">
        <f>'Energy Consumption'!L285</f>
        <v>0</v>
      </c>
      <c r="J260" s="104">
        <f>'Energy Consumption'!L286</f>
        <v>0</v>
      </c>
      <c r="K260" s="163">
        <f>'Energy Consumption'!L367</f>
        <v>0</v>
      </c>
      <c r="L260" s="104">
        <f>'Energy Consumption'!L368</f>
        <v>0</v>
      </c>
      <c r="M260" s="163">
        <f>'Energy Consumption'!L449</f>
        <v>0</v>
      </c>
      <c r="N260" s="104">
        <f>'Energy Consumption'!L450</f>
        <v>0</v>
      </c>
      <c r="O260" s="163">
        <f>'Energy Consumption'!L531</f>
        <v>0</v>
      </c>
      <c r="P260" s="104">
        <f>'Energy Consumption'!L532</f>
        <v>0</v>
      </c>
      <c r="Q260" s="163">
        <f>'Energy Consumption'!L613</f>
        <v>0</v>
      </c>
      <c r="R260" s="104">
        <f>'Energy Consumption'!L614</f>
        <v>0</v>
      </c>
      <c r="S260" s="163">
        <f>'Energy Consumption'!L695</f>
        <v>0</v>
      </c>
      <c r="T260" s="104">
        <f>'Energy Consumption'!L696</f>
        <v>0</v>
      </c>
      <c r="U260" s="163">
        <f>'Energy Consumption'!L777</f>
        <v>0</v>
      </c>
      <c r="V260" s="104">
        <f>'Energy Consumption'!L778</f>
        <v>0</v>
      </c>
      <c r="W260" s="163">
        <f>'Energy Consumption'!L859</f>
        <v>0</v>
      </c>
      <c r="X260" s="104">
        <f>'Energy Consumption'!L860</f>
        <v>0</v>
      </c>
      <c r="Y260" s="163">
        <f>'Energy Consumption'!L941</f>
        <v>0</v>
      </c>
      <c r="Z260" s="104">
        <f>'Energy Consumption'!L942</f>
        <v>0</v>
      </c>
      <c r="AA260" s="163">
        <f>'Energy Consumption'!L1023</f>
        <v>0</v>
      </c>
      <c r="AB260" s="104">
        <f>'Energy Consumption'!L1024</f>
        <v>0</v>
      </c>
      <c r="AC260" s="163">
        <f>'Energy Consumption'!L1105</f>
        <v>0</v>
      </c>
      <c r="AD260" s="104">
        <f>'Energy Consumption'!L1106</f>
        <v>0</v>
      </c>
      <c r="AE260" s="163">
        <f>'Energy Consumption'!L1187</f>
        <v>0</v>
      </c>
      <c r="AF260" s="104">
        <f>'Energy Consumption'!L1188</f>
        <v>0</v>
      </c>
      <c r="AG260" s="163">
        <f>'Energy Consumption'!L1269</f>
        <v>0</v>
      </c>
      <c r="AH260" s="104">
        <f>'Energy Consumption'!L1270</f>
        <v>0</v>
      </c>
      <c r="AI260" s="163">
        <f>'Energy Consumption'!L1351</f>
        <v>0</v>
      </c>
      <c r="AJ260" s="104">
        <f>'Energy Consumption'!L1352</f>
        <v>0</v>
      </c>
      <c r="AK260" s="163">
        <f>'Energy Consumption'!L1433</f>
        <v>0</v>
      </c>
      <c r="AL260" s="104">
        <f>'Energy Consumption'!L1434</f>
        <v>0</v>
      </c>
      <c r="AM260" s="163">
        <f>'Energy Consumption'!L1515</f>
        <v>0</v>
      </c>
      <c r="AN260" s="104">
        <f>'Energy Consumption'!L1516</f>
        <v>0</v>
      </c>
      <c r="AO260" s="163">
        <f>'Energy Consumption'!L1597</f>
        <v>0</v>
      </c>
      <c r="AP260" s="104">
        <f>'Energy Consumption'!L1598</f>
        <v>0</v>
      </c>
      <c r="AR260" s="104">
        <f>'Relevant Variables'!L35</f>
        <v>0</v>
      </c>
      <c r="AS260" s="104">
        <f>'Relevant Variables'!L65</f>
        <v>0</v>
      </c>
      <c r="AT260" s="104">
        <f>'Relevant Variables'!L95</f>
        <v>0</v>
      </c>
      <c r="AU260" s="104">
        <f>'Relevant Variables'!L125</f>
        <v>0</v>
      </c>
      <c r="AV260" s="104">
        <f>'Relevant Variables'!L155</f>
        <v>0</v>
      </c>
      <c r="AW260" s="104">
        <f>'Relevant Variables'!L185</f>
        <v>0</v>
      </c>
      <c r="AX260" s="104">
        <f>'Relevant Variables'!L215</f>
        <v>0</v>
      </c>
      <c r="AY260" s="104">
        <f>'Relevant Variables'!L245</f>
        <v>0</v>
      </c>
      <c r="AZ260" s="104">
        <f>'Relevant Variables'!L275</f>
        <v>0</v>
      </c>
      <c r="BA260" s="104">
        <f>'Relevant Variables'!L305</f>
        <v>0</v>
      </c>
      <c r="BB260" s="104">
        <f>'Relevant Variables'!L335</f>
        <v>0</v>
      </c>
      <c r="BC260" s="104">
        <f>'Relevant Variables'!L365</f>
        <v>0</v>
      </c>
      <c r="BD260" s="104">
        <f>'Relevant Variables'!L395</f>
        <v>0</v>
      </c>
      <c r="BE260" s="104">
        <f>'Relevant Variables'!L425</f>
        <v>0</v>
      </c>
      <c r="BF260" s="104">
        <f>'Relevant Variables'!L455</f>
        <v>0</v>
      </c>
      <c r="BG260" s="104">
        <f>'Relevant Variables'!L485</f>
        <v>0</v>
      </c>
      <c r="BH260" s="104">
        <f>'Relevant Variables'!L515</f>
        <v>0</v>
      </c>
      <c r="BI260" s="104">
        <f>'Relevant Variables'!L545</f>
        <v>0</v>
      </c>
      <c r="BJ260" s="104">
        <f>'Relevant Variables'!L575</f>
        <v>0</v>
      </c>
      <c r="BK260" s="104">
        <f>'Relevant Variables'!L605</f>
        <v>0</v>
      </c>
    </row>
    <row r="261" spans="1:63" s="104" customFormat="1">
      <c r="A261" s="164">
        <f t="shared" si="4"/>
        <v>45931</v>
      </c>
      <c r="C261" s="163">
        <f>'Energy Consumption'!M39</f>
        <v>0</v>
      </c>
      <c r="D261" s="104">
        <f>'Energy Consumption'!M40</f>
        <v>0</v>
      </c>
      <c r="E261" s="163">
        <f>'Energy Consumption'!M121</f>
        <v>0</v>
      </c>
      <c r="F261" s="104">
        <f>'Energy Consumption'!M122</f>
        <v>0</v>
      </c>
      <c r="G261" s="163">
        <f>'Energy Consumption'!M203</f>
        <v>0</v>
      </c>
      <c r="H261" s="104">
        <f>'Energy Consumption'!M204</f>
        <v>0</v>
      </c>
      <c r="I261" s="163">
        <f>'Energy Consumption'!M285</f>
        <v>0</v>
      </c>
      <c r="J261" s="104">
        <f>'Energy Consumption'!M286</f>
        <v>0</v>
      </c>
      <c r="K261" s="163">
        <f>'Energy Consumption'!M367</f>
        <v>0</v>
      </c>
      <c r="L261" s="104">
        <f>'Energy Consumption'!M368</f>
        <v>0</v>
      </c>
      <c r="M261" s="163">
        <f>'Energy Consumption'!M449</f>
        <v>0</v>
      </c>
      <c r="N261" s="104">
        <f>'Energy Consumption'!M450</f>
        <v>0</v>
      </c>
      <c r="O261" s="163">
        <f>'Energy Consumption'!M531</f>
        <v>0</v>
      </c>
      <c r="P261" s="104">
        <f>'Energy Consumption'!M532</f>
        <v>0</v>
      </c>
      <c r="Q261" s="163">
        <f>'Energy Consumption'!M613</f>
        <v>0</v>
      </c>
      <c r="R261" s="104">
        <f>'Energy Consumption'!M614</f>
        <v>0</v>
      </c>
      <c r="S261" s="163">
        <f>'Energy Consumption'!M695</f>
        <v>0</v>
      </c>
      <c r="T261" s="104">
        <f>'Energy Consumption'!M696</f>
        <v>0</v>
      </c>
      <c r="U261" s="163">
        <f>'Energy Consumption'!M777</f>
        <v>0</v>
      </c>
      <c r="V261" s="104">
        <f>'Energy Consumption'!M778</f>
        <v>0</v>
      </c>
      <c r="W261" s="163">
        <f>'Energy Consumption'!M859</f>
        <v>0</v>
      </c>
      <c r="X261" s="104">
        <f>'Energy Consumption'!M860</f>
        <v>0</v>
      </c>
      <c r="Y261" s="163">
        <f>'Energy Consumption'!M941</f>
        <v>0</v>
      </c>
      <c r="Z261" s="104">
        <f>'Energy Consumption'!M942</f>
        <v>0</v>
      </c>
      <c r="AA261" s="163">
        <f>'Energy Consumption'!M1023</f>
        <v>0</v>
      </c>
      <c r="AB261" s="104">
        <f>'Energy Consumption'!M1024</f>
        <v>0</v>
      </c>
      <c r="AC261" s="163">
        <f>'Energy Consumption'!M1105</f>
        <v>0</v>
      </c>
      <c r="AD261" s="104">
        <f>'Energy Consumption'!M1106</f>
        <v>0</v>
      </c>
      <c r="AE261" s="163">
        <f>'Energy Consumption'!M1187</f>
        <v>0</v>
      </c>
      <c r="AF261" s="104">
        <f>'Energy Consumption'!M1188</f>
        <v>0</v>
      </c>
      <c r="AG261" s="163">
        <f>'Energy Consumption'!M1269</f>
        <v>0</v>
      </c>
      <c r="AH261" s="104">
        <f>'Energy Consumption'!M1270</f>
        <v>0</v>
      </c>
      <c r="AI261" s="163">
        <f>'Energy Consumption'!M1351</f>
        <v>0</v>
      </c>
      <c r="AJ261" s="104">
        <f>'Energy Consumption'!M1352</f>
        <v>0</v>
      </c>
      <c r="AK261" s="163">
        <f>'Energy Consumption'!M1433</f>
        <v>0</v>
      </c>
      <c r="AL261" s="104">
        <f>'Energy Consumption'!M1434</f>
        <v>0</v>
      </c>
      <c r="AM261" s="163">
        <f>'Energy Consumption'!M1515</f>
        <v>0</v>
      </c>
      <c r="AN261" s="104">
        <f>'Energy Consumption'!M1516</f>
        <v>0</v>
      </c>
      <c r="AO261" s="163">
        <f>'Energy Consumption'!M1597</f>
        <v>0</v>
      </c>
      <c r="AP261" s="104">
        <f>'Energy Consumption'!M1598</f>
        <v>0</v>
      </c>
      <c r="AR261" s="104">
        <f>'Relevant Variables'!M35</f>
        <v>0</v>
      </c>
      <c r="AS261" s="104">
        <f>'Relevant Variables'!M65</f>
        <v>0</v>
      </c>
      <c r="AT261" s="104">
        <f>'Relevant Variables'!M95</f>
        <v>0</v>
      </c>
      <c r="AU261" s="104">
        <f>'Relevant Variables'!M125</f>
        <v>0</v>
      </c>
      <c r="AV261" s="104">
        <f>'Relevant Variables'!M155</f>
        <v>0</v>
      </c>
      <c r="AW261" s="104">
        <f>'Relevant Variables'!M185</f>
        <v>0</v>
      </c>
      <c r="AX261" s="104">
        <f>'Relevant Variables'!M215</f>
        <v>0</v>
      </c>
      <c r="AY261" s="104">
        <f>'Relevant Variables'!M245</f>
        <v>0</v>
      </c>
      <c r="AZ261" s="104">
        <f>'Relevant Variables'!M275</f>
        <v>0</v>
      </c>
      <c r="BA261" s="104">
        <f>'Relevant Variables'!M305</f>
        <v>0</v>
      </c>
      <c r="BB261" s="104">
        <f>'Relevant Variables'!M335</f>
        <v>0</v>
      </c>
      <c r="BC261" s="104">
        <f>'Relevant Variables'!M365</f>
        <v>0</v>
      </c>
      <c r="BD261" s="104">
        <f>'Relevant Variables'!M395</f>
        <v>0</v>
      </c>
      <c r="BE261" s="104">
        <f>'Relevant Variables'!M425</f>
        <v>0</v>
      </c>
      <c r="BF261" s="104">
        <f>'Relevant Variables'!M455</f>
        <v>0</v>
      </c>
      <c r="BG261" s="104">
        <f>'Relevant Variables'!M485</f>
        <v>0</v>
      </c>
      <c r="BH261" s="104">
        <f>'Relevant Variables'!M515</f>
        <v>0</v>
      </c>
      <c r="BI261" s="104">
        <f>'Relevant Variables'!M545</f>
        <v>0</v>
      </c>
      <c r="BJ261" s="104">
        <f>'Relevant Variables'!M575</f>
        <v>0</v>
      </c>
      <c r="BK261" s="104">
        <f>'Relevant Variables'!M605</f>
        <v>0</v>
      </c>
    </row>
    <row r="262" spans="1:63" s="104" customFormat="1">
      <c r="A262" s="164">
        <f t="shared" si="4"/>
        <v>45962</v>
      </c>
      <c r="C262" s="163">
        <f>'Energy Consumption'!N39</f>
        <v>0</v>
      </c>
      <c r="D262" s="104">
        <f>'Energy Consumption'!N40</f>
        <v>0</v>
      </c>
      <c r="E262" s="163">
        <f>'Energy Consumption'!N121</f>
        <v>0</v>
      </c>
      <c r="F262" s="104">
        <f>'Energy Consumption'!N122</f>
        <v>0</v>
      </c>
      <c r="G262" s="163">
        <f>'Energy Consumption'!N203</f>
        <v>0</v>
      </c>
      <c r="H262" s="104">
        <f>'Energy Consumption'!N204</f>
        <v>0</v>
      </c>
      <c r="I262" s="163">
        <f>'Energy Consumption'!N285</f>
        <v>0</v>
      </c>
      <c r="J262" s="104">
        <f>'Energy Consumption'!N286</f>
        <v>0</v>
      </c>
      <c r="K262" s="163">
        <f>'Energy Consumption'!N367</f>
        <v>0</v>
      </c>
      <c r="L262" s="104">
        <f>'Energy Consumption'!N368</f>
        <v>0</v>
      </c>
      <c r="M262" s="163">
        <f>'Energy Consumption'!N449</f>
        <v>0</v>
      </c>
      <c r="N262" s="104">
        <f>'Energy Consumption'!N450</f>
        <v>0</v>
      </c>
      <c r="O262" s="163">
        <f>'Energy Consumption'!N531</f>
        <v>0</v>
      </c>
      <c r="P262" s="104">
        <f>'Energy Consumption'!N532</f>
        <v>0</v>
      </c>
      <c r="Q262" s="163">
        <f>'Energy Consumption'!N613</f>
        <v>0</v>
      </c>
      <c r="R262" s="104">
        <f>'Energy Consumption'!N614</f>
        <v>0</v>
      </c>
      <c r="S262" s="163">
        <f>'Energy Consumption'!N695</f>
        <v>0</v>
      </c>
      <c r="T262" s="104">
        <f>'Energy Consumption'!N696</f>
        <v>0</v>
      </c>
      <c r="U262" s="163">
        <f>'Energy Consumption'!N777</f>
        <v>0</v>
      </c>
      <c r="V262" s="104">
        <f>'Energy Consumption'!N778</f>
        <v>0</v>
      </c>
      <c r="W262" s="163">
        <f>'Energy Consumption'!N859</f>
        <v>0</v>
      </c>
      <c r="X262" s="104">
        <f>'Energy Consumption'!N860</f>
        <v>0</v>
      </c>
      <c r="Y262" s="163">
        <f>'Energy Consumption'!N941</f>
        <v>0</v>
      </c>
      <c r="Z262" s="104">
        <f>'Energy Consumption'!N942</f>
        <v>0</v>
      </c>
      <c r="AA262" s="163">
        <f>'Energy Consumption'!N1023</f>
        <v>0</v>
      </c>
      <c r="AB262" s="104">
        <f>'Energy Consumption'!N1024</f>
        <v>0</v>
      </c>
      <c r="AC262" s="163">
        <f>'Energy Consumption'!N1105</f>
        <v>0</v>
      </c>
      <c r="AD262" s="104">
        <f>'Energy Consumption'!N1106</f>
        <v>0</v>
      </c>
      <c r="AE262" s="163">
        <f>'Energy Consumption'!N1187</f>
        <v>0</v>
      </c>
      <c r="AF262" s="104">
        <f>'Energy Consumption'!N1188</f>
        <v>0</v>
      </c>
      <c r="AG262" s="163">
        <f>'Energy Consumption'!N1269</f>
        <v>0</v>
      </c>
      <c r="AH262" s="104">
        <f>'Energy Consumption'!N1270</f>
        <v>0</v>
      </c>
      <c r="AI262" s="163">
        <f>'Energy Consumption'!N1351</f>
        <v>0</v>
      </c>
      <c r="AJ262" s="104">
        <f>'Energy Consumption'!N1352</f>
        <v>0</v>
      </c>
      <c r="AK262" s="163">
        <f>'Energy Consumption'!N1433</f>
        <v>0</v>
      </c>
      <c r="AL262" s="104">
        <f>'Energy Consumption'!N1434</f>
        <v>0</v>
      </c>
      <c r="AM262" s="163">
        <f>'Energy Consumption'!N1515</f>
        <v>0</v>
      </c>
      <c r="AN262" s="104">
        <f>'Energy Consumption'!N1516</f>
        <v>0</v>
      </c>
      <c r="AO262" s="163">
        <f>'Energy Consumption'!N1597</f>
        <v>0</v>
      </c>
      <c r="AP262" s="104">
        <f>'Energy Consumption'!N1598</f>
        <v>0</v>
      </c>
      <c r="AR262" s="104">
        <f>'Relevant Variables'!N35</f>
        <v>0</v>
      </c>
      <c r="AS262" s="104">
        <f>'Relevant Variables'!N65</f>
        <v>0</v>
      </c>
      <c r="AT262" s="104">
        <f>'Relevant Variables'!N95</f>
        <v>0</v>
      </c>
      <c r="AU262" s="104">
        <f>'Relevant Variables'!N125</f>
        <v>0</v>
      </c>
      <c r="AV262" s="104">
        <f>'Relevant Variables'!N155</f>
        <v>0</v>
      </c>
      <c r="AW262" s="104">
        <f>'Relevant Variables'!N185</f>
        <v>0</v>
      </c>
      <c r="AX262" s="104">
        <f>'Relevant Variables'!N215</f>
        <v>0</v>
      </c>
      <c r="AY262" s="104">
        <f>'Relevant Variables'!N245</f>
        <v>0</v>
      </c>
      <c r="AZ262" s="104">
        <f>'Relevant Variables'!N275</f>
        <v>0</v>
      </c>
      <c r="BA262" s="104">
        <f>'Relevant Variables'!N305</f>
        <v>0</v>
      </c>
      <c r="BB262" s="104">
        <f>'Relevant Variables'!N335</f>
        <v>0</v>
      </c>
      <c r="BC262" s="104">
        <f>'Relevant Variables'!N365</f>
        <v>0</v>
      </c>
      <c r="BD262" s="104">
        <f>'Relevant Variables'!N395</f>
        <v>0</v>
      </c>
      <c r="BE262" s="104">
        <f>'Relevant Variables'!N425</f>
        <v>0</v>
      </c>
      <c r="BF262" s="104">
        <f>'Relevant Variables'!N455</f>
        <v>0</v>
      </c>
      <c r="BG262" s="104">
        <f>'Relevant Variables'!N485</f>
        <v>0</v>
      </c>
      <c r="BH262" s="104">
        <f>'Relevant Variables'!N515</f>
        <v>0</v>
      </c>
      <c r="BI262" s="104">
        <f>'Relevant Variables'!N545</f>
        <v>0</v>
      </c>
      <c r="BJ262" s="104">
        <f>'Relevant Variables'!N575</f>
        <v>0</v>
      </c>
      <c r="BK262" s="104">
        <f>'Relevant Variables'!N605</f>
        <v>0</v>
      </c>
    </row>
    <row r="263" spans="1:63" s="104" customFormat="1">
      <c r="A263" s="164">
        <f t="shared" si="4"/>
        <v>45992</v>
      </c>
      <c r="C263" s="163">
        <f>'Energy Consumption'!O39</f>
        <v>0</v>
      </c>
      <c r="D263" s="104">
        <f>'Energy Consumption'!O40</f>
        <v>0</v>
      </c>
      <c r="E263" s="163">
        <f>'Energy Consumption'!O121</f>
        <v>0</v>
      </c>
      <c r="F263" s="104">
        <f>'Energy Consumption'!O122</f>
        <v>0</v>
      </c>
      <c r="G263" s="163">
        <f>'Energy Consumption'!O203</f>
        <v>0</v>
      </c>
      <c r="H263" s="104">
        <f>'Energy Consumption'!O204</f>
        <v>0</v>
      </c>
      <c r="I263" s="163">
        <f>'Energy Consumption'!O285</f>
        <v>0</v>
      </c>
      <c r="J263" s="104">
        <f>'Energy Consumption'!O286</f>
        <v>0</v>
      </c>
      <c r="K263" s="163">
        <f>'Energy Consumption'!O367</f>
        <v>0</v>
      </c>
      <c r="L263" s="104">
        <f>'Energy Consumption'!O368</f>
        <v>0</v>
      </c>
      <c r="M263" s="163">
        <f>'Energy Consumption'!O449</f>
        <v>0</v>
      </c>
      <c r="N263" s="104">
        <f>'Energy Consumption'!O450</f>
        <v>0</v>
      </c>
      <c r="O263" s="163">
        <f>'Energy Consumption'!O531</f>
        <v>0</v>
      </c>
      <c r="P263" s="104">
        <f>'Energy Consumption'!O532</f>
        <v>0</v>
      </c>
      <c r="Q263" s="163">
        <f>'Energy Consumption'!O613</f>
        <v>0</v>
      </c>
      <c r="R263" s="104">
        <f>'Energy Consumption'!O614</f>
        <v>0</v>
      </c>
      <c r="S263" s="163">
        <f>'Energy Consumption'!O695</f>
        <v>0</v>
      </c>
      <c r="T263" s="104">
        <f>'Energy Consumption'!O696</f>
        <v>0</v>
      </c>
      <c r="U263" s="163">
        <f>'Energy Consumption'!O777</f>
        <v>0</v>
      </c>
      <c r="V263" s="104">
        <f>'Energy Consumption'!O778</f>
        <v>0</v>
      </c>
      <c r="W263" s="163">
        <f>'Energy Consumption'!O859</f>
        <v>0</v>
      </c>
      <c r="X263" s="104">
        <f>'Energy Consumption'!O860</f>
        <v>0</v>
      </c>
      <c r="Y263" s="163">
        <f>'Energy Consumption'!O941</f>
        <v>0</v>
      </c>
      <c r="Z263" s="104">
        <f>'Energy Consumption'!O942</f>
        <v>0</v>
      </c>
      <c r="AA263" s="163">
        <f>'Energy Consumption'!O1023</f>
        <v>0</v>
      </c>
      <c r="AB263" s="104">
        <f>'Energy Consumption'!O1024</f>
        <v>0</v>
      </c>
      <c r="AC263" s="163">
        <f>'Energy Consumption'!O1105</f>
        <v>0</v>
      </c>
      <c r="AD263" s="104">
        <f>'Energy Consumption'!O1106</f>
        <v>0</v>
      </c>
      <c r="AE263" s="163">
        <f>'Energy Consumption'!O1187</f>
        <v>0</v>
      </c>
      <c r="AF263" s="104">
        <f>'Energy Consumption'!O1188</f>
        <v>0</v>
      </c>
      <c r="AG263" s="163">
        <f>'Energy Consumption'!O1269</f>
        <v>0</v>
      </c>
      <c r="AH263" s="104">
        <f>'Energy Consumption'!O1270</f>
        <v>0</v>
      </c>
      <c r="AI263" s="163">
        <f>'Energy Consumption'!O1351</f>
        <v>0</v>
      </c>
      <c r="AJ263" s="104">
        <f>'Energy Consumption'!O1352</f>
        <v>0</v>
      </c>
      <c r="AK263" s="163">
        <f>'Energy Consumption'!O1433</f>
        <v>0</v>
      </c>
      <c r="AL263" s="104">
        <f>'Energy Consumption'!O1434</f>
        <v>0</v>
      </c>
      <c r="AM263" s="163">
        <f>'Energy Consumption'!O1515</f>
        <v>0</v>
      </c>
      <c r="AN263" s="104">
        <f>'Energy Consumption'!O1516</f>
        <v>0</v>
      </c>
      <c r="AO263" s="163">
        <f>'Energy Consumption'!O1597</f>
        <v>0</v>
      </c>
      <c r="AP263" s="104">
        <f>'Energy Consumption'!O1598</f>
        <v>0</v>
      </c>
      <c r="AR263" s="104">
        <f>'Relevant Variables'!O35</f>
        <v>0</v>
      </c>
      <c r="AS263" s="104">
        <f>'Relevant Variables'!O65</f>
        <v>0</v>
      </c>
      <c r="AT263" s="104">
        <f>'Relevant Variables'!O95</f>
        <v>0</v>
      </c>
      <c r="AU263" s="104">
        <f>'Relevant Variables'!O125</f>
        <v>0</v>
      </c>
      <c r="AV263" s="104">
        <f>'Relevant Variables'!O155</f>
        <v>0</v>
      </c>
      <c r="AW263" s="104">
        <f>'Relevant Variables'!O185</f>
        <v>0</v>
      </c>
      <c r="AX263" s="104">
        <f>'Relevant Variables'!O215</f>
        <v>0</v>
      </c>
      <c r="AY263" s="104">
        <f>'Relevant Variables'!O245</f>
        <v>0</v>
      </c>
      <c r="AZ263" s="104">
        <f>'Relevant Variables'!O275</f>
        <v>0</v>
      </c>
      <c r="BA263" s="104">
        <f>'Relevant Variables'!O305</f>
        <v>0</v>
      </c>
      <c r="BB263" s="104">
        <f>'Relevant Variables'!O335</f>
        <v>0</v>
      </c>
      <c r="BC263" s="104">
        <f>'Relevant Variables'!O365</f>
        <v>0</v>
      </c>
      <c r="BD263" s="104">
        <f>'Relevant Variables'!O395</f>
        <v>0</v>
      </c>
      <c r="BE263" s="104">
        <f>'Relevant Variables'!O425</f>
        <v>0</v>
      </c>
      <c r="BF263" s="104">
        <f>'Relevant Variables'!O455</f>
        <v>0</v>
      </c>
      <c r="BG263" s="104">
        <f>'Relevant Variables'!O485</f>
        <v>0</v>
      </c>
      <c r="BH263" s="104">
        <f>'Relevant Variables'!O515</f>
        <v>0</v>
      </c>
      <c r="BI263" s="104">
        <f>'Relevant Variables'!O545</f>
        <v>0</v>
      </c>
      <c r="BJ263" s="104">
        <f>'Relevant Variables'!O575</f>
        <v>0</v>
      </c>
      <c r="BK263" s="104">
        <f>'Relevant Variables'!O605</f>
        <v>0</v>
      </c>
    </row>
    <row r="264" spans="1:63" s="104" customFormat="1">
      <c r="A264" s="164">
        <f t="shared" si="4"/>
        <v>46023</v>
      </c>
      <c r="C264" s="163">
        <f>'Energy Consumption'!D37</f>
        <v>0</v>
      </c>
      <c r="D264" s="104">
        <f>'Energy Consumption'!D38</f>
        <v>0</v>
      </c>
      <c r="E264" s="163">
        <f>'Energy Consumption'!D119</f>
        <v>0</v>
      </c>
      <c r="F264" s="104">
        <f>'Energy Consumption'!D120</f>
        <v>0</v>
      </c>
      <c r="G264" s="163">
        <f>'Energy Consumption'!D201</f>
        <v>0</v>
      </c>
      <c r="H264" s="104">
        <f>'Energy Consumption'!D202</f>
        <v>0</v>
      </c>
      <c r="I264" s="163">
        <f>'Energy Consumption'!D283</f>
        <v>0</v>
      </c>
      <c r="J264" s="104">
        <f>'Energy Consumption'!D284</f>
        <v>0</v>
      </c>
      <c r="K264" s="163">
        <f>'Energy Consumption'!D365</f>
        <v>0</v>
      </c>
      <c r="L264" s="104">
        <f>'Energy Consumption'!D366</f>
        <v>0</v>
      </c>
      <c r="M264" s="163">
        <f>'Energy Consumption'!D447</f>
        <v>0</v>
      </c>
      <c r="N264" s="104">
        <f>'Energy Consumption'!D448</f>
        <v>0</v>
      </c>
      <c r="O264" s="163">
        <f>'Energy Consumption'!D529</f>
        <v>0</v>
      </c>
      <c r="P264" s="104">
        <f>'Energy Consumption'!D530</f>
        <v>0</v>
      </c>
      <c r="Q264" s="163">
        <f>'Energy Consumption'!D611</f>
        <v>0</v>
      </c>
      <c r="R264" s="104">
        <f>'Energy Consumption'!D612</f>
        <v>0</v>
      </c>
      <c r="S264" s="163">
        <f>'Energy Consumption'!D693</f>
        <v>0</v>
      </c>
      <c r="T264" s="104">
        <f>'Energy Consumption'!D694</f>
        <v>0</v>
      </c>
      <c r="U264" s="163">
        <f>'Energy Consumption'!D775</f>
        <v>0</v>
      </c>
      <c r="V264" s="104">
        <f>'Energy Consumption'!D776</f>
        <v>0</v>
      </c>
      <c r="W264" s="163">
        <f>'Energy Consumption'!D857</f>
        <v>0</v>
      </c>
      <c r="X264" s="104">
        <f>'Energy Consumption'!D858</f>
        <v>0</v>
      </c>
      <c r="Y264" s="163">
        <f>'Energy Consumption'!D939</f>
        <v>0</v>
      </c>
      <c r="Z264" s="104">
        <f>'Energy Consumption'!D940</f>
        <v>0</v>
      </c>
      <c r="AA264" s="163">
        <f>'Energy Consumption'!D1021</f>
        <v>0</v>
      </c>
      <c r="AB264" s="104">
        <f>'Energy Consumption'!D1022</f>
        <v>0</v>
      </c>
      <c r="AC264" s="163">
        <f>'Energy Consumption'!D1103</f>
        <v>0</v>
      </c>
      <c r="AD264" s="104">
        <f>'Energy Consumption'!D1104</f>
        <v>0</v>
      </c>
      <c r="AE264" s="163">
        <f>'Energy Consumption'!D1185</f>
        <v>0</v>
      </c>
      <c r="AF264" s="104">
        <f>'Energy Consumption'!D1186</f>
        <v>0</v>
      </c>
      <c r="AG264" s="163">
        <f>'Energy Consumption'!D1267</f>
        <v>0</v>
      </c>
      <c r="AH264" s="104">
        <f>'Energy Consumption'!D1268</f>
        <v>0</v>
      </c>
      <c r="AI264" s="163">
        <f>'Energy Consumption'!D1349</f>
        <v>0</v>
      </c>
      <c r="AJ264" s="104">
        <f>'Energy Consumption'!D1350</f>
        <v>0</v>
      </c>
      <c r="AK264" s="163">
        <f>'Energy Consumption'!D1431</f>
        <v>0</v>
      </c>
      <c r="AL264" s="104">
        <f>'Energy Consumption'!D1432</f>
        <v>0</v>
      </c>
      <c r="AM264" s="163">
        <f>'Energy Consumption'!D1513</f>
        <v>0</v>
      </c>
      <c r="AN264" s="104">
        <f>'Energy Consumption'!D1514</f>
        <v>0</v>
      </c>
      <c r="AO264" s="163">
        <f>'Energy Consumption'!D1595</f>
        <v>0</v>
      </c>
      <c r="AP264" s="104">
        <f>'Energy Consumption'!D1596</f>
        <v>0</v>
      </c>
      <c r="AR264" s="104">
        <f>'Relevant Variables'!D34</f>
        <v>0</v>
      </c>
      <c r="AS264" s="104">
        <f>'Relevant Variables'!D64</f>
        <v>0</v>
      </c>
      <c r="AT264" s="104">
        <f>'Relevant Variables'!D94</f>
        <v>0</v>
      </c>
      <c r="AU264" s="104">
        <f>'Relevant Variables'!D124</f>
        <v>0</v>
      </c>
      <c r="AV264" s="104">
        <f>'Relevant Variables'!D154</f>
        <v>0</v>
      </c>
      <c r="AW264" s="104">
        <f>'Relevant Variables'!D184</f>
        <v>0</v>
      </c>
      <c r="AX264" s="104">
        <f>'Relevant Variables'!D214</f>
        <v>0</v>
      </c>
      <c r="AY264" s="104">
        <f>'Relevant Variables'!D244</f>
        <v>0</v>
      </c>
      <c r="AZ264" s="104">
        <f>'Relevant Variables'!D274</f>
        <v>0</v>
      </c>
      <c r="BA264" s="104">
        <f>'Relevant Variables'!D304</f>
        <v>0</v>
      </c>
      <c r="BB264" s="104">
        <f>'Relevant Variables'!D334</f>
        <v>0</v>
      </c>
      <c r="BC264" s="104">
        <f>'Relevant Variables'!D364</f>
        <v>0</v>
      </c>
      <c r="BD264" s="104">
        <f>'Relevant Variables'!D394</f>
        <v>0</v>
      </c>
      <c r="BE264" s="104">
        <f>'Relevant Variables'!D424</f>
        <v>0</v>
      </c>
      <c r="BF264" s="104">
        <f>'Relevant Variables'!D454</f>
        <v>0</v>
      </c>
      <c r="BG264" s="104">
        <f>'Relevant Variables'!D484</f>
        <v>0</v>
      </c>
      <c r="BH264" s="104">
        <f>'Relevant Variables'!D514</f>
        <v>0</v>
      </c>
      <c r="BI264" s="104">
        <f>'Relevant Variables'!D544</f>
        <v>0</v>
      </c>
      <c r="BJ264" s="104">
        <f>'Relevant Variables'!D574</f>
        <v>0</v>
      </c>
      <c r="BK264" s="104">
        <f>'Relevant Variables'!D604</f>
        <v>0</v>
      </c>
    </row>
    <row r="265" spans="1:63" s="104" customFormat="1">
      <c r="A265" s="164">
        <f t="shared" si="4"/>
        <v>46054</v>
      </c>
      <c r="C265" s="163">
        <f>'Energy Consumption'!E37</f>
        <v>0</v>
      </c>
      <c r="D265" s="104">
        <f>'Energy Consumption'!E38</f>
        <v>0</v>
      </c>
      <c r="E265" s="163">
        <f>'Energy Consumption'!E119</f>
        <v>0</v>
      </c>
      <c r="F265" s="104">
        <f>'Energy Consumption'!E120</f>
        <v>0</v>
      </c>
      <c r="G265" s="163">
        <f>'Energy Consumption'!E201</f>
        <v>0</v>
      </c>
      <c r="H265" s="104">
        <f>'Energy Consumption'!E202</f>
        <v>0</v>
      </c>
      <c r="I265" s="163">
        <f>'Energy Consumption'!E283</f>
        <v>0</v>
      </c>
      <c r="J265" s="104">
        <f>'Energy Consumption'!E284</f>
        <v>0</v>
      </c>
      <c r="K265" s="163">
        <f>'Energy Consumption'!E365</f>
        <v>0</v>
      </c>
      <c r="L265" s="104">
        <f>'Energy Consumption'!E366</f>
        <v>0</v>
      </c>
      <c r="M265" s="163">
        <f>'Energy Consumption'!E447</f>
        <v>0</v>
      </c>
      <c r="N265" s="104">
        <f>'Energy Consumption'!E448</f>
        <v>0</v>
      </c>
      <c r="O265" s="163">
        <f>'Energy Consumption'!E529</f>
        <v>0</v>
      </c>
      <c r="P265" s="104">
        <f>'Energy Consumption'!E530</f>
        <v>0</v>
      </c>
      <c r="Q265" s="163">
        <f>'Energy Consumption'!E611</f>
        <v>0</v>
      </c>
      <c r="R265" s="104">
        <f>'Energy Consumption'!E612</f>
        <v>0</v>
      </c>
      <c r="S265" s="163">
        <f>'Energy Consumption'!E693</f>
        <v>0</v>
      </c>
      <c r="T265" s="104">
        <f>'Energy Consumption'!E694</f>
        <v>0</v>
      </c>
      <c r="U265" s="163">
        <f>'Energy Consumption'!E775</f>
        <v>0</v>
      </c>
      <c r="V265" s="104">
        <f>'Energy Consumption'!E776</f>
        <v>0</v>
      </c>
      <c r="W265" s="163">
        <f>'Energy Consumption'!E857</f>
        <v>0</v>
      </c>
      <c r="X265" s="104">
        <f>'Energy Consumption'!E858</f>
        <v>0</v>
      </c>
      <c r="Y265" s="163">
        <f>'Energy Consumption'!E939</f>
        <v>0</v>
      </c>
      <c r="Z265" s="104">
        <f>'Energy Consumption'!E940</f>
        <v>0</v>
      </c>
      <c r="AA265" s="163">
        <f>'Energy Consumption'!E1021</f>
        <v>0</v>
      </c>
      <c r="AB265" s="104">
        <f>'Energy Consumption'!E1022</f>
        <v>0</v>
      </c>
      <c r="AC265" s="163">
        <f>'Energy Consumption'!E1103</f>
        <v>0</v>
      </c>
      <c r="AD265" s="104">
        <f>'Energy Consumption'!E1104</f>
        <v>0</v>
      </c>
      <c r="AE265" s="163">
        <f>'Energy Consumption'!E1185</f>
        <v>0</v>
      </c>
      <c r="AF265" s="104">
        <f>'Energy Consumption'!E1186</f>
        <v>0</v>
      </c>
      <c r="AG265" s="163">
        <f>'Energy Consumption'!E1267</f>
        <v>0</v>
      </c>
      <c r="AH265" s="104">
        <f>'Energy Consumption'!E1268</f>
        <v>0</v>
      </c>
      <c r="AI265" s="163">
        <f>'Energy Consumption'!E1349</f>
        <v>0</v>
      </c>
      <c r="AJ265" s="104">
        <f>'Energy Consumption'!E1350</f>
        <v>0</v>
      </c>
      <c r="AK265" s="163">
        <f>'Energy Consumption'!E1431</f>
        <v>0</v>
      </c>
      <c r="AL265" s="104">
        <f>'Energy Consumption'!E1432</f>
        <v>0</v>
      </c>
      <c r="AM265" s="163">
        <f>'Energy Consumption'!E1513</f>
        <v>0</v>
      </c>
      <c r="AN265" s="104">
        <f>'Energy Consumption'!E1514</f>
        <v>0</v>
      </c>
      <c r="AO265" s="163">
        <f>'Energy Consumption'!E1595</f>
        <v>0</v>
      </c>
      <c r="AP265" s="104">
        <f>'Energy Consumption'!E1596</f>
        <v>0</v>
      </c>
      <c r="AR265" s="104">
        <f>'Relevant Variables'!E34</f>
        <v>0</v>
      </c>
      <c r="AS265" s="104">
        <f>'Relevant Variables'!E64</f>
        <v>0</v>
      </c>
      <c r="AT265" s="104">
        <f>'Relevant Variables'!E94</f>
        <v>0</v>
      </c>
      <c r="AU265" s="104">
        <f>'Relevant Variables'!E124</f>
        <v>0</v>
      </c>
      <c r="AV265" s="104">
        <f>'Relevant Variables'!E154</f>
        <v>0</v>
      </c>
      <c r="AW265" s="104">
        <f>'Relevant Variables'!E184</f>
        <v>0</v>
      </c>
      <c r="AX265" s="104">
        <f>'Relevant Variables'!E214</f>
        <v>0</v>
      </c>
      <c r="AY265" s="104">
        <f>'Relevant Variables'!E244</f>
        <v>0</v>
      </c>
      <c r="AZ265" s="104">
        <f>'Relevant Variables'!E274</f>
        <v>0</v>
      </c>
      <c r="BA265" s="104">
        <f>'Relevant Variables'!E304</f>
        <v>0</v>
      </c>
      <c r="BB265" s="104">
        <f>'Relevant Variables'!E334</f>
        <v>0</v>
      </c>
      <c r="BC265" s="104">
        <f>'Relevant Variables'!E364</f>
        <v>0</v>
      </c>
      <c r="BD265" s="104">
        <f>'Relevant Variables'!E394</f>
        <v>0</v>
      </c>
      <c r="BE265" s="104">
        <f>'Relevant Variables'!E424</f>
        <v>0</v>
      </c>
      <c r="BF265" s="104">
        <f>'Relevant Variables'!E454</f>
        <v>0</v>
      </c>
      <c r="BG265" s="104">
        <f>'Relevant Variables'!E484</f>
        <v>0</v>
      </c>
      <c r="BH265" s="104">
        <f>'Relevant Variables'!E514</f>
        <v>0</v>
      </c>
      <c r="BI265" s="104">
        <f>'Relevant Variables'!E544</f>
        <v>0</v>
      </c>
      <c r="BJ265" s="104">
        <f>'Relevant Variables'!E574</f>
        <v>0</v>
      </c>
      <c r="BK265" s="104">
        <f>'Relevant Variables'!E604</f>
        <v>0</v>
      </c>
    </row>
    <row r="266" spans="1:63" s="104" customFormat="1">
      <c r="A266" s="164">
        <f t="shared" si="4"/>
        <v>46082</v>
      </c>
      <c r="C266" s="163">
        <f>'Energy Consumption'!F37</f>
        <v>0</v>
      </c>
      <c r="D266" s="104">
        <f>'Energy Consumption'!F38</f>
        <v>0</v>
      </c>
      <c r="E266" s="163">
        <f>'Energy Consumption'!F119</f>
        <v>0</v>
      </c>
      <c r="F266" s="104">
        <f>'Energy Consumption'!F120</f>
        <v>0</v>
      </c>
      <c r="G266" s="163">
        <f>'Energy Consumption'!F201</f>
        <v>0</v>
      </c>
      <c r="H266" s="104">
        <f>'Energy Consumption'!F202</f>
        <v>0</v>
      </c>
      <c r="I266" s="163">
        <f>'Energy Consumption'!F283</f>
        <v>0</v>
      </c>
      <c r="J266" s="104">
        <f>'Energy Consumption'!F284</f>
        <v>0</v>
      </c>
      <c r="K266" s="163">
        <f>'Energy Consumption'!F365</f>
        <v>0</v>
      </c>
      <c r="L266" s="104">
        <f>'Energy Consumption'!F366</f>
        <v>0</v>
      </c>
      <c r="M266" s="163">
        <f>'Energy Consumption'!F447</f>
        <v>0</v>
      </c>
      <c r="N266" s="104">
        <f>'Energy Consumption'!F448</f>
        <v>0</v>
      </c>
      <c r="O266" s="163">
        <f>'Energy Consumption'!F529</f>
        <v>0</v>
      </c>
      <c r="P266" s="104">
        <f>'Energy Consumption'!F530</f>
        <v>0</v>
      </c>
      <c r="Q266" s="163">
        <f>'Energy Consumption'!F611</f>
        <v>0</v>
      </c>
      <c r="R266" s="104">
        <f>'Energy Consumption'!F612</f>
        <v>0</v>
      </c>
      <c r="S266" s="163">
        <f>'Energy Consumption'!F693</f>
        <v>0</v>
      </c>
      <c r="T266" s="104">
        <f>'Energy Consumption'!F694</f>
        <v>0</v>
      </c>
      <c r="U266" s="163">
        <f>'Energy Consumption'!F775</f>
        <v>0</v>
      </c>
      <c r="V266" s="104">
        <f>'Energy Consumption'!F776</f>
        <v>0</v>
      </c>
      <c r="W266" s="163">
        <f>'Energy Consumption'!F857</f>
        <v>0</v>
      </c>
      <c r="X266" s="104">
        <f>'Energy Consumption'!F858</f>
        <v>0</v>
      </c>
      <c r="Y266" s="163">
        <f>'Energy Consumption'!F939</f>
        <v>0</v>
      </c>
      <c r="Z266" s="104">
        <f>'Energy Consumption'!F940</f>
        <v>0</v>
      </c>
      <c r="AA266" s="163">
        <f>'Energy Consumption'!F1021</f>
        <v>0</v>
      </c>
      <c r="AB266" s="104">
        <f>'Energy Consumption'!F1022</f>
        <v>0</v>
      </c>
      <c r="AC266" s="163">
        <f>'Energy Consumption'!F1103</f>
        <v>0</v>
      </c>
      <c r="AD266" s="104">
        <f>'Energy Consumption'!F1104</f>
        <v>0</v>
      </c>
      <c r="AE266" s="163">
        <f>'Energy Consumption'!F1185</f>
        <v>0</v>
      </c>
      <c r="AF266" s="104">
        <f>'Energy Consumption'!F1186</f>
        <v>0</v>
      </c>
      <c r="AG266" s="163">
        <f>'Energy Consumption'!F1267</f>
        <v>0</v>
      </c>
      <c r="AH266" s="104">
        <f>'Energy Consumption'!F1268</f>
        <v>0</v>
      </c>
      <c r="AI266" s="163">
        <f>'Energy Consumption'!F1349</f>
        <v>0</v>
      </c>
      <c r="AJ266" s="104">
        <f>'Energy Consumption'!F1350</f>
        <v>0</v>
      </c>
      <c r="AK266" s="163">
        <f>'Energy Consumption'!F1431</f>
        <v>0</v>
      </c>
      <c r="AL266" s="104">
        <f>'Energy Consumption'!F1432</f>
        <v>0</v>
      </c>
      <c r="AM266" s="163">
        <f>'Energy Consumption'!F1513</f>
        <v>0</v>
      </c>
      <c r="AN266" s="104">
        <f>'Energy Consumption'!F1514</f>
        <v>0</v>
      </c>
      <c r="AO266" s="163">
        <f>'Energy Consumption'!F1595</f>
        <v>0</v>
      </c>
      <c r="AP266" s="104">
        <f>'Energy Consumption'!F1596</f>
        <v>0</v>
      </c>
      <c r="AR266" s="104">
        <f>'Relevant Variables'!F34</f>
        <v>0</v>
      </c>
      <c r="AS266" s="104">
        <f>'Relevant Variables'!F64</f>
        <v>0</v>
      </c>
      <c r="AT266" s="104">
        <f>'Relevant Variables'!F94</f>
        <v>0</v>
      </c>
      <c r="AU266" s="104">
        <f>'Relevant Variables'!F124</f>
        <v>0</v>
      </c>
      <c r="AV266" s="104">
        <f>'Relevant Variables'!F154</f>
        <v>0</v>
      </c>
      <c r="AW266" s="104">
        <f>'Relevant Variables'!F184</f>
        <v>0</v>
      </c>
      <c r="AX266" s="104">
        <f>'Relevant Variables'!F214</f>
        <v>0</v>
      </c>
      <c r="AY266" s="104">
        <f>'Relevant Variables'!F244</f>
        <v>0</v>
      </c>
      <c r="AZ266" s="104">
        <f>'Relevant Variables'!F274</f>
        <v>0</v>
      </c>
      <c r="BA266" s="104">
        <f>'Relevant Variables'!F304</f>
        <v>0</v>
      </c>
      <c r="BB266" s="104">
        <f>'Relevant Variables'!F334</f>
        <v>0</v>
      </c>
      <c r="BC266" s="104">
        <f>'Relevant Variables'!F364</f>
        <v>0</v>
      </c>
      <c r="BD266" s="104">
        <f>'Relevant Variables'!F394</f>
        <v>0</v>
      </c>
      <c r="BE266" s="104">
        <f>'Relevant Variables'!F424</f>
        <v>0</v>
      </c>
      <c r="BF266" s="104">
        <f>'Relevant Variables'!F454</f>
        <v>0</v>
      </c>
      <c r="BG266" s="104">
        <f>'Relevant Variables'!F484</f>
        <v>0</v>
      </c>
      <c r="BH266" s="104">
        <f>'Relevant Variables'!F514</f>
        <v>0</v>
      </c>
      <c r="BI266" s="104">
        <f>'Relevant Variables'!F544</f>
        <v>0</v>
      </c>
      <c r="BJ266" s="104">
        <f>'Relevant Variables'!F574</f>
        <v>0</v>
      </c>
      <c r="BK266" s="104">
        <f>'Relevant Variables'!F604</f>
        <v>0</v>
      </c>
    </row>
    <row r="267" spans="1:63" s="104" customFormat="1">
      <c r="A267" s="164">
        <f t="shared" si="4"/>
        <v>46113</v>
      </c>
      <c r="C267" s="163">
        <f>'Energy Consumption'!G37</f>
        <v>0</v>
      </c>
      <c r="D267" s="104">
        <f>'Energy Consumption'!G38</f>
        <v>0</v>
      </c>
      <c r="E267" s="163">
        <f>'Energy Consumption'!G119</f>
        <v>0</v>
      </c>
      <c r="F267" s="104">
        <f>'Energy Consumption'!G120</f>
        <v>0</v>
      </c>
      <c r="G267" s="163">
        <f>'Energy Consumption'!G201</f>
        <v>0</v>
      </c>
      <c r="H267" s="104">
        <f>'Energy Consumption'!G202</f>
        <v>0</v>
      </c>
      <c r="I267" s="163">
        <f>'Energy Consumption'!G283</f>
        <v>0</v>
      </c>
      <c r="J267" s="104">
        <f>'Energy Consumption'!G284</f>
        <v>0</v>
      </c>
      <c r="K267" s="163">
        <f>'Energy Consumption'!G365</f>
        <v>0</v>
      </c>
      <c r="L267" s="104">
        <f>'Energy Consumption'!G366</f>
        <v>0</v>
      </c>
      <c r="M267" s="163">
        <f>'Energy Consumption'!G447</f>
        <v>0</v>
      </c>
      <c r="N267" s="104">
        <f>'Energy Consumption'!G448</f>
        <v>0</v>
      </c>
      <c r="O267" s="163">
        <f>'Energy Consumption'!G529</f>
        <v>0</v>
      </c>
      <c r="P267" s="104">
        <f>'Energy Consumption'!G530</f>
        <v>0</v>
      </c>
      <c r="Q267" s="163">
        <f>'Energy Consumption'!G611</f>
        <v>0</v>
      </c>
      <c r="R267" s="104">
        <f>'Energy Consumption'!G612</f>
        <v>0</v>
      </c>
      <c r="S267" s="163">
        <f>'Energy Consumption'!G693</f>
        <v>0</v>
      </c>
      <c r="T267" s="104">
        <f>'Energy Consumption'!G694</f>
        <v>0</v>
      </c>
      <c r="U267" s="163">
        <f>'Energy Consumption'!G775</f>
        <v>0</v>
      </c>
      <c r="V267" s="104">
        <f>'Energy Consumption'!G776</f>
        <v>0</v>
      </c>
      <c r="W267" s="163">
        <f>'Energy Consumption'!G857</f>
        <v>0</v>
      </c>
      <c r="X267" s="104">
        <f>'Energy Consumption'!G858</f>
        <v>0</v>
      </c>
      <c r="Y267" s="163">
        <f>'Energy Consumption'!G939</f>
        <v>0</v>
      </c>
      <c r="Z267" s="104">
        <f>'Energy Consumption'!G940</f>
        <v>0</v>
      </c>
      <c r="AA267" s="163">
        <f>'Energy Consumption'!G1021</f>
        <v>0</v>
      </c>
      <c r="AB267" s="104">
        <f>'Energy Consumption'!G1022</f>
        <v>0</v>
      </c>
      <c r="AC267" s="163">
        <f>'Energy Consumption'!G1103</f>
        <v>0</v>
      </c>
      <c r="AD267" s="104">
        <f>'Energy Consumption'!G1104</f>
        <v>0</v>
      </c>
      <c r="AE267" s="163">
        <f>'Energy Consumption'!G1185</f>
        <v>0</v>
      </c>
      <c r="AF267" s="104">
        <f>'Energy Consumption'!G1186</f>
        <v>0</v>
      </c>
      <c r="AG267" s="163">
        <f>'Energy Consumption'!G1267</f>
        <v>0</v>
      </c>
      <c r="AH267" s="104">
        <f>'Energy Consumption'!G1268</f>
        <v>0</v>
      </c>
      <c r="AI267" s="163">
        <f>'Energy Consumption'!G1349</f>
        <v>0</v>
      </c>
      <c r="AJ267" s="104">
        <f>'Energy Consumption'!G1350</f>
        <v>0</v>
      </c>
      <c r="AK267" s="163">
        <f>'Energy Consumption'!G1431</f>
        <v>0</v>
      </c>
      <c r="AL267" s="104">
        <f>'Energy Consumption'!G1432</f>
        <v>0</v>
      </c>
      <c r="AM267" s="163">
        <f>'Energy Consumption'!G1513</f>
        <v>0</v>
      </c>
      <c r="AN267" s="104">
        <f>'Energy Consumption'!G1514</f>
        <v>0</v>
      </c>
      <c r="AO267" s="163">
        <f>'Energy Consumption'!G1595</f>
        <v>0</v>
      </c>
      <c r="AP267" s="104">
        <f>'Energy Consumption'!G1596</f>
        <v>0</v>
      </c>
      <c r="AR267" s="104">
        <f>'Relevant Variables'!G34</f>
        <v>0</v>
      </c>
      <c r="AS267" s="104">
        <f>'Relevant Variables'!G64</f>
        <v>0</v>
      </c>
      <c r="AT267" s="104">
        <f>'Relevant Variables'!G94</f>
        <v>0</v>
      </c>
      <c r="AU267" s="104">
        <f>'Relevant Variables'!G124</f>
        <v>0</v>
      </c>
      <c r="AV267" s="104">
        <f>'Relevant Variables'!G154</f>
        <v>0</v>
      </c>
      <c r="AW267" s="104">
        <f>'Relevant Variables'!G184</f>
        <v>0</v>
      </c>
      <c r="AX267" s="104">
        <f>'Relevant Variables'!G214</f>
        <v>0</v>
      </c>
      <c r="AY267" s="104">
        <f>'Relevant Variables'!G244</f>
        <v>0</v>
      </c>
      <c r="AZ267" s="104">
        <f>'Relevant Variables'!G274</f>
        <v>0</v>
      </c>
      <c r="BA267" s="104">
        <f>'Relevant Variables'!G304</f>
        <v>0</v>
      </c>
      <c r="BB267" s="104">
        <f>'Relevant Variables'!G334</f>
        <v>0</v>
      </c>
      <c r="BC267" s="104">
        <f>'Relevant Variables'!G364</f>
        <v>0</v>
      </c>
      <c r="BD267" s="104">
        <f>'Relevant Variables'!G394</f>
        <v>0</v>
      </c>
      <c r="BE267" s="104">
        <f>'Relevant Variables'!G424</f>
        <v>0</v>
      </c>
      <c r="BF267" s="104">
        <f>'Relevant Variables'!G454</f>
        <v>0</v>
      </c>
      <c r="BG267" s="104">
        <f>'Relevant Variables'!G484</f>
        <v>0</v>
      </c>
      <c r="BH267" s="104">
        <f>'Relevant Variables'!G514</f>
        <v>0</v>
      </c>
      <c r="BI267" s="104">
        <f>'Relevant Variables'!G544</f>
        <v>0</v>
      </c>
      <c r="BJ267" s="104">
        <f>'Relevant Variables'!G574</f>
        <v>0</v>
      </c>
      <c r="BK267" s="104">
        <f>'Relevant Variables'!G604</f>
        <v>0</v>
      </c>
    </row>
    <row r="268" spans="1:63" s="104" customFormat="1">
      <c r="A268" s="164">
        <f t="shared" si="4"/>
        <v>46143</v>
      </c>
      <c r="C268" s="163">
        <f>'Energy Consumption'!H37</f>
        <v>0</v>
      </c>
      <c r="D268" s="104">
        <f>'Energy Consumption'!H38</f>
        <v>0</v>
      </c>
      <c r="E268" s="163">
        <f>'Energy Consumption'!H119</f>
        <v>0</v>
      </c>
      <c r="F268" s="104">
        <f>'Energy Consumption'!H120</f>
        <v>0</v>
      </c>
      <c r="G268" s="163">
        <f>'Energy Consumption'!H201</f>
        <v>0</v>
      </c>
      <c r="H268" s="104">
        <f>'Energy Consumption'!H202</f>
        <v>0</v>
      </c>
      <c r="I268" s="163">
        <f>'Energy Consumption'!H283</f>
        <v>0</v>
      </c>
      <c r="J268" s="104">
        <f>'Energy Consumption'!H284</f>
        <v>0</v>
      </c>
      <c r="K268" s="163">
        <f>'Energy Consumption'!H365</f>
        <v>0</v>
      </c>
      <c r="L268" s="104">
        <f>'Energy Consumption'!H366</f>
        <v>0</v>
      </c>
      <c r="M268" s="163">
        <f>'Energy Consumption'!H447</f>
        <v>0</v>
      </c>
      <c r="N268" s="104">
        <f>'Energy Consumption'!H448</f>
        <v>0</v>
      </c>
      <c r="O268" s="163">
        <f>'Energy Consumption'!H529</f>
        <v>0</v>
      </c>
      <c r="P268" s="104">
        <f>'Energy Consumption'!H530</f>
        <v>0</v>
      </c>
      <c r="Q268" s="163">
        <f>'Energy Consumption'!H611</f>
        <v>0</v>
      </c>
      <c r="R268" s="104">
        <f>'Energy Consumption'!H612</f>
        <v>0</v>
      </c>
      <c r="S268" s="163">
        <f>'Energy Consumption'!H693</f>
        <v>0</v>
      </c>
      <c r="T268" s="104">
        <f>'Energy Consumption'!H694</f>
        <v>0</v>
      </c>
      <c r="U268" s="163">
        <f>'Energy Consumption'!H775</f>
        <v>0</v>
      </c>
      <c r="V268" s="104">
        <f>'Energy Consumption'!H776</f>
        <v>0</v>
      </c>
      <c r="W268" s="163">
        <f>'Energy Consumption'!H857</f>
        <v>0</v>
      </c>
      <c r="X268" s="104">
        <f>'Energy Consumption'!H858</f>
        <v>0</v>
      </c>
      <c r="Y268" s="163">
        <f>'Energy Consumption'!H939</f>
        <v>0</v>
      </c>
      <c r="Z268" s="104">
        <f>'Energy Consumption'!H940</f>
        <v>0</v>
      </c>
      <c r="AA268" s="163">
        <f>'Energy Consumption'!H1021</f>
        <v>0</v>
      </c>
      <c r="AB268" s="104">
        <f>'Energy Consumption'!H1022</f>
        <v>0</v>
      </c>
      <c r="AC268" s="163">
        <f>'Energy Consumption'!H1103</f>
        <v>0</v>
      </c>
      <c r="AD268" s="104">
        <f>'Energy Consumption'!H1104</f>
        <v>0</v>
      </c>
      <c r="AE268" s="163">
        <f>'Energy Consumption'!H1185</f>
        <v>0</v>
      </c>
      <c r="AF268" s="104">
        <f>'Energy Consumption'!H1186</f>
        <v>0</v>
      </c>
      <c r="AG268" s="163">
        <f>'Energy Consumption'!H1267</f>
        <v>0</v>
      </c>
      <c r="AH268" s="104">
        <f>'Energy Consumption'!H1268</f>
        <v>0</v>
      </c>
      <c r="AI268" s="163">
        <f>'Energy Consumption'!H1349</f>
        <v>0</v>
      </c>
      <c r="AJ268" s="104">
        <f>'Energy Consumption'!H1350</f>
        <v>0</v>
      </c>
      <c r="AK268" s="163">
        <f>'Energy Consumption'!H1431</f>
        <v>0</v>
      </c>
      <c r="AL268" s="104">
        <f>'Energy Consumption'!H1432</f>
        <v>0</v>
      </c>
      <c r="AM268" s="163">
        <f>'Energy Consumption'!H1513</f>
        <v>0</v>
      </c>
      <c r="AN268" s="104">
        <f>'Energy Consumption'!H1514</f>
        <v>0</v>
      </c>
      <c r="AO268" s="163">
        <f>'Energy Consumption'!H1595</f>
        <v>0</v>
      </c>
      <c r="AP268" s="104">
        <f>'Energy Consumption'!H1596</f>
        <v>0</v>
      </c>
      <c r="AR268" s="104">
        <f>'Relevant Variables'!H34</f>
        <v>0</v>
      </c>
      <c r="AS268" s="104">
        <f>'Relevant Variables'!H64</f>
        <v>0</v>
      </c>
      <c r="AT268" s="104">
        <f>'Relevant Variables'!H94</f>
        <v>0</v>
      </c>
      <c r="AU268" s="104">
        <f>'Relevant Variables'!H124</f>
        <v>0</v>
      </c>
      <c r="AV268" s="104">
        <f>'Relevant Variables'!H154</f>
        <v>0</v>
      </c>
      <c r="AW268" s="104">
        <f>'Relevant Variables'!H184</f>
        <v>0</v>
      </c>
      <c r="AX268" s="104">
        <f>'Relevant Variables'!H214</f>
        <v>0</v>
      </c>
      <c r="AY268" s="104">
        <f>'Relevant Variables'!H244</f>
        <v>0</v>
      </c>
      <c r="AZ268" s="104">
        <f>'Relevant Variables'!H274</f>
        <v>0</v>
      </c>
      <c r="BA268" s="104">
        <f>'Relevant Variables'!H304</f>
        <v>0</v>
      </c>
      <c r="BB268" s="104">
        <f>'Relevant Variables'!H334</f>
        <v>0</v>
      </c>
      <c r="BC268" s="104">
        <f>'Relevant Variables'!H364</f>
        <v>0</v>
      </c>
      <c r="BD268" s="104">
        <f>'Relevant Variables'!H394</f>
        <v>0</v>
      </c>
      <c r="BE268" s="104">
        <f>'Relevant Variables'!H424</f>
        <v>0</v>
      </c>
      <c r="BF268" s="104">
        <f>'Relevant Variables'!H454</f>
        <v>0</v>
      </c>
      <c r="BG268" s="104">
        <f>'Relevant Variables'!H484</f>
        <v>0</v>
      </c>
      <c r="BH268" s="104">
        <f>'Relevant Variables'!H514</f>
        <v>0</v>
      </c>
      <c r="BI268" s="104">
        <f>'Relevant Variables'!H544</f>
        <v>0</v>
      </c>
      <c r="BJ268" s="104">
        <f>'Relevant Variables'!H574</f>
        <v>0</v>
      </c>
      <c r="BK268" s="104">
        <f>'Relevant Variables'!H604</f>
        <v>0</v>
      </c>
    </row>
    <row r="269" spans="1:63" s="104" customFormat="1">
      <c r="A269" s="164">
        <f t="shared" si="4"/>
        <v>46174</v>
      </c>
      <c r="C269" s="163">
        <f>'Energy Consumption'!I37</f>
        <v>0</v>
      </c>
      <c r="D269" s="104">
        <f>'Energy Consumption'!I38</f>
        <v>0</v>
      </c>
      <c r="E269" s="163">
        <f>'Energy Consumption'!I119</f>
        <v>0</v>
      </c>
      <c r="F269" s="104">
        <f>'Energy Consumption'!I120</f>
        <v>0</v>
      </c>
      <c r="G269" s="163">
        <f>'Energy Consumption'!I201</f>
        <v>0</v>
      </c>
      <c r="H269" s="104">
        <f>'Energy Consumption'!I202</f>
        <v>0</v>
      </c>
      <c r="I269" s="163">
        <f>'Energy Consumption'!I283</f>
        <v>0</v>
      </c>
      <c r="J269" s="104">
        <f>'Energy Consumption'!I284</f>
        <v>0</v>
      </c>
      <c r="K269" s="163">
        <f>'Energy Consumption'!I365</f>
        <v>0</v>
      </c>
      <c r="L269" s="104">
        <f>'Energy Consumption'!I366</f>
        <v>0</v>
      </c>
      <c r="M269" s="163">
        <f>'Energy Consumption'!I447</f>
        <v>0</v>
      </c>
      <c r="N269" s="104">
        <f>'Energy Consumption'!I448</f>
        <v>0</v>
      </c>
      <c r="O269" s="163">
        <f>'Energy Consumption'!I529</f>
        <v>0</v>
      </c>
      <c r="P269" s="104">
        <f>'Energy Consumption'!I530</f>
        <v>0</v>
      </c>
      <c r="Q269" s="163">
        <f>'Energy Consumption'!I611</f>
        <v>0</v>
      </c>
      <c r="R269" s="104">
        <f>'Energy Consumption'!I612</f>
        <v>0</v>
      </c>
      <c r="S269" s="163">
        <f>'Energy Consumption'!I693</f>
        <v>0</v>
      </c>
      <c r="T269" s="104">
        <f>'Energy Consumption'!I694</f>
        <v>0</v>
      </c>
      <c r="U269" s="163">
        <f>'Energy Consumption'!I775</f>
        <v>0</v>
      </c>
      <c r="V269" s="104">
        <f>'Energy Consumption'!I776</f>
        <v>0</v>
      </c>
      <c r="W269" s="163">
        <f>'Energy Consumption'!I857</f>
        <v>0</v>
      </c>
      <c r="X269" s="104">
        <f>'Energy Consumption'!I858</f>
        <v>0</v>
      </c>
      <c r="Y269" s="163">
        <f>'Energy Consumption'!I939</f>
        <v>0</v>
      </c>
      <c r="Z269" s="104">
        <f>'Energy Consumption'!I940</f>
        <v>0</v>
      </c>
      <c r="AA269" s="163">
        <f>'Energy Consumption'!I1021</f>
        <v>0</v>
      </c>
      <c r="AB269" s="104">
        <f>'Energy Consumption'!I1022</f>
        <v>0</v>
      </c>
      <c r="AC269" s="163">
        <f>'Energy Consumption'!I1103</f>
        <v>0</v>
      </c>
      <c r="AD269" s="104">
        <f>'Energy Consumption'!I1104</f>
        <v>0</v>
      </c>
      <c r="AE269" s="163">
        <f>'Energy Consumption'!I1185</f>
        <v>0</v>
      </c>
      <c r="AF269" s="104">
        <f>'Energy Consumption'!I1186</f>
        <v>0</v>
      </c>
      <c r="AG269" s="163">
        <f>'Energy Consumption'!I1267</f>
        <v>0</v>
      </c>
      <c r="AH269" s="104">
        <f>'Energy Consumption'!I1268</f>
        <v>0</v>
      </c>
      <c r="AI269" s="163">
        <f>'Energy Consumption'!I1349</f>
        <v>0</v>
      </c>
      <c r="AJ269" s="104">
        <f>'Energy Consumption'!I1350</f>
        <v>0</v>
      </c>
      <c r="AK269" s="163">
        <f>'Energy Consumption'!I1431</f>
        <v>0</v>
      </c>
      <c r="AL269" s="104">
        <f>'Energy Consumption'!I1432</f>
        <v>0</v>
      </c>
      <c r="AM269" s="163">
        <f>'Energy Consumption'!I1513</f>
        <v>0</v>
      </c>
      <c r="AN269" s="104">
        <f>'Energy Consumption'!I1514</f>
        <v>0</v>
      </c>
      <c r="AO269" s="163">
        <f>'Energy Consumption'!I1595</f>
        <v>0</v>
      </c>
      <c r="AP269" s="104">
        <f>'Energy Consumption'!I1596</f>
        <v>0</v>
      </c>
      <c r="AR269" s="104">
        <f>'Relevant Variables'!I34</f>
        <v>0</v>
      </c>
      <c r="AS269" s="104">
        <f>'Relevant Variables'!I64</f>
        <v>0</v>
      </c>
      <c r="AT269" s="104">
        <f>'Relevant Variables'!I94</f>
        <v>0</v>
      </c>
      <c r="AU269" s="104">
        <f>'Relevant Variables'!I124</f>
        <v>0</v>
      </c>
      <c r="AV269" s="104">
        <f>'Relevant Variables'!I154</f>
        <v>0</v>
      </c>
      <c r="AW269" s="104">
        <f>'Relevant Variables'!I184</f>
        <v>0</v>
      </c>
      <c r="AX269" s="104">
        <f>'Relevant Variables'!I214</f>
        <v>0</v>
      </c>
      <c r="AY269" s="104">
        <f>'Relevant Variables'!I244</f>
        <v>0</v>
      </c>
      <c r="AZ269" s="104">
        <f>'Relevant Variables'!I274</f>
        <v>0</v>
      </c>
      <c r="BA269" s="104">
        <f>'Relevant Variables'!I304</f>
        <v>0</v>
      </c>
      <c r="BB269" s="104">
        <f>'Relevant Variables'!I334</f>
        <v>0</v>
      </c>
      <c r="BC269" s="104">
        <f>'Relevant Variables'!I364</f>
        <v>0</v>
      </c>
      <c r="BD269" s="104">
        <f>'Relevant Variables'!I394</f>
        <v>0</v>
      </c>
      <c r="BE269" s="104">
        <f>'Relevant Variables'!I424</f>
        <v>0</v>
      </c>
      <c r="BF269" s="104">
        <f>'Relevant Variables'!I454</f>
        <v>0</v>
      </c>
      <c r="BG269" s="104">
        <f>'Relevant Variables'!I484</f>
        <v>0</v>
      </c>
      <c r="BH269" s="104">
        <f>'Relevant Variables'!I514</f>
        <v>0</v>
      </c>
      <c r="BI269" s="104">
        <f>'Relevant Variables'!I544</f>
        <v>0</v>
      </c>
      <c r="BJ269" s="104">
        <f>'Relevant Variables'!I574</f>
        <v>0</v>
      </c>
      <c r="BK269" s="104">
        <f>'Relevant Variables'!I604</f>
        <v>0</v>
      </c>
    </row>
    <row r="270" spans="1:63" s="104" customFormat="1">
      <c r="A270" s="164">
        <f t="shared" ref="A270:A311" si="5">DATE(YEAR(A269),MONTH(A269)+1,1)</f>
        <v>46204</v>
      </c>
      <c r="C270" s="163">
        <f>'Energy Consumption'!J37</f>
        <v>0</v>
      </c>
      <c r="D270" s="104">
        <f>'Energy Consumption'!J38</f>
        <v>0</v>
      </c>
      <c r="E270" s="163">
        <f>'Energy Consumption'!J119</f>
        <v>0</v>
      </c>
      <c r="F270" s="104">
        <f>'Energy Consumption'!J120</f>
        <v>0</v>
      </c>
      <c r="G270" s="163">
        <f>'Energy Consumption'!J201</f>
        <v>0</v>
      </c>
      <c r="H270" s="104">
        <f>'Energy Consumption'!J202</f>
        <v>0</v>
      </c>
      <c r="I270" s="163">
        <f>'Energy Consumption'!J283</f>
        <v>0</v>
      </c>
      <c r="J270" s="104">
        <f>'Energy Consumption'!J284</f>
        <v>0</v>
      </c>
      <c r="K270" s="163">
        <f>'Energy Consumption'!J365</f>
        <v>0</v>
      </c>
      <c r="L270" s="104">
        <f>'Energy Consumption'!J366</f>
        <v>0</v>
      </c>
      <c r="M270" s="163">
        <f>'Energy Consumption'!J447</f>
        <v>0</v>
      </c>
      <c r="N270" s="104">
        <f>'Energy Consumption'!J448</f>
        <v>0</v>
      </c>
      <c r="O270" s="163">
        <f>'Energy Consumption'!J529</f>
        <v>0</v>
      </c>
      <c r="P270" s="104">
        <f>'Energy Consumption'!J530</f>
        <v>0</v>
      </c>
      <c r="Q270" s="163">
        <f>'Energy Consumption'!J611</f>
        <v>0</v>
      </c>
      <c r="R270" s="104">
        <f>'Energy Consumption'!J612</f>
        <v>0</v>
      </c>
      <c r="S270" s="163">
        <f>'Energy Consumption'!J693</f>
        <v>0</v>
      </c>
      <c r="T270" s="104">
        <f>'Energy Consumption'!J694</f>
        <v>0</v>
      </c>
      <c r="U270" s="163">
        <f>'Energy Consumption'!J775</f>
        <v>0</v>
      </c>
      <c r="V270" s="104">
        <f>'Energy Consumption'!J776</f>
        <v>0</v>
      </c>
      <c r="W270" s="163">
        <f>'Energy Consumption'!J857</f>
        <v>0</v>
      </c>
      <c r="X270" s="104">
        <f>'Energy Consumption'!J858</f>
        <v>0</v>
      </c>
      <c r="Y270" s="163">
        <f>'Energy Consumption'!J939</f>
        <v>0</v>
      </c>
      <c r="Z270" s="104">
        <f>'Energy Consumption'!J940</f>
        <v>0</v>
      </c>
      <c r="AA270" s="163">
        <f>'Energy Consumption'!J1021</f>
        <v>0</v>
      </c>
      <c r="AB270" s="104">
        <f>'Energy Consumption'!J1022</f>
        <v>0</v>
      </c>
      <c r="AC270" s="163">
        <f>'Energy Consumption'!J1103</f>
        <v>0</v>
      </c>
      <c r="AD270" s="104">
        <f>'Energy Consumption'!J1104</f>
        <v>0</v>
      </c>
      <c r="AE270" s="163">
        <f>'Energy Consumption'!J1185</f>
        <v>0</v>
      </c>
      <c r="AF270" s="104">
        <f>'Energy Consumption'!J1186</f>
        <v>0</v>
      </c>
      <c r="AG270" s="163">
        <f>'Energy Consumption'!J1267</f>
        <v>0</v>
      </c>
      <c r="AH270" s="104">
        <f>'Energy Consumption'!J1268</f>
        <v>0</v>
      </c>
      <c r="AI270" s="163">
        <f>'Energy Consumption'!J1349</f>
        <v>0</v>
      </c>
      <c r="AJ270" s="104">
        <f>'Energy Consumption'!J1350</f>
        <v>0</v>
      </c>
      <c r="AK270" s="163">
        <f>'Energy Consumption'!J1431</f>
        <v>0</v>
      </c>
      <c r="AL270" s="104">
        <f>'Energy Consumption'!J1432</f>
        <v>0</v>
      </c>
      <c r="AM270" s="163">
        <f>'Energy Consumption'!J1513</f>
        <v>0</v>
      </c>
      <c r="AN270" s="104">
        <f>'Energy Consumption'!J1514</f>
        <v>0</v>
      </c>
      <c r="AO270" s="163">
        <f>'Energy Consumption'!J1595</f>
        <v>0</v>
      </c>
      <c r="AP270" s="104">
        <f>'Energy Consumption'!J1596</f>
        <v>0</v>
      </c>
      <c r="AR270" s="104">
        <f>'Relevant Variables'!J34</f>
        <v>0</v>
      </c>
      <c r="AS270" s="104">
        <f>'Relevant Variables'!J64</f>
        <v>0</v>
      </c>
      <c r="AT270" s="104">
        <f>'Relevant Variables'!J94</f>
        <v>0</v>
      </c>
      <c r="AU270" s="104">
        <f>'Relevant Variables'!J124</f>
        <v>0</v>
      </c>
      <c r="AV270" s="104">
        <f>'Relevant Variables'!J154</f>
        <v>0</v>
      </c>
      <c r="AW270" s="104">
        <f>'Relevant Variables'!J184</f>
        <v>0</v>
      </c>
      <c r="AX270" s="104">
        <f>'Relevant Variables'!J214</f>
        <v>0</v>
      </c>
      <c r="AY270" s="104">
        <f>'Relevant Variables'!J244</f>
        <v>0</v>
      </c>
      <c r="AZ270" s="104">
        <f>'Relevant Variables'!J274</f>
        <v>0</v>
      </c>
      <c r="BA270" s="104">
        <f>'Relevant Variables'!J304</f>
        <v>0</v>
      </c>
      <c r="BB270" s="104">
        <f>'Relevant Variables'!J334</f>
        <v>0</v>
      </c>
      <c r="BC270" s="104">
        <f>'Relevant Variables'!J364</f>
        <v>0</v>
      </c>
      <c r="BD270" s="104">
        <f>'Relevant Variables'!J394</f>
        <v>0</v>
      </c>
      <c r="BE270" s="104">
        <f>'Relevant Variables'!J424</f>
        <v>0</v>
      </c>
      <c r="BF270" s="104">
        <f>'Relevant Variables'!J454</f>
        <v>0</v>
      </c>
      <c r="BG270" s="104">
        <f>'Relevant Variables'!J484</f>
        <v>0</v>
      </c>
      <c r="BH270" s="104">
        <f>'Relevant Variables'!J514</f>
        <v>0</v>
      </c>
      <c r="BI270" s="104">
        <f>'Relevant Variables'!J544</f>
        <v>0</v>
      </c>
      <c r="BJ270" s="104">
        <f>'Relevant Variables'!J574</f>
        <v>0</v>
      </c>
      <c r="BK270" s="104">
        <f>'Relevant Variables'!J604</f>
        <v>0</v>
      </c>
    </row>
    <row r="271" spans="1:63" s="104" customFormat="1">
      <c r="A271" s="164">
        <f t="shared" si="5"/>
        <v>46235</v>
      </c>
      <c r="C271" s="163">
        <f>'Energy Consumption'!K37</f>
        <v>0</v>
      </c>
      <c r="D271" s="104">
        <f>'Energy Consumption'!K38</f>
        <v>0</v>
      </c>
      <c r="E271" s="163">
        <f>'Energy Consumption'!K119</f>
        <v>0</v>
      </c>
      <c r="F271" s="104">
        <f>'Energy Consumption'!K120</f>
        <v>0</v>
      </c>
      <c r="G271" s="163">
        <f>'Energy Consumption'!K201</f>
        <v>0</v>
      </c>
      <c r="H271" s="104">
        <f>'Energy Consumption'!K202</f>
        <v>0</v>
      </c>
      <c r="I271" s="163">
        <f>'Energy Consumption'!K283</f>
        <v>0</v>
      </c>
      <c r="J271" s="104">
        <f>'Energy Consumption'!K284</f>
        <v>0</v>
      </c>
      <c r="K271" s="163">
        <f>'Energy Consumption'!K365</f>
        <v>0</v>
      </c>
      <c r="L271" s="104">
        <f>'Energy Consumption'!K366</f>
        <v>0</v>
      </c>
      <c r="M271" s="163">
        <f>'Energy Consumption'!K447</f>
        <v>0</v>
      </c>
      <c r="N271" s="104">
        <f>'Energy Consumption'!K448</f>
        <v>0</v>
      </c>
      <c r="O271" s="163">
        <f>'Energy Consumption'!K529</f>
        <v>0</v>
      </c>
      <c r="P271" s="104">
        <f>'Energy Consumption'!K530</f>
        <v>0</v>
      </c>
      <c r="Q271" s="163">
        <f>'Energy Consumption'!K611</f>
        <v>0</v>
      </c>
      <c r="R271" s="104">
        <f>'Energy Consumption'!K612</f>
        <v>0</v>
      </c>
      <c r="S271" s="163">
        <f>'Energy Consumption'!K693</f>
        <v>0</v>
      </c>
      <c r="T271" s="104">
        <f>'Energy Consumption'!K694</f>
        <v>0</v>
      </c>
      <c r="U271" s="163">
        <f>'Energy Consumption'!K775</f>
        <v>0</v>
      </c>
      <c r="V271" s="104">
        <f>'Energy Consumption'!K776</f>
        <v>0</v>
      </c>
      <c r="W271" s="163">
        <f>'Energy Consumption'!K857</f>
        <v>0</v>
      </c>
      <c r="X271" s="104">
        <f>'Energy Consumption'!K858</f>
        <v>0</v>
      </c>
      <c r="Y271" s="163">
        <f>'Energy Consumption'!K939</f>
        <v>0</v>
      </c>
      <c r="Z271" s="104">
        <f>'Energy Consumption'!K940</f>
        <v>0</v>
      </c>
      <c r="AA271" s="163">
        <f>'Energy Consumption'!K1021</f>
        <v>0</v>
      </c>
      <c r="AB271" s="104">
        <f>'Energy Consumption'!K1022</f>
        <v>0</v>
      </c>
      <c r="AC271" s="163">
        <f>'Energy Consumption'!K1103</f>
        <v>0</v>
      </c>
      <c r="AD271" s="104">
        <f>'Energy Consumption'!K1104</f>
        <v>0</v>
      </c>
      <c r="AE271" s="163">
        <f>'Energy Consumption'!K1185</f>
        <v>0</v>
      </c>
      <c r="AF271" s="104">
        <f>'Energy Consumption'!K1186</f>
        <v>0</v>
      </c>
      <c r="AG271" s="163">
        <f>'Energy Consumption'!K1267</f>
        <v>0</v>
      </c>
      <c r="AH271" s="104">
        <f>'Energy Consumption'!K1268</f>
        <v>0</v>
      </c>
      <c r="AI271" s="163">
        <f>'Energy Consumption'!K1349</f>
        <v>0</v>
      </c>
      <c r="AJ271" s="104">
        <f>'Energy Consumption'!K1350</f>
        <v>0</v>
      </c>
      <c r="AK271" s="163">
        <f>'Energy Consumption'!K1431</f>
        <v>0</v>
      </c>
      <c r="AL271" s="104">
        <f>'Energy Consumption'!K1432</f>
        <v>0</v>
      </c>
      <c r="AM271" s="163">
        <f>'Energy Consumption'!K1513</f>
        <v>0</v>
      </c>
      <c r="AN271" s="104">
        <f>'Energy Consumption'!K1514</f>
        <v>0</v>
      </c>
      <c r="AO271" s="163">
        <f>'Energy Consumption'!K1595</f>
        <v>0</v>
      </c>
      <c r="AP271" s="104">
        <f>'Energy Consumption'!K1596</f>
        <v>0</v>
      </c>
      <c r="AR271" s="104">
        <f>'Relevant Variables'!K34</f>
        <v>0</v>
      </c>
      <c r="AS271" s="104">
        <f>'Relevant Variables'!K64</f>
        <v>0</v>
      </c>
      <c r="AT271" s="104">
        <f>'Relevant Variables'!K94</f>
        <v>0</v>
      </c>
      <c r="AU271" s="104">
        <f>'Relevant Variables'!K124</f>
        <v>0</v>
      </c>
      <c r="AV271" s="104">
        <f>'Relevant Variables'!K154</f>
        <v>0</v>
      </c>
      <c r="AW271" s="104">
        <f>'Relevant Variables'!K184</f>
        <v>0</v>
      </c>
      <c r="AX271" s="104">
        <f>'Relevant Variables'!K214</f>
        <v>0</v>
      </c>
      <c r="AY271" s="104">
        <f>'Relevant Variables'!K244</f>
        <v>0</v>
      </c>
      <c r="AZ271" s="104">
        <f>'Relevant Variables'!K274</f>
        <v>0</v>
      </c>
      <c r="BA271" s="104">
        <f>'Relevant Variables'!K304</f>
        <v>0</v>
      </c>
      <c r="BB271" s="104">
        <f>'Relevant Variables'!K334</f>
        <v>0</v>
      </c>
      <c r="BC271" s="104">
        <f>'Relevant Variables'!K364</f>
        <v>0</v>
      </c>
      <c r="BD271" s="104">
        <f>'Relevant Variables'!K394</f>
        <v>0</v>
      </c>
      <c r="BE271" s="104">
        <f>'Relevant Variables'!K424</f>
        <v>0</v>
      </c>
      <c r="BF271" s="104">
        <f>'Relevant Variables'!K454</f>
        <v>0</v>
      </c>
      <c r="BG271" s="104">
        <f>'Relevant Variables'!K484</f>
        <v>0</v>
      </c>
      <c r="BH271" s="104">
        <f>'Relevant Variables'!K514</f>
        <v>0</v>
      </c>
      <c r="BI271" s="104">
        <f>'Relevant Variables'!K544</f>
        <v>0</v>
      </c>
      <c r="BJ271" s="104">
        <f>'Relevant Variables'!K574</f>
        <v>0</v>
      </c>
      <c r="BK271" s="104">
        <f>'Relevant Variables'!K604</f>
        <v>0</v>
      </c>
    </row>
    <row r="272" spans="1:63" s="104" customFormat="1">
      <c r="A272" s="164">
        <f t="shared" si="5"/>
        <v>46266</v>
      </c>
      <c r="C272" s="163">
        <f>'Energy Consumption'!L37</f>
        <v>0</v>
      </c>
      <c r="D272" s="104">
        <f>'Energy Consumption'!L38</f>
        <v>0</v>
      </c>
      <c r="E272" s="163">
        <f>'Energy Consumption'!L119</f>
        <v>0</v>
      </c>
      <c r="F272" s="104">
        <f>'Energy Consumption'!L120</f>
        <v>0</v>
      </c>
      <c r="G272" s="163">
        <f>'Energy Consumption'!L201</f>
        <v>0</v>
      </c>
      <c r="H272" s="104">
        <f>'Energy Consumption'!L202</f>
        <v>0</v>
      </c>
      <c r="I272" s="163">
        <f>'Energy Consumption'!L283</f>
        <v>0</v>
      </c>
      <c r="J272" s="104">
        <f>'Energy Consumption'!L284</f>
        <v>0</v>
      </c>
      <c r="K272" s="163">
        <f>'Energy Consumption'!L365</f>
        <v>0</v>
      </c>
      <c r="L272" s="104">
        <f>'Energy Consumption'!L366</f>
        <v>0</v>
      </c>
      <c r="M272" s="163">
        <f>'Energy Consumption'!L447</f>
        <v>0</v>
      </c>
      <c r="N272" s="104">
        <f>'Energy Consumption'!L448</f>
        <v>0</v>
      </c>
      <c r="O272" s="163">
        <f>'Energy Consumption'!L529</f>
        <v>0</v>
      </c>
      <c r="P272" s="104">
        <f>'Energy Consumption'!L530</f>
        <v>0</v>
      </c>
      <c r="Q272" s="163">
        <f>'Energy Consumption'!L611</f>
        <v>0</v>
      </c>
      <c r="R272" s="104">
        <f>'Energy Consumption'!L612</f>
        <v>0</v>
      </c>
      <c r="S272" s="163">
        <f>'Energy Consumption'!L693</f>
        <v>0</v>
      </c>
      <c r="T272" s="104">
        <f>'Energy Consumption'!L694</f>
        <v>0</v>
      </c>
      <c r="U272" s="163">
        <f>'Energy Consumption'!L775</f>
        <v>0</v>
      </c>
      <c r="V272" s="104">
        <f>'Energy Consumption'!L776</f>
        <v>0</v>
      </c>
      <c r="W272" s="163">
        <f>'Energy Consumption'!L857</f>
        <v>0</v>
      </c>
      <c r="X272" s="104">
        <f>'Energy Consumption'!L858</f>
        <v>0</v>
      </c>
      <c r="Y272" s="163">
        <f>'Energy Consumption'!L939</f>
        <v>0</v>
      </c>
      <c r="Z272" s="104">
        <f>'Energy Consumption'!L940</f>
        <v>0</v>
      </c>
      <c r="AA272" s="163">
        <f>'Energy Consumption'!L1021</f>
        <v>0</v>
      </c>
      <c r="AB272" s="104">
        <f>'Energy Consumption'!L1022</f>
        <v>0</v>
      </c>
      <c r="AC272" s="163">
        <f>'Energy Consumption'!L1103</f>
        <v>0</v>
      </c>
      <c r="AD272" s="104">
        <f>'Energy Consumption'!L1104</f>
        <v>0</v>
      </c>
      <c r="AE272" s="163">
        <f>'Energy Consumption'!L1185</f>
        <v>0</v>
      </c>
      <c r="AF272" s="104">
        <f>'Energy Consumption'!L1186</f>
        <v>0</v>
      </c>
      <c r="AG272" s="163">
        <f>'Energy Consumption'!L1267</f>
        <v>0</v>
      </c>
      <c r="AH272" s="104">
        <f>'Energy Consumption'!L1268</f>
        <v>0</v>
      </c>
      <c r="AI272" s="163">
        <f>'Energy Consumption'!L1349</f>
        <v>0</v>
      </c>
      <c r="AJ272" s="104">
        <f>'Energy Consumption'!L1350</f>
        <v>0</v>
      </c>
      <c r="AK272" s="163">
        <f>'Energy Consumption'!L1431</f>
        <v>0</v>
      </c>
      <c r="AL272" s="104">
        <f>'Energy Consumption'!L1432</f>
        <v>0</v>
      </c>
      <c r="AM272" s="163">
        <f>'Energy Consumption'!L1513</f>
        <v>0</v>
      </c>
      <c r="AN272" s="104">
        <f>'Energy Consumption'!L1514</f>
        <v>0</v>
      </c>
      <c r="AO272" s="163">
        <f>'Energy Consumption'!L1595</f>
        <v>0</v>
      </c>
      <c r="AP272" s="104">
        <f>'Energy Consumption'!L1596</f>
        <v>0</v>
      </c>
      <c r="AR272" s="104">
        <f>'Relevant Variables'!L34</f>
        <v>0</v>
      </c>
      <c r="AS272" s="104">
        <f>'Relevant Variables'!L64</f>
        <v>0</v>
      </c>
      <c r="AT272" s="104">
        <f>'Relevant Variables'!L94</f>
        <v>0</v>
      </c>
      <c r="AU272" s="104">
        <f>'Relevant Variables'!L124</f>
        <v>0</v>
      </c>
      <c r="AV272" s="104">
        <f>'Relevant Variables'!L154</f>
        <v>0</v>
      </c>
      <c r="AW272" s="104">
        <f>'Relevant Variables'!L184</f>
        <v>0</v>
      </c>
      <c r="AX272" s="104">
        <f>'Relevant Variables'!L214</f>
        <v>0</v>
      </c>
      <c r="AY272" s="104">
        <f>'Relevant Variables'!L244</f>
        <v>0</v>
      </c>
      <c r="AZ272" s="104">
        <f>'Relevant Variables'!L274</f>
        <v>0</v>
      </c>
      <c r="BA272" s="104">
        <f>'Relevant Variables'!L304</f>
        <v>0</v>
      </c>
      <c r="BB272" s="104">
        <f>'Relevant Variables'!L334</f>
        <v>0</v>
      </c>
      <c r="BC272" s="104">
        <f>'Relevant Variables'!L364</f>
        <v>0</v>
      </c>
      <c r="BD272" s="104">
        <f>'Relevant Variables'!L394</f>
        <v>0</v>
      </c>
      <c r="BE272" s="104">
        <f>'Relevant Variables'!L424</f>
        <v>0</v>
      </c>
      <c r="BF272" s="104">
        <f>'Relevant Variables'!L454</f>
        <v>0</v>
      </c>
      <c r="BG272" s="104">
        <f>'Relevant Variables'!L484</f>
        <v>0</v>
      </c>
      <c r="BH272" s="104">
        <f>'Relevant Variables'!L514</f>
        <v>0</v>
      </c>
      <c r="BI272" s="104">
        <f>'Relevant Variables'!L544</f>
        <v>0</v>
      </c>
      <c r="BJ272" s="104">
        <f>'Relevant Variables'!L574</f>
        <v>0</v>
      </c>
      <c r="BK272" s="104">
        <f>'Relevant Variables'!L604</f>
        <v>0</v>
      </c>
    </row>
    <row r="273" spans="1:63" s="104" customFormat="1">
      <c r="A273" s="164">
        <f t="shared" si="5"/>
        <v>46296</v>
      </c>
      <c r="C273" s="163">
        <f>'Energy Consumption'!M37</f>
        <v>0</v>
      </c>
      <c r="D273" s="104">
        <f>'Energy Consumption'!M38</f>
        <v>0</v>
      </c>
      <c r="E273" s="163">
        <f>'Energy Consumption'!M119</f>
        <v>0</v>
      </c>
      <c r="F273" s="104">
        <f>'Energy Consumption'!M120</f>
        <v>0</v>
      </c>
      <c r="G273" s="163">
        <f>'Energy Consumption'!M201</f>
        <v>0</v>
      </c>
      <c r="H273" s="104">
        <f>'Energy Consumption'!M202</f>
        <v>0</v>
      </c>
      <c r="I273" s="163">
        <f>'Energy Consumption'!M283</f>
        <v>0</v>
      </c>
      <c r="J273" s="104">
        <f>'Energy Consumption'!M284</f>
        <v>0</v>
      </c>
      <c r="K273" s="163">
        <f>'Energy Consumption'!M365</f>
        <v>0</v>
      </c>
      <c r="L273" s="104">
        <f>'Energy Consumption'!M366</f>
        <v>0</v>
      </c>
      <c r="M273" s="163">
        <f>'Energy Consumption'!M447</f>
        <v>0</v>
      </c>
      <c r="N273" s="104">
        <f>'Energy Consumption'!M448</f>
        <v>0</v>
      </c>
      <c r="O273" s="163">
        <f>'Energy Consumption'!M529</f>
        <v>0</v>
      </c>
      <c r="P273" s="104">
        <f>'Energy Consumption'!M530</f>
        <v>0</v>
      </c>
      <c r="Q273" s="163">
        <f>'Energy Consumption'!M611</f>
        <v>0</v>
      </c>
      <c r="R273" s="104">
        <f>'Energy Consumption'!M612</f>
        <v>0</v>
      </c>
      <c r="S273" s="163">
        <f>'Energy Consumption'!M693</f>
        <v>0</v>
      </c>
      <c r="T273" s="104">
        <f>'Energy Consumption'!M694</f>
        <v>0</v>
      </c>
      <c r="U273" s="163">
        <f>'Energy Consumption'!M775</f>
        <v>0</v>
      </c>
      <c r="V273" s="104">
        <f>'Energy Consumption'!M776</f>
        <v>0</v>
      </c>
      <c r="W273" s="163">
        <f>'Energy Consumption'!M857</f>
        <v>0</v>
      </c>
      <c r="X273" s="104">
        <f>'Energy Consumption'!M858</f>
        <v>0</v>
      </c>
      <c r="Y273" s="163">
        <f>'Energy Consumption'!M939</f>
        <v>0</v>
      </c>
      <c r="Z273" s="104">
        <f>'Energy Consumption'!M940</f>
        <v>0</v>
      </c>
      <c r="AA273" s="163">
        <f>'Energy Consumption'!M1021</f>
        <v>0</v>
      </c>
      <c r="AB273" s="104">
        <f>'Energy Consumption'!M1022</f>
        <v>0</v>
      </c>
      <c r="AC273" s="163">
        <f>'Energy Consumption'!M1103</f>
        <v>0</v>
      </c>
      <c r="AD273" s="104">
        <f>'Energy Consumption'!M1104</f>
        <v>0</v>
      </c>
      <c r="AE273" s="163">
        <f>'Energy Consumption'!M1185</f>
        <v>0</v>
      </c>
      <c r="AF273" s="104">
        <f>'Energy Consumption'!M1186</f>
        <v>0</v>
      </c>
      <c r="AG273" s="163">
        <f>'Energy Consumption'!M1267</f>
        <v>0</v>
      </c>
      <c r="AH273" s="104">
        <f>'Energy Consumption'!M1268</f>
        <v>0</v>
      </c>
      <c r="AI273" s="163">
        <f>'Energy Consumption'!M1349</f>
        <v>0</v>
      </c>
      <c r="AJ273" s="104">
        <f>'Energy Consumption'!M1350</f>
        <v>0</v>
      </c>
      <c r="AK273" s="163">
        <f>'Energy Consumption'!M1431</f>
        <v>0</v>
      </c>
      <c r="AL273" s="104">
        <f>'Energy Consumption'!M1432</f>
        <v>0</v>
      </c>
      <c r="AM273" s="163">
        <f>'Energy Consumption'!M1513</f>
        <v>0</v>
      </c>
      <c r="AN273" s="104">
        <f>'Energy Consumption'!M1514</f>
        <v>0</v>
      </c>
      <c r="AO273" s="163">
        <f>'Energy Consumption'!M1595</f>
        <v>0</v>
      </c>
      <c r="AP273" s="104">
        <f>'Energy Consumption'!M1596</f>
        <v>0</v>
      </c>
      <c r="AR273" s="104">
        <f>'Relevant Variables'!M34</f>
        <v>0</v>
      </c>
      <c r="AS273" s="104">
        <f>'Relevant Variables'!M64</f>
        <v>0</v>
      </c>
      <c r="AT273" s="104">
        <f>'Relevant Variables'!M94</f>
        <v>0</v>
      </c>
      <c r="AU273" s="104">
        <f>'Relevant Variables'!M124</f>
        <v>0</v>
      </c>
      <c r="AV273" s="104">
        <f>'Relevant Variables'!M154</f>
        <v>0</v>
      </c>
      <c r="AW273" s="104">
        <f>'Relevant Variables'!M184</f>
        <v>0</v>
      </c>
      <c r="AX273" s="104">
        <f>'Relevant Variables'!M214</f>
        <v>0</v>
      </c>
      <c r="AY273" s="104">
        <f>'Relevant Variables'!M244</f>
        <v>0</v>
      </c>
      <c r="AZ273" s="104">
        <f>'Relevant Variables'!M274</f>
        <v>0</v>
      </c>
      <c r="BA273" s="104">
        <f>'Relevant Variables'!M304</f>
        <v>0</v>
      </c>
      <c r="BB273" s="104">
        <f>'Relevant Variables'!M334</f>
        <v>0</v>
      </c>
      <c r="BC273" s="104">
        <f>'Relevant Variables'!M364</f>
        <v>0</v>
      </c>
      <c r="BD273" s="104">
        <f>'Relevant Variables'!M394</f>
        <v>0</v>
      </c>
      <c r="BE273" s="104">
        <f>'Relevant Variables'!M424</f>
        <v>0</v>
      </c>
      <c r="BF273" s="104">
        <f>'Relevant Variables'!M454</f>
        <v>0</v>
      </c>
      <c r="BG273" s="104">
        <f>'Relevant Variables'!M484</f>
        <v>0</v>
      </c>
      <c r="BH273" s="104">
        <f>'Relevant Variables'!M514</f>
        <v>0</v>
      </c>
      <c r="BI273" s="104">
        <f>'Relevant Variables'!M544</f>
        <v>0</v>
      </c>
      <c r="BJ273" s="104">
        <f>'Relevant Variables'!M574</f>
        <v>0</v>
      </c>
      <c r="BK273" s="104">
        <f>'Relevant Variables'!M604</f>
        <v>0</v>
      </c>
    </row>
    <row r="274" spans="1:63" s="104" customFormat="1">
      <c r="A274" s="164">
        <f t="shared" si="5"/>
        <v>46327</v>
      </c>
      <c r="C274" s="163">
        <f>'Energy Consumption'!N37</f>
        <v>0</v>
      </c>
      <c r="D274" s="104">
        <f>'Energy Consumption'!N38</f>
        <v>0</v>
      </c>
      <c r="E274" s="163">
        <f>'Energy Consumption'!N119</f>
        <v>0</v>
      </c>
      <c r="F274" s="104">
        <f>'Energy Consumption'!N120</f>
        <v>0</v>
      </c>
      <c r="G274" s="163">
        <f>'Energy Consumption'!N201</f>
        <v>0</v>
      </c>
      <c r="H274" s="104">
        <f>'Energy Consumption'!N202</f>
        <v>0</v>
      </c>
      <c r="I274" s="163">
        <f>'Energy Consumption'!N283</f>
        <v>0</v>
      </c>
      <c r="J274" s="104">
        <f>'Energy Consumption'!N284</f>
        <v>0</v>
      </c>
      <c r="K274" s="163">
        <f>'Energy Consumption'!N365</f>
        <v>0</v>
      </c>
      <c r="L274" s="104">
        <f>'Energy Consumption'!N366</f>
        <v>0</v>
      </c>
      <c r="M274" s="163">
        <f>'Energy Consumption'!N447</f>
        <v>0</v>
      </c>
      <c r="N274" s="104">
        <f>'Energy Consumption'!N448</f>
        <v>0</v>
      </c>
      <c r="O274" s="163">
        <f>'Energy Consumption'!N529</f>
        <v>0</v>
      </c>
      <c r="P274" s="104">
        <f>'Energy Consumption'!N530</f>
        <v>0</v>
      </c>
      <c r="Q274" s="163">
        <f>'Energy Consumption'!N611</f>
        <v>0</v>
      </c>
      <c r="R274" s="104">
        <f>'Energy Consumption'!N612</f>
        <v>0</v>
      </c>
      <c r="S274" s="163">
        <f>'Energy Consumption'!N693</f>
        <v>0</v>
      </c>
      <c r="T274" s="104">
        <f>'Energy Consumption'!N694</f>
        <v>0</v>
      </c>
      <c r="U274" s="163">
        <f>'Energy Consumption'!N775</f>
        <v>0</v>
      </c>
      <c r="V274" s="104">
        <f>'Energy Consumption'!N776</f>
        <v>0</v>
      </c>
      <c r="W274" s="163">
        <f>'Energy Consumption'!N857</f>
        <v>0</v>
      </c>
      <c r="X274" s="104">
        <f>'Energy Consumption'!N858</f>
        <v>0</v>
      </c>
      <c r="Y274" s="163">
        <f>'Energy Consumption'!N939</f>
        <v>0</v>
      </c>
      <c r="Z274" s="104">
        <f>'Energy Consumption'!N940</f>
        <v>0</v>
      </c>
      <c r="AA274" s="163">
        <f>'Energy Consumption'!N1021</f>
        <v>0</v>
      </c>
      <c r="AB274" s="104">
        <f>'Energy Consumption'!N1022</f>
        <v>0</v>
      </c>
      <c r="AC274" s="163">
        <f>'Energy Consumption'!N1103</f>
        <v>0</v>
      </c>
      <c r="AD274" s="104">
        <f>'Energy Consumption'!N1104</f>
        <v>0</v>
      </c>
      <c r="AE274" s="163">
        <f>'Energy Consumption'!N1185</f>
        <v>0</v>
      </c>
      <c r="AF274" s="104">
        <f>'Energy Consumption'!N1186</f>
        <v>0</v>
      </c>
      <c r="AG274" s="163">
        <f>'Energy Consumption'!N1267</f>
        <v>0</v>
      </c>
      <c r="AH274" s="104">
        <f>'Energy Consumption'!N1268</f>
        <v>0</v>
      </c>
      <c r="AI274" s="163">
        <f>'Energy Consumption'!N1349</f>
        <v>0</v>
      </c>
      <c r="AJ274" s="104">
        <f>'Energy Consumption'!N1350</f>
        <v>0</v>
      </c>
      <c r="AK274" s="163">
        <f>'Energy Consumption'!N1431</f>
        <v>0</v>
      </c>
      <c r="AL274" s="104">
        <f>'Energy Consumption'!N1432</f>
        <v>0</v>
      </c>
      <c r="AM274" s="163">
        <f>'Energy Consumption'!N1513</f>
        <v>0</v>
      </c>
      <c r="AN274" s="104">
        <f>'Energy Consumption'!N1514</f>
        <v>0</v>
      </c>
      <c r="AO274" s="163">
        <f>'Energy Consumption'!N1595</f>
        <v>0</v>
      </c>
      <c r="AP274" s="104">
        <f>'Energy Consumption'!N1596</f>
        <v>0</v>
      </c>
      <c r="AR274" s="104">
        <f>'Relevant Variables'!N34</f>
        <v>0</v>
      </c>
      <c r="AS274" s="104">
        <f>'Relevant Variables'!N64</f>
        <v>0</v>
      </c>
      <c r="AT274" s="104">
        <f>'Relevant Variables'!N94</f>
        <v>0</v>
      </c>
      <c r="AU274" s="104">
        <f>'Relevant Variables'!N124</f>
        <v>0</v>
      </c>
      <c r="AV274" s="104">
        <f>'Relevant Variables'!N154</f>
        <v>0</v>
      </c>
      <c r="AW274" s="104">
        <f>'Relevant Variables'!N184</f>
        <v>0</v>
      </c>
      <c r="AX274" s="104">
        <f>'Relevant Variables'!N214</f>
        <v>0</v>
      </c>
      <c r="AY274" s="104">
        <f>'Relevant Variables'!N244</f>
        <v>0</v>
      </c>
      <c r="AZ274" s="104">
        <f>'Relevant Variables'!N274</f>
        <v>0</v>
      </c>
      <c r="BA274" s="104">
        <f>'Relevant Variables'!N304</f>
        <v>0</v>
      </c>
      <c r="BB274" s="104">
        <f>'Relevant Variables'!N334</f>
        <v>0</v>
      </c>
      <c r="BC274" s="104">
        <f>'Relevant Variables'!N364</f>
        <v>0</v>
      </c>
      <c r="BD274" s="104">
        <f>'Relevant Variables'!N394</f>
        <v>0</v>
      </c>
      <c r="BE274" s="104">
        <f>'Relevant Variables'!N424</f>
        <v>0</v>
      </c>
      <c r="BF274" s="104">
        <f>'Relevant Variables'!N454</f>
        <v>0</v>
      </c>
      <c r="BG274" s="104">
        <f>'Relevant Variables'!N484</f>
        <v>0</v>
      </c>
      <c r="BH274" s="104">
        <f>'Relevant Variables'!N514</f>
        <v>0</v>
      </c>
      <c r="BI274" s="104">
        <f>'Relevant Variables'!N544</f>
        <v>0</v>
      </c>
      <c r="BJ274" s="104">
        <f>'Relevant Variables'!N574</f>
        <v>0</v>
      </c>
      <c r="BK274" s="104">
        <f>'Relevant Variables'!N604</f>
        <v>0</v>
      </c>
    </row>
    <row r="275" spans="1:63" s="104" customFormat="1">
      <c r="A275" s="164">
        <f t="shared" si="5"/>
        <v>46357</v>
      </c>
      <c r="C275" s="163">
        <f>'Energy Consumption'!O37</f>
        <v>0</v>
      </c>
      <c r="D275" s="104">
        <f>'Energy Consumption'!O38</f>
        <v>0</v>
      </c>
      <c r="E275" s="163">
        <f>'Energy Consumption'!O119</f>
        <v>0</v>
      </c>
      <c r="F275" s="104">
        <f>'Energy Consumption'!O120</f>
        <v>0</v>
      </c>
      <c r="G275" s="163">
        <f>'Energy Consumption'!O201</f>
        <v>0</v>
      </c>
      <c r="H275" s="104">
        <f>'Energy Consumption'!O202</f>
        <v>0</v>
      </c>
      <c r="I275" s="163">
        <f>'Energy Consumption'!O283</f>
        <v>0</v>
      </c>
      <c r="J275" s="104">
        <f>'Energy Consumption'!O284</f>
        <v>0</v>
      </c>
      <c r="K275" s="163">
        <f>'Energy Consumption'!O365</f>
        <v>0</v>
      </c>
      <c r="L275" s="104">
        <f>'Energy Consumption'!O366</f>
        <v>0</v>
      </c>
      <c r="M275" s="163">
        <f>'Energy Consumption'!O447</f>
        <v>0</v>
      </c>
      <c r="N275" s="104">
        <f>'Energy Consumption'!O448</f>
        <v>0</v>
      </c>
      <c r="O275" s="163">
        <f>'Energy Consumption'!O529</f>
        <v>0</v>
      </c>
      <c r="P275" s="104">
        <f>'Energy Consumption'!O530</f>
        <v>0</v>
      </c>
      <c r="Q275" s="163">
        <f>'Energy Consumption'!O611</f>
        <v>0</v>
      </c>
      <c r="R275" s="104">
        <f>'Energy Consumption'!O612</f>
        <v>0</v>
      </c>
      <c r="S275" s="163">
        <f>'Energy Consumption'!O693</f>
        <v>0</v>
      </c>
      <c r="T275" s="104">
        <f>'Energy Consumption'!O694</f>
        <v>0</v>
      </c>
      <c r="U275" s="163">
        <f>'Energy Consumption'!O775</f>
        <v>0</v>
      </c>
      <c r="V275" s="104">
        <f>'Energy Consumption'!O776</f>
        <v>0</v>
      </c>
      <c r="W275" s="163">
        <f>'Energy Consumption'!O857</f>
        <v>0</v>
      </c>
      <c r="X275" s="104">
        <f>'Energy Consumption'!O858</f>
        <v>0</v>
      </c>
      <c r="Y275" s="163">
        <f>'Energy Consumption'!O939</f>
        <v>0</v>
      </c>
      <c r="Z275" s="104">
        <f>'Energy Consumption'!O940</f>
        <v>0</v>
      </c>
      <c r="AA275" s="163">
        <f>'Energy Consumption'!O1021</f>
        <v>0</v>
      </c>
      <c r="AB275" s="104">
        <f>'Energy Consumption'!O1022</f>
        <v>0</v>
      </c>
      <c r="AC275" s="163">
        <f>'Energy Consumption'!O1103</f>
        <v>0</v>
      </c>
      <c r="AD275" s="104">
        <f>'Energy Consumption'!O1104</f>
        <v>0</v>
      </c>
      <c r="AE275" s="163">
        <f>'Energy Consumption'!O1185</f>
        <v>0</v>
      </c>
      <c r="AF275" s="104">
        <f>'Energy Consumption'!O1186</f>
        <v>0</v>
      </c>
      <c r="AG275" s="163">
        <f>'Energy Consumption'!O1267</f>
        <v>0</v>
      </c>
      <c r="AH275" s="104">
        <f>'Energy Consumption'!O1268</f>
        <v>0</v>
      </c>
      <c r="AI275" s="163">
        <f>'Energy Consumption'!O1349</f>
        <v>0</v>
      </c>
      <c r="AJ275" s="104">
        <f>'Energy Consumption'!O1350</f>
        <v>0</v>
      </c>
      <c r="AK275" s="163">
        <f>'Energy Consumption'!O1431</f>
        <v>0</v>
      </c>
      <c r="AL275" s="104">
        <f>'Energy Consumption'!O1432</f>
        <v>0</v>
      </c>
      <c r="AM275" s="163">
        <f>'Energy Consumption'!O1513</f>
        <v>0</v>
      </c>
      <c r="AN275" s="104">
        <f>'Energy Consumption'!O1514</f>
        <v>0</v>
      </c>
      <c r="AO275" s="163">
        <f>'Energy Consumption'!O1595</f>
        <v>0</v>
      </c>
      <c r="AP275" s="104">
        <f>'Energy Consumption'!O1596</f>
        <v>0</v>
      </c>
      <c r="AR275" s="104">
        <f>'Relevant Variables'!O34</f>
        <v>0</v>
      </c>
      <c r="AS275" s="104">
        <f>'Relevant Variables'!O64</f>
        <v>0</v>
      </c>
      <c r="AT275" s="104">
        <f>'Relevant Variables'!O94</f>
        <v>0</v>
      </c>
      <c r="AU275" s="104">
        <f>'Relevant Variables'!O124</f>
        <v>0</v>
      </c>
      <c r="AV275" s="104">
        <f>'Relevant Variables'!O154</f>
        <v>0</v>
      </c>
      <c r="AW275" s="104">
        <f>'Relevant Variables'!O184</f>
        <v>0</v>
      </c>
      <c r="AX275" s="104">
        <f>'Relevant Variables'!O214</f>
        <v>0</v>
      </c>
      <c r="AY275" s="104">
        <f>'Relevant Variables'!O244</f>
        <v>0</v>
      </c>
      <c r="AZ275" s="104">
        <f>'Relevant Variables'!O274</f>
        <v>0</v>
      </c>
      <c r="BA275" s="104">
        <f>'Relevant Variables'!O304</f>
        <v>0</v>
      </c>
      <c r="BB275" s="104">
        <f>'Relevant Variables'!O334</f>
        <v>0</v>
      </c>
      <c r="BC275" s="104">
        <f>'Relevant Variables'!O364</f>
        <v>0</v>
      </c>
      <c r="BD275" s="104">
        <f>'Relevant Variables'!O394</f>
        <v>0</v>
      </c>
      <c r="BE275" s="104">
        <f>'Relevant Variables'!O424</f>
        <v>0</v>
      </c>
      <c r="BF275" s="104">
        <f>'Relevant Variables'!O454</f>
        <v>0</v>
      </c>
      <c r="BG275" s="104">
        <f>'Relevant Variables'!O484</f>
        <v>0</v>
      </c>
      <c r="BH275" s="104">
        <f>'Relevant Variables'!O514</f>
        <v>0</v>
      </c>
      <c r="BI275" s="104">
        <f>'Relevant Variables'!O544</f>
        <v>0</v>
      </c>
      <c r="BJ275" s="104">
        <f>'Relevant Variables'!O574</f>
        <v>0</v>
      </c>
      <c r="BK275" s="104">
        <f>'Relevant Variables'!O604</f>
        <v>0</v>
      </c>
    </row>
    <row r="276" spans="1:63" s="104" customFormat="1">
      <c r="A276" s="164">
        <f t="shared" si="5"/>
        <v>46388</v>
      </c>
      <c r="C276" s="163">
        <f>'Energy Consumption'!D35</f>
        <v>0</v>
      </c>
      <c r="D276" s="104">
        <f>'Energy Consumption'!D36</f>
        <v>0</v>
      </c>
      <c r="E276" s="163">
        <f>'Energy Consumption'!D117</f>
        <v>0</v>
      </c>
      <c r="F276" s="104">
        <f>'Energy Consumption'!D118</f>
        <v>0</v>
      </c>
      <c r="G276" s="163">
        <f>'Energy Consumption'!D199</f>
        <v>0</v>
      </c>
      <c r="H276" s="104">
        <f>'Energy Consumption'!D200</f>
        <v>0</v>
      </c>
      <c r="I276" s="163">
        <f>'Energy Consumption'!D281</f>
        <v>0</v>
      </c>
      <c r="J276" s="104">
        <f>'Energy Consumption'!D282</f>
        <v>0</v>
      </c>
      <c r="K276" s="163">
        <f>'Energy Consumption'!D363</f>
        <v>0</v>
      </c>
      <c r="L276" s="104">
        <f>'Energy Consumption'!D364</f>
        <v>0</v>
      </c>
      <c r="M276" s="163">
        <f>'Energy Consumption'!D445</f>
        <v>0</v>
      </c>
      <c r="N276" s="104">
        <f>'Energy Consumption'!D446</f>
        <v>0</v>
      </c>
      <c r="O276" s="163">
        <f>'Energy Consumption'!D527</f>
        <v>0</v>
      </c>
      <c r="P276" s="104">
        <f>'Energy Consumption'!D528</f>
        <v>0</v>
      </c>
      <c r="Q276" s="163">
        <f>'Energy Consumption'!D609</f>
        <v>0</v>
      </c>
      <c r="R276" s="104">
        <f>'Energy Consumption'!D610</f>
        <v>0</v>
      </c>
      <c r="S276" s="163">
        <f>'Energy Consumption'!D691</f>
        <v>0</v>
      </c>
      <c r="T276" s="104">
        <f>'Energy Consumption'!D692</f>
        <v>0</v>
      </c>
      <c r="U276" s="163">
        <f>'Energy Consumption'!D773</f>
        <v>0</v>
      </c>
      <c r="V276" s="104">
        <f>'Energy Consumption'!D774</f>
        <v>0</v>
      </c>
      <c r="W276" s="163">
        <f>'Energy Consumption'!D855</f>
        <v>0</v>
      </c>
      <c r="X276" s="104">
        <f>'Energy Consumption'!D856</f>
        <v>0</v>
      </c>
      <c r="Y276" s="163">
        <f>'Energy Consumption'!D937</f>
        <v>0</v>
      </c>
      <c r="Z276" s="104">
        <f>'Energy Consumption'!D938</f>
        <v>0</v>
      </c>
      <c r="AA276" s="163">
        <f>'Energy Consumption'!D1019</f>
        <v>0</v>
      </c>
      <c r="AB276" s="104">
        <f>'Energy Consumption'!D1020</f>
        <v>0</v>
      </c>
      <c r="AC276" s="163">
        <f>'Energy Consumption'!D1101</f>
        <v>0</v>
      </c>
      <c r="AD276" s="104">
        <f>'Energy Consumption'!D1102</f>
        <v>0</v>
      </c>
      <c r="AE276" s="163">
        <f>'Energy Consumption'!D1183</f>
        <v>0</v>
      </c>
      <c r="AF276" s="104">
        <f>'Energy Consumption'!D1184</f>
        <v>0</v>
      </c>
      <c r="AG276" s="163">
        <f>'Energy Consumption'!D1265</f>
        <v>0</v>
      </c>
      <c r="AH276" s="104">
        <f>'Energy Consumption'!D1266</f>
        <v>0</v>
      </c>
      <c r="AI276" s="163">
        <f>'Energy Consumption'!D1347</f>
        <v>0</v>
      </c>
      <c r="AJ276" s="104">
        <f>'Energy Consumption'!D1348</f>
        <v>0</v>
      </c>
      <c r="AK276" s="163">
        <f>'Energy Consumption'!D1429</f>
        <v>0</v>
      </c>
      <c r="AL276" s="104">
        <f>'Energy Consumption'!D1430</f>
        <v>0</v>
      </c>
      <c r="AM276" s="163">
        <f>'Energy Consumption'!D1511</f>
        <v>0</v>
      </c>
      <c r="AN276" s="104">
        <f>'Energy Consumption'!D1512</f>
        <v>0</v>
      </c>
      <c r="AO276" s="163">
        <f>'Energy Consumption'!D1593</f>
        <v>0</v>
      </c>
      <c r="AP276" s="104">
        <f>'Energy Consumption'!D1594</f>
        <v>0</v>
      </c>
      <c r="AR276" s="104">
        <f>'Relevant Variables'!D33</f>
        <v>0</v>
      </c>
      <c r="AS276" s="104">
        <f>'Relevant Variables'!D63</f>
        <v>0</v>
      </c>
      <c r="AT276" s="104">
        <f>'Relevant Variables'!D93</f>
        <v>0</v>
      </c>
      <c r="AU276" s="104">
        <f>'Relevant Variables'!D123</f>
        <v>0</v>
      </c>
      <c r="AV276" s="104">
        <f>'Relevant Variables'!D153</f>
        <v>0</v>
      </c>
      <c r="AW276" s="104">
        <f>'Relevant Variables'!D183</f>
        <v>0</v>
      </c>
      <c r="AX276" s="104">
        <f>'Relevant Variables'!D213</f>
        <v>0</v>
      </c>
      <c r="AY276" s="104">
        <f>'Relevant Variables'!D243</f>
        <v>0</v>
      </c>
      <c r="AZ276" s="104">
        <f>'Relevant Variables'!D273</f>
        <v>0</v>
      </c>
      <c r="BA276" s="104">
        <f>'Relevant Variables'!D303</f>
        <v>0</v>
      </c>
      <c r="BB276" s="104">
        <f>'Relevant Variables'!D333</f>
        <v>0</v>
      </c>
      <c r="BC276" s="104">
        <f>'Relevant Variables'!D363</f>
        <v>0</v>
      </c>
      <c r="BD276" s="104">
        <f>'Relevant Variables'!D393</f>
        <v>0</v>
      </c>
      <c r="BE276" s="104">
        <f>'Relevant Variables'!D423</f>
        <v>0</v>
      </c>
      <c r="BF276" s="104">
        <f>'Relevant Variables'!D453</f>
        <v>0</v>
      </c>
      <c r="BG276" s="104">
        <f>'Relevant Variables'!D483</f>
        <v>0</v>
      </c>
      <c r="BH276" s="104">
        <f>'Relevant Variables'!D513</f>
        <v>0</v>
      </c>
      <c r="BI276" s="104">
        <f>'Relevant Variables'!D543</f>
        <v>0</v>
      </c>
      <c r="BJ276" s="104">
        <f>'Relevant Variables'!D573</f>
        <v>0</v>
      </c>
      <c r="BK276" s="104">
        <f>'Relevant Variables'!D603</f>
        <v>0</v>
      </c>
    </row>
    <row r="277" spans="1:63" s="104" customFormat="1">
      <c r="A277" s="164">
        <f t="shared" si="5"/>
        <v>46419</v>
      </c>
      <c r="C277" s="163">
        <f>'Energy Consumption'!E35</f>
        <v>0</v>
      </c>
      <c r="D277" s="104">
        <f>'Energy Consumption'!E36</f>
        <v>0</v>
      </c>
      <c r="E277" s="163">
        <f>'Energy Consumption'!E117</f>
        <v>0</v>
      </c>
      <c r="F277" s="104">
        <f>'Energy Consumption'!E118</f>
        <v>0</v>
      </c>
      <c r="G277" s="163">
        <f>'Energy Consumption'!E199</f>
        <v>0</v>
      </c>
      <c r="H277" s="104">
        <f>'Energy Consumption'!E200</f>
        <v>0</v>
      </c>
      <c r="I277" s="163">
        <f>'Energy Consumption'!E281</f>
        <v>0</v>
      </c>
      <c r="J277" s="104">
        <f>'Energy Consumption'!E282</f>
        <v>0</v>
      </c>
      <c r="K277" s="163">
        <f>'Energy Consumption'!E363</f>
        <v>0</v>
      </c>
      <c r="L277" s="104">
        <f>'Energy Consumption'!E364</f>
        <v>0</v>
      </c>
      <c r="M277" s="163">
        <f>'Energy Consumption'!E445</f>
        <v>0</v>
      </c>
      <c r="N277" s="104">
        <f>'Energy Consumption'!E446</f>
        <v>0</v>
      </c>
      <c r="O277" s="163">
        <f>'Energy Consumption'!E527</f>
        <v>0</v>
      </c>
      <c r="P277" s="104">
        <f>'Energy Consumption'!E528</f>
        <v>0</v>
      </c>
      <c r="Q277" s="163">
        <f>'Energy Consumption'!E609</f>
        <v>0</v>
      </c>
      <c r="R277" s="104">
        <f>'Energy Consumption'!E610</f>
        <v>0</v>
      </c>
      <c r="S277" s="163">
        <f>'Energy Consumption'!E691</f>
        <v>0</v>
      </c>
      <c r="T277" s="104">
        <f>'Energy Consumption'!E692</f>
        <v>0</v>
      </c>
      <c r="U277" s="163">
        <f>'Energy Consumption'!E773</f>
        <v>0</v>
      </c>
      <c r="V277" s="104">
        <f>'Energy Consumption'!E774</f>
        <v>0</v>
      </c>
      <c r="W277" s="163">
        <f>'Energy Consumption'!E855</f>
        <v>0</v>
      </c>
      <c r="X277" s="104">
        <f>'Energy Consumption'!E856</f>
        <v>0</v>
      </c>
      <c r="Y277" s="163">
        <f>'Energy Consumption'!E937</f>
        <v>0</v>
      </c>
      <c r="Z277" s="104">
        <f>'Energy Consumption'!E938</f>
        <v>0</v>
      </c>
      <c r="AA277" s="163">
        <f>'Energy Consumption'!E1019</f>
        <v>0</v>
      </c>
      <c r="AB277" s="104">
        <f>'Energy Consumption'!E1020</f>
        <v>0</v>
      </c>
      <c r="AC277" s="163">
        <f>'Energy Consumption'!E1101</f>
        <v>0</v>
      </c>
      <c r="AD277" s="104">
        <f>'Energy Consumption'!E1102</f>
        <v>0</v>
      </c>
      <c r="AE277" s="163">
        <f>'Energy Consumption'!E1183</f>
        <v>0</v>
      </c>
      <c r="AF277" s="104">
        <f>'Energy Consumption'!E1184</f>
        <v>0</v>
      </c>
      <c r="AG277" s="163">
        <f>'Energy Consumption'!E1265</f>
        <v>0</v>
      </c>
      <c r="AH277" s="104">
        <f>'Energy Consumption'!E1266</f>
        <v>0</v>
      </c>
      <c r="AI277" s="163">
        <f>'Energy Consumption'!E1347</f>
        <v>0</v>
      </c>
      <c r="AJ277" s="104">
        <f>'Energy Consumption'!E1348</f>
        <v>0</v>
      </c>
      <c r="AK277" s="163">
        <f>'Energy Consumption'!E1429</f>
        <v>0</v>
      </c>
      <c r="AL277" s="104">
        <f>'Energy Consumption'!E1430</f>
        <v>0</v>
      </c>
      <c r="AM277" s="163">
        <f>'Energy Consumption'!E1511</f>
        <v>0</v>
      </c>
      <c r="AN277" s="104">
        <f>'Energy Consumption'!E1512</f>
        <v>0</v>
      </c>
      <c r="AO277" s="163">
        <f>'Energy Consumption'!E1593</f>
        <v>0</v>
      </c>
      <c r="AP277" s="104">
        <f>'Energy Consumption'!E1594</f>
        <v>0</v>
      </c>
      <c r="AR277" s="104">
        <f>'Relevant Variables'!E33</f>
        <v>0</v>
      </c>
      <c r="AS277" s="104">
        <f>'Relevant Variables'!E63</f>
        <v>0</v>
      </c>
      <c r="AT277" s="104">
        <f>'Relevant Variables'!E93</f>
        <v>0</v>
      </c>
      <c r="AU277" s="104">
        <f>'Relevant Variables'!E123</f>
        <v>0</v>
      </c>
      <c r="AV277" s="104">
        <f>'Relevant Variables'!E153</f>
        <v>0</v>
      </c>
      <c r="AW277" s="104">
        <f>'Relevant Variables'!E183</f>
        <v>0</v>
      </c>
      <c r="AX277" s="104">
        <f>'Relevant Variables'!E213</f>
        <v>0</v>
      </c>
      <c r="AY277" s="104">
        <f>'Relevant Variables'!E243</f>
        <v>0</v>
      </c>
      <c r="AZ277" s="104">
        <f>'Relevant Variables'!E273</f>
        <v>0</v>
      </c>
      <c r="BA277" s="104">
        <f>'Relevant Variables'!E303</f>
        <v>0</v>
      </c>
      <c r="BB277" s="104">
        <f>'Relevant Variables'!E333</f>
        <v>0</v>
      </c>
      <c r="BC277" s="104">
        <f>'Relevant Variables'!E363</f>
        <v>0</v>
      </c>
      <c r="BD277" s="104">
        <f>'Relevant Variables'!E393</f>
        <v>0</v>
      </c>
      <c r="BE277" s="104">
        <f>'Relevant Variables'!E423</f>
        <v>0</v>
      </c>
      <c r="BF277" s="104">
        <f>'Relevant Variables'!E453</f>
        <v>0</v>
      </c>
      <c r="BG277" s="104">
        <f>'Relevant Variables'!E483</f>
        <v>0</v>
      </c>
      <c r="BH277" s="104">
        <f>'Relevant Variables'!E513</f>
        <v>0</v>
      </c>
      <c r="BI277" s="104">
        <f>'Relevant Variables'!E543</f>
        <v>0</v>
      </c>
      <c r="BJ277" s="104">
        <f>'Relevant Variables'!E573</f>
        <v>0</v>
      </c>
      <c r="BK277" s="104">
        <f>'Relevant Variables'!E603</f>
        <v>0</v>
      </c>
    </row>
    <row r="278" spans="1:63" s="104" customFormat="1">
      <c r="A278" s="164">
        <f t="shared" si="5"/>
        <v>46447</v>
      </c>
      <c r="C278" s="163">
        <f>'Energy Consumption'!F35</f>
        <v>0</v>
      </c>
      <c r="D278" s="104">
        <f>'Energy Consumption'!F36</f>
        <v>0</v>
      </c>
      <c r="E278" s="163">
        <f>'Energy Consumption'!F117</f>
        <v>0</v>
      </c>
      <c r="F278" s="104">
        <f>'Energy Consumption'!F118</f>
        <v>0</v>
      </c>
      <c r="G278" s="163">
        <f>'Energy Consumption'!F199</f>
        <v>0</v>
      </c>
      <c r="H278" s="104">
        <f>'Energy Consumption'!F200</f>
        <v>0</v>
      </c>
      <c r="I278" s="163">
        <f>'Energy Consumption'!F281</f>
        <v>0</v>
      </c>
      <c r="J278" s="104">
        <f>'Energy Consumption'!F282</f>
        <v>0</v>
      </c>
      <c r="K278" s="163">
        <f>'Energy Consumption'!F363</f>
        <v>0</v>
      </c>
      <c r="L278" s="104">
        <f>'Energy Consumption'!F364</f>
        <v>0</v>
      </c>
      <c r="M278" s="163">
        <f>'Energy Consumption'!F445</f>
        <v>0</v>
      </c>
      <c r="N278" s="104">
        <f>'Energy Consumption'!F446</f>
        <v>0</v>
      </c>
      <c r="O278" s="163">
        <f>'Energy Consumption'!F527</f>
        <v>0</v>
      </c>
      <c r="P278" s="104">
        <f>'Energy Consumption'!F528</f>
        <v>0</v>
      </c>
      <c r="Q278" s="163">
        <f>'Energy Consumption'!F609</f>
        <v>0</v>
      </c>
      <c r="R278" s="104">
        <f>'Energy Consumption'!F610</f>
        <v>0</v>
      </c>
      <c r="S278" s="163">
        <f>'Energy Consumption'!F691</f>
        <v>0</v>
      </c>
      <c r="T278" s="104">
        <f>'Energy Consumption'!F692</f>
        <v>0</v>
      </c>
      <c r="U278" s="163">
        <f>'Energy Consumption'!F773</f>
        <v>0</v>
      </c>
      <c r="V278" s="104">
        <f>'Energy Consumption'!F774</f>
        <v>0</v>
      </c>
      <c r="W278" s="163">
        <f>'Energy Consumption'!F855</f>
        <v>0</v>
      </c>
      <c r="X278" s="104">
        <f>'Energy Consumption'!F856</f>
        <v>0</v>
      </c>
      <c r="Y278" s="163">
        <f>'Energy Consumption'!F937</f>
        <v>0</v>
      </c>
      <c r="Z278" s="104">
        <f>'Energy Consumption'!F938</f>
        <v>0</v>
      </c>
      <c r="AA278" s="163">
        <f>'Energy Consumption'!F1019</f>
        <v>0</v>
      </c>
      <c r="AB278" s="104">
        <f>'Energy Consumption'!F1020</f>
        <v>0</v>
      </c>
      <c r="AC278" s="163">
        <f>'Energy Consumption'!F1101</f>
        <v>0</v>
      </c>
      <c r="AD278" s="104">
        <f>'Energy Consumption'!F1102</f>
        <v>0</v>
      </c>
      <c r="AE278" s="163">
        <f>'Energy Consumption'!F1183</f>
        <v>0</v>
      </c>
      <c r="AF278" s="104">
        <f>'Energy Consumption'!F1184</f>
        <v>0</v>
      </c>
      <c r="AG278" s="163">
        <f>'Energy Consumption'!F1265</f>
        <v>0</v>
      </c>
      <c r="AH278" s="104">
        <f>'Energy Consumption'!F1266</f>
        <v>0</v>
      </c>
      <c r="AI278" s="163">
        <f>'Energy Consumption'!F1347</f>
        <v>0</v>
      </c>
      <c r="AJ278" s="104">
        <f>'Energy Consumption'!F1348</f>
        <v>0</v>
      </c>
      <c r="AK278" s="163">
        <f>'Energy Consumption'!F1429</f>
        <v>0</v>
      </c>
      <c r="AL278" s="104">
        <f>'Energy Consumption'!F1430</f>
        <v>0</v>
      </c>
      <c r="AM278" s="163">
        <f>'Energy Consumption'!F1511</f>
        <v>0</v>
      </c>
      <c r="AN278" s="104">
        <f>'Energy Consumption'!F1512</f>
        <v>0</v>
      </c>
      <c r="AO278" s="163">
        <f>'Energy Consumption'!F1593</f>
        <v>0</v>
      </c>
      <c r="AP278" s="104">
        <f>'Energy Consumption'!F1594</f>
        <v>0</v>
      </c>
      <c r="AR278" s="104">
        <f>'Relevant Variables'!F33</f>
        <v>0</v>
      </c>
      <c r="AS278" s="104">
        <f>'Relevant Variables'!F63</f>
        <v>0</v>
      </c>
      <c r="AT278" s="104">
        <f>'Relevant Variables'!F93</f>
        <v>0</v>
      </c>
      <c r="AU278" s="104">
        <f>'Relevant Variables'!F123</f>
        <v>0</v>
      </c>
      <c r="AV278" s="104">
        <f>'Relevant Variables'!F153</f>
        <v>0</v>
      </c>
      <c r="AW278" s="104">
        <f>'Relevant Variables'!F183</f>
        <v>0</v>
      </c>
      <c r="AX278" s="104">
        <f>'Relevant Variables'!F213</f>
        <v>0</v>
      </c>
      <c r="AY278" s="104">
        <f>'Relevant Variables'!F243</f>
        <v>0</v>
      </c>
      <c r="AZ278" s="104">
        <f>'Relevant Variables'!F273</f>
        <v>0</v>
      </c>
      <c r="BA278" s="104">
        <f>'Relevant Variables'!F303</f>
        <v>0</v>
      </c>
      <c r="BB278" s="104">
        <f>'Relevant Variables'!F333</f>
        <v>0</v>
      </c>
      <c r="BC278" s="104">
        <f>'Relevant Variables'!F363</f>
        <v>0</v>
      </c>
      <c r="BD278" s="104">
        <f>'Relevant Variables'!F393</f>
        <v>0</v>
      </c>
      <c r="BE278" s="104">
        <f>'Relevant Variables'!F423</f>
        <v>0</v>
      </c>
      <c r="BF278" s="104">
        <f>'Relevant Variables'!F453</f>
        <v>0</v>
      </c>
      <c r="BG278" s="104">
        <f>'Relevant Variables'!F483</f>
        <v>0</v>
      </c>
      <c r="BH278" s="104">
        <f>'Relevant Variables'!F513</f>
        <v>0</v>
      </c>
      <c r="BI278" s="104">
        <f>'Relevant Variables'!F543</f>
        <v>0</v>
      </c>
      <c r="BJ278" s="104">
        <f>'Relevant Variables'!F573</f>
        <v>0</v>
      </c>
      <c r="BK278" s="104">
        <f>'Relevant Variables'!F603</f>
        <v>0</v>
      </c>
    </row>
    <row r="279" spans="1:63" s="104" customFormat="1">
      <c r="A279" s="164">
        <f t="shared" si="5"/>
        <v>46478</v>
      </c>
      <c r="C279" s="163">
        <f>'Energy Consumption'!G35</f>
        <v>0</v>
      </c>
      <c r="D279" s="104">
        <f>'Energy Consumption'!G36</f>
        <v>0</v>
      </c>
      <c r="E279" s="163">
        <f>'Energy Consumption'!G117</f>
        <v>0</v>
      </c>
      <c r="F279" s="104">
        <f>'Energy Consumption'!G118</f>
        <v>0</v>
      </c>
      <c r="G279" s="163">
        <f>'Energy Consumption'!G199</f>
        <v>0</v>
      </c>
      <c r="H279" s="104">
        <f>'Energy Consumption'!G200</f>
        <v>0</v>
      </c>
      <c r="I279" s="163">
        <f>'Energy Consumption'!G281</f>
        <v>0</v>
      </c>
      <c r="J279" s="104">
        <f>'Energy Consumption'!G282</f>
        <v>0</v>
      </c>
      <c r="K279" s="163">
        <f>'Energy Consumption'!G363</f>
        <v>0</v>
      </c>
      <c r="L279" s="104">
        <f>'Energy Consumption'!G364</f>
        <v>0</v>
      </c>
      <c r="M279" s="163">
        <f>'Energy Consumption'!G445</f>
        <v>0</v>
      </c>
      <c r="N279" s="104">
        <f>'Energy Consumption'!G446</f>
        <v>0</v>
      </c>
      <c r="O279" s="163">
        <f>'Energy Consumption'!G527</f>
        <v>0</v>
      </c>
      <c r="P279" s="104">
        <f>'Energy Consumption'!G528</f>
        <v>0</v>
      </c>
      <c r="Q279" s="163">
        <f>'Energy Consumption'!G609</f>
        <v>0</v>
      </c>
      <c r="R279" s="104">
        <f>'Energy Consumption'!G610</f>
        <v>0</v>
      </c>
      <c r="S279" s="163">
        <f>'Energy Consumption'!G691</f>
        <v>0</v>
      </c>
      <c r="T279" s="104">
        <f>'Energy Consumption'!G692</f>
        <v>0</v>
      </c>
      <c r="U279" s="163">
        <f>'Energy Consumption'!G773</f>
        <v>0</v>
      </c>
      <c r="V279" s="104">
        <f>'Energy Consumption'!G774</f>
        <v>0</v>
      </c>
      <c r="W279" s="163">
        <f>'Energy Consumption'!G855</f>
        <v>0</v>
      </c>
      <c r="X279" s="104">
        <f>'Energy Consumption'!G856</f>
        <v>0</v>
      </c>
      <c r="Y279" s="163">
        <f>'Energy Consumption'!G937</f>
        <v>0</v>
      </c>
      <c r="Z279" s="104">
        <f>'Energy Consumption'!G938</f>
        <v>0</v>
      </c>
      <c r="AA279" s="163">
        <f>'Energy Consumption'!G1019</f>
        <v>0</v>
      </c>
      <c r="AB279" s="104">
        <f>'Energy Consumption'!G1020</f>
        <v>0</v>
      </c>
      <c r="AC279" s="163">
        <f>'Energy Consumption'!G1101</f>
        <v>0</v>
      </c>
      <c r="AD279" s="104">
        <f>'Energy Consumption'!G1102</f>
        <v>0</v>
      </c>
      <c r="AE279" s="163">
        <f>'Energy Consumption'!G1183</f>
        <v>0</v>
      </c>
      <c r="AF279" s="104">
        <f>'Energy Consumption'!G1184</f>
        <v>0</v>
      </c>
      <c r="AG279" s="163">
        <f>'Energy Consumption'!G1265</f>
        <v>0</v>
      </c>
      <c r="AH279" s="104">
        <f>'Energy Consumption'!G1266</f>
        <v>0</v>
      </c>
      <c r="AI279" s="163">
        <f>'Energy Consumption'!G1347</f>
        <v>0</v>
      </c>
      <c r="AJ279" s="104">
        <f>'Energy Consumption'!G1348</f>
        <v>0</v>
      </c>
      <c r="AK279" s="163">
        <f>'Energy Consumption'!G1429</f>
        <v>0</v>
      </c>
      <c r="AL279" s="104">
        <f>'Energy Consumption'!G1430</f>
        <v>0</v>
      </c>
      <c r="AM279" s="163">
        <f>'Energy Consumption'!G1511</f>
        <v>0</v>
      </c>
      <c r="AN279" s="104">
        <f>'Energy Consumption'!G1512</f>
        <v>0</v>
      </c>
      <c r="AO279" s="163">
        <f>'Energy Consumption'!G1593</f>
        <v>0</v>
      </c>
      <c r="AP279" s="104">
        <f>'Energy Consumption'!G1594</f>
        <v>0</v>
      </c>
      <c r="AR279" s="104">
        <f>'Relevant Variables'!G33</f>
        <v>0</v>
      </c>
      <c r="AS279" s="104">
        <f>'Relevant Variables'!G63</f>
        <v>0</v>
      </c>
      <c r="AT279" s="104">
        <f>'Relevant Variables'!G93</f>
        <v>0</v>
      </c>
      <c r="AU279" s="104">
        <f>'Relevant Variables'!G123</f>
        <v>0</v>
      </c>
      <c r="AV279" s="104">
        <f>'Relevant Variables'!G153</f>
        <v>0</v>
      </c>
      <c r="AW279" s="104">
        <f>'Relevant Variables'!G183</f>
        <v>0</v>
      </c>
      <c r="AX279" s="104">
        <f>'Relevant Variables'!G213</f>
        <v>0</v>
      </c>
      <c r="AY279" s="104">
        <f>'Relevant Variables'!G243</f>
        <v>0</v>
      </c>
      <c r="AZ279" s="104">
        <f>'Relevant Variables'!G273</f>
        <v>0</v>
      </c>
      <c r="BA279" s="104">
        <f>'Relevant Variables'!G303</f>
        <v>0</v>
      </c>
      <c r="BB279" s="104">
        <f>'Relevant Variables'!G333</f>
        <v>0</v>
      </c>
      <c r="BC279" s="104">
        <f>'Relevant Variables'!G363</f>
        <v>0</v>
      </c>
      <c r="BD279" s="104">
        <f>'Relevant Variables'!G393</f>
        <v>0</v>
      </c>
      <c r="BE279" s="104">
        <f>'Relevant Variables'!G423</f>
        <v>0</v>
      </c>
      <c r="BF279" s="104">
        <f>'Relevant Variables'!G453</f>
        <v>0</v>
      </c>
      <c r="BG279" s="104">
        <f>'Relevant Variables'!G483</f>
        <v>0</v>
      </c>
      <c r="BH279" s="104">
        <f>'Relevant Variables'!G513</f>
        <v>0</v>
      </c>
      <c r="BI279" s="104">
        <f>'Relevant Variables'!G543</f>
        <v>0</v>
      </c>
      <c r="BJ279" s="104">
        <f>'Relevant Variables'!G573</f>
        <v>0</v>
      </c>
      <c r="BK279" s="104">
        <f>'Relevant Variables'!G603</f>
        <v>0</v>
      </c>
    </row>
    <row r="280" spans="1:63" s="104" customFormat="1">
      <c r="A280" s="164">
        <f t="shared" si="5"/>
        <v>46508</v>
      </c>
      <c r="C280" s="163">
        <f>'Energy Consumption'!H35</f>
        <v>0</v>
      </c>
      <c r="D280" s="104">
        <f>'Energy Consumption'!H36</f>
        <v>0</v>
      </c>
      <c r="E280" s="163">
        <f>'Energy Consumption'!H117</f>
        <v>0</v>
      </c>
      <c r="F280" s="104">
        <f>'Energy Consumption'!H118</f>
        <v>0</v>
      </c>
      <c r="G280" s="163">
        <f>'Energy Consumption'!H199</f>
        <v>0</v>
      </c>
      <c r="H280" s="104">
        <f>'Energy Consumption'!H200</f>
        <v>0</v>
      </c>
      <c r="I280" s="163">
        <f>'Energy Consumption'!H281</f>
        <v>0</v>
      </c>
      <c r="J280" s="104">
        <f>'Energy Consumption'!H282</f>
        <v>0</v>
      </c>
      <c r="K280" s="163">
        <f>'Energy Consumption'!H363</f>
        <v>0</v>
      </c>
      <c r="L280" s="104">
        <f>'Energy Consumption'!H364</f>
        <v>0</v>
      </c>
      <c r="M280" s="163">
        <f>'Energy Consumption'!H445</f>
        <v>0</v>
      </c>
      <c r="N280" s="104">
        <f>'Energy Consumption'!H446</f>
        <v>0</v>
      </c>
      <c r="O280" s="163">
        <f>'Energy Consumption'!H527</f>
        <v>0</v>
      </c>
      <c r="P280" s="104">
        <f>'Energy Consumption'!H528</f>
        <v>0</v>
      </c>
      <c r="Q280" s="163">
        <f>'Energy Consumption'!H609</f>
        <v>0</v>
      </c>
      <c r="R280" s="104">
        <f>'Energy Consumption'!H610</f>
        <v>0</v>
      </c>
      <c r="S280" s="163">
        <f>'Energy Consumption'!H691</f>
        <v>0</v>
      </c>
      <c r="T280" s="104">
        <f>'Energy Consumption'!H692</f>
        <v>0</v>
      </c>
      <c r="U280" s="163">
        <f>'Energy Consumption'!H773</f>
        <v>0</v>
      </c>
      <c r="V280" s="104">
        <f>'Energy Consumption'!H774</f>
        <v>0</v>
      </c>
      <c r="W280" s="163">
        <f>'Energy Consumption'!H855</f>
        <v>0</v>
      </c>
      <c r="X280" s="104">
        <f>'Energy Consumption'!H856</f>
        <v>0</v>
      </c>
      <c r="Y280" s="163">
        <f>'Energy Consumption'!H937</f>
        <v>0</v>
      </c>
      <c r="Z280" s="104">
        <f>'Energy Consumption'!H938</f>
        <v>0</v>
      </c>
      <c r="AA280" s="163">
        <f>'Energy Consumption'!H1019</f>
        <v>0</v>
      </c>
      <c r="AB280" s="104">
        <f>'Energy Consumption'!H1020</f>
        <v>0</v>
      </c>
      <c r="AC280" s="163">
        <f>'Energy Consumption'!H1101</f>
        <v>0</v>
      </c>
      <c r="AD280" s="104">
        <f>'Energy Consumption'!H1102</f>
        <v>0</v>
      </c>
      <c r="AE280" s="163">
        <f>'Energy Consumption'!H1183</f>
        <v>0</v>
      </c>
      <c r="AF280" s="104">
        <f>'Energy Consumption'!H1184</f>
        <v>0</v>
      </c>
      <c r="AG280" s="163">
        <f>'Energy Consumption'!H1265</f>
        <v>0</v>
      </c>
      <c r="AH280" s="104">
        <f>'Energy Consumption'!H1266</f>
        <v>0</v>
      </c>
      <c r="AI280" s="163">
        <f>'Energy Consumption'!H1347</f>
        <v>0</v>
      </c>
      <c r="AJ280" s="104">
        <f>'Energy Consumption'!H1348</f>
        <v>0</v>
      </c>
      <c r="AK280" s="163">
        <f>'Energy Consumption'!H1429</f>
        <v>0</v>
      </c>
      <c r="AL280" s="104">
        <f>'Energy Consumption'!H1430</f>
        <v>0</v>
      </c>
      <c r="AM280" s="163">
        <f>'Energy Consumption'!H1511</f>
        <v>0</v>
      </c>
      <c r="AN280" s="104">
        <f>'Energy Consumption'!H1512</f>
        <v>0</v>
      </c>
      <c r="AO280" s="163">
        <f>'Energy Consumption'!H1593</f>
        <v>0</v>
      </c>
      <c r="AP280" s="104">
        <f>'Energy Consumption'!H1594</f>
        <v>0</v>
      </c>
      <c r="AR280" s="104">
        <f>'Relevant Variables'!H33</f>
        <v>0</v>
      </c>
      <c r="AS280" s="104">
        <f>'Relevant Variables'!H63</f>
        <v>0</v>
      </c>
      <c r="AT280" s="104">
        <f>'Relevant Variables'!H93</f>
        <v>0</v>
      </c>
      <c r="AU280" s="104">
        <f>'Relevant Variables'!H123</f>
        <v>0</v>
      </c>
      <c r="AV280" s="104">
        <f>'Relevant Variables'!H153</f>
        <v>0</v>
      </c>
      <c r="AW280" s="104">
        <f>'Relevant Variables'!H183</f>
        <v>0</v>
      </c>
      <c r="AX280" s="104">
        <f>'Relevant Variables'!H213</f>
        <v>0</v>
      </c>
      <c r="AY280" s="104">
        <f>'Relevant Variables'!H243</f>
        <v>0</v>
      </c>
      <c r="AZ280" s="104">
        <f>'Relevant Variables'!H273</f>
        <v>0</v>
      </c>
      <c r="BA280" s="104">
        <f>'Relevant Variables'!H303</f>
        <v>0</v>
      </c>
      <c r="BB280" s="104">
        <f>'Relevant Variables'!H333</f>
        <v>0</v>
      </c>
      <c r="BC280" s="104">
        <f>'Relevant Variables'!H363</f>
        <v>0</v>
      </c>
      <c r="BD280" s="104">
        <f>'Relevant Variables'!H393</f>
        <v>0</v>
      </c>
      <c r="BE280" s="104">
        <f>'Relevant Variables'!H423</f>
        <v>0</v>
      </c>
      <c r="BF280" s="104">
        <f>'Relevant Variables'!H453</f>
        <v>0</v>
      </c>
      <c r="BG280" s="104">
        <f>'Relevant Variables'!H483</f>
        <v>0</v>
      </c>
      <c r="BH280" s="104">
        <f>'Relevant Variables'!H513</f>
        <v>0</v>
      </c>
      <c r="BI280" s="104">
        <f>'Relevant Variables'!H543</f>
        <v>0</v>
      </c>
      <c r="BJ280" s="104">
        <f>'Relevant Variables'!H573</f>
        <v>0</v>
      </c>
      <c r="BK280" s="104">
        <f>'Relevant Variables'!H603</f>
        <v>0</v>
      </c>
    </row>
    <row r="281" spans="1:63" s="104" customFormat="1">
      <c r="A281" s="164">
        <f t="shared" si="5"/>
        <v>46539</v>
      </c>
      <c r="C281" s="163">
        <f>'Energy Consumption'!I35</f>
        <v>0</v>
      </c>
      <c r="D281" s="104">
        <f>'Energy Consumption'!I36</f>
        <v>0</v>
      </c>
      <c r="E281" s="163">
        <f>'Energy Consumption'!I117</f>
        <v>0</v>
      </c>
      <c r="F281" s="104">
        <f>'Energy Consumption'!I118</f>
        <v>0</v>
      </c>
      <c r="G281" s="163">
        <f>'Energy Consumption'!I199</f>
        <v>0</v>
      </c>
      <c r="H281" s="104">
        <f>'Energy Consumption'!I200</f>
        <v>0</v>
      </c>
      <c r="I281" s="163">
        <f>'Energy Consumption'!I281</f>
        <v>0</v>
      </c>
      <c r="J281" s="104">
        <f>'Energy Consumption'!I282</f>
        <v>0</v>
      </c>
      <c r="K281" s="163">
        <f>'Energy Consumption'!I363</f>
        <v>0</v>
      </c>
      <c r="L281" s="104">
        <f>'Energy Consumption'!I364</f>
        <v>0</v>
      </c>
      <c r="M281" s="163">
        <f>'Energy Consumption'!I445</f>
        <v>0</v>
      </c>
      <c r="N281" s="104">
        <f>'Energy Consumption'!I446</f>
        <v>0</v>
      </c>
      <c r="O281" s="163">
        <f>'Energy Consumption'!I527</f>
        <v>0</v>
      </c>
      <c r="P281" s="104">
        <f>'Energy Consumption'!I528</f>
        <v>0</v>
      </c>
      <c r="Q281" s="163">
        <f>'Energy Consumption'!I609</f>
        <v>0</v>
      </c>
      <c r="R281" s="104">
        <f>'Energy Consumption'!I610</f>
        <v>0</v>
      </c>
      <c r="S281" s="163">
        <f>'Energy Consumption'!I691</f>
        <v>0</v>
      </c>
      <c r="T281" s="104">
        <f>'Energy Consumption'!I692</f>
        <v>0</v>
      </c>
      <c r="U281" s="163">
        <f>'Energy Consumption'!I773</f>
        <v>0</v>
      </c>
      <c r="V281" s="104">
        <f>'Energy Consumption'!I774</f>
        <v>0</v>
      </c>
      <c r="W281" s="163">
        <f>'Energy Consumption'!I855</f>
        <v>0</v>
      </c>
      <c r="X281" s="104">
        <f>'Energy Consumption'!I856</f>
        <v>0</v>
      </c>
      <c r="Y281" s="163">
        <f>'Energy Consumption'!I937</f>
        <v>0</v>
      </c>
      <c r="Z281" s="104">
        <f>'Energy Consumption'!I938</f>
        <v>0</v>
      </c>
      <c r="AA281" s="163">
        <f>'Energy Consumption'!I1019</f>
        <v>0</v>
      </c>
      <c r="AB281" s="104">
        <f>'Energy Consumption'!I1020</f>
        <v>0</v>
      </c>
      <c r="AC281" s="163">
        <f>'Energy Consumption'!I1101</f>
        <v>0</v>
      </c>
      <c r="AD281" s="104">
        <f>'Energy Consumption'!I1102</f>
        <v>0</v>
      </c>
      <c r="AE281" s="163">
        <f>'Energy Consumption'!I1183</f>
        <v>0</v>
      </c>
      <c r="AF281" s="104">
        <f>'Energy Consumption'!I1184</f>
        <v>0</v>
      </c>
      <c r="AG281" s="163">
        <f>'Energy Consumption'!I1265</f>
        <v>0</v>
      </c>
      <c r="AH281" s="104">
        <f>'Energy Consumption'!I1266</f>
        <v>0</v>
      </c>
      <c r="AI281" s="163">
        <f>'Energy Consumption'!I1347</f>
        <v>0</v>
      </c>
      <c r="AJ281" s="104">
        <f>'Energy Consumption'!I1348</f>
        <v>0</v>
      </c>
      <c r="AK281" s="163">
        <f>'Energy Consumption'!I1429</f>
        <v>0</v>
      </c>
      <c r="AL281" s="104">
        <f>'Energy Consumption'!I1430</f>
        <v>0</v>
      </c>
      <c r="AM281" s="163">
        <f>'Energy Consumption'!I1511</f>
        <v>0</v>
      </c>
      <c r="AN281" s="104">
        <f>'Energy Consumption'!I1512</f>
        <v>0</v>
      </c>
      <c r="AO281" s="163">
        <f>'Energy Consumption'!I1593</f>
        <v>0</v>
      </c>
      <c r="AP281" s="104">
        <f>'Energy Consumption'!I1594</f>
        <v>0</v>
      </c>
      <c r="AR281" s="104">
        <f>'Relevant Variables'!I33</f>
        <v>0</v>
      </c>
      <c r="AS281" s="104">
        <f>'Relevant Variables'!I63</f>
        <v>0</v>
      </c>
      <c r="AT281" s="104">
        <f>'Relevant Variables'!I93</f>
        <v>0</v>
      </c>
      <c r="AU281" s="104">
        <f>'Relevant Variables'!I123</f>
        <v>0</v>
      </c>
      <c r="AV281" s="104">
        <f>'Relevant Variables'!I153</f>
        <v>0</v>
      </c>
      <c r="AW281" s="104">
        <f>'Relevant Variables'!I183</f>
        <v>0</v>
      </c>
      <c r="AX281" s="104">
        <f>'Relevant Variables'!I213</f>
        <v>0</v>
      </c>
      <c r="AY281" s="104">
        <f>'Relevant Variables'!I243</f>
        <v>0</v>
      </c>
      <c r="AZ281" s="104">
        <f>'Relevant Variables'!I273</f>
        <v>0</v>
      </c>
      <c r="BA281" s="104">
        <f>'Relevant Variables'!I303</f>
        <v>0</v>
      </c>
      <c r="BB281" s="104">
        <f>'Relevant Variables'!I333</f>
        <v>0</v>
      </c>
      <c r="BC281" s="104">
        <f>'Relevant Variables'!I363</f>
        <v>0</v>
      </c>
      <c r="BD281" s="104">
        <f>'Relevant Variables'!I393</f>
        <v>0</v>
      </c>
      <c r="BE281" s="104">
        <f>'Relevant Variables'!I423</f>
        <v>0</v>
      </c>
      <c r="BF281" s="104">
        <f>'Relevant Variables'!I453</f>
        <v>0</v>
      </c>
      <c r="BG281" s="104">
        <f>'Relevant Variables'!I483</f>
        <v>0</v>
      </c>
      <c r="BH281" s="104">
        <f>'Relevant Variables'!I513</f>
        <v>0</v>
      </c>
      <c r="BI281" s="104">
        <f>'Relevant Variables'!I543</f>
        <v>0</v>
      </c>
      <c r="BJ281" s="104">
        <f>'Relevant Variables'!I573</f>
        <v>0</v>
      </c>
      <c r="BK281" s="104">
        <f>'Relevant Variables'!I603</f>
        <v>0</v>
      </c>
    </row>
    <row r="282" spans="1:63" s="104" customFormat="1">
      <c r="A282" s="164">
        <f t="shared" si="5"/>
        <v>46569</v>
      </c>
      <c r="C282" s="163">
        <f>'Energy Consumption'!J35</f>
        <v>0</v>
      </c>
      <c r="D282" s="104">
        <f>'Energy Consumption'!J36</f>
        <v>0</v>
      </c>
      <c r="E282" s="163">
        <f>'Energy Consumption'!J117</f>
        <v>0</v>
      </c>
      <c r="F282" s="104">
        <f>'Energy Consumption'!J118</f>
        <v>0</v>
      </c>
      <c r="G282" s="163">
        <f>'Energy Consumption'!J199</f>
        <v>0</v>
      </c>
      <c r="H282" s="104">
        <f>'Energy Consumption'!J200</f>
        <v>0</v>
      </c>
      <c r="I282" s="163">
        <f>'Energy Consumption'!J281</f>
        <v>0</v>
      </c>
      <c r="J282" s="104">
        <f>'Energy Consumption'!J282</f>
        <v>0</v>
      </c>
      <c r="K282" s="163">
        <f>'Energy Consumption'!J363</f>
        <v>0</v>
      </c>
      <c r="L282" s="104">
        <f>'Energy Consumption'!J364</f>
        <v>0</v>
      </c>
      <c r="M282" s="163">
        <f>'Energy Consumption'!J445</f>
        <v>0</v>
      </c>
      <c r="N282" s="104">
        <f>'Energy Consumption'!J446</f>
        <v>0</v>
      </c>
      <c r="O282" s="163">
        <f>'Energy Consumption'!J527</f>
        <v>0</v>
      </c>
      <c r="P282" s="104">
        <f>'Energy Consumption'!J528</f>
        <v>0</v>
      </c>
      <c r="Q282" s="163">
        <f>'Energy Consumption'!J609</f>
        <v>0</v>
      </c>
      <c r="R282" s="104">
        <f>'Energy Consumption'!J610</f>
        <v>0</v>
      </c>
      <c r="S282" s="163">
        <f>'Energy Consumption'!J691</f>
        <v>0</v>
      </c>
      <c r="T282" s="104">
        <f>'Energy Consumption'!J692</f>
        <v>0</v>
      </c>
      <c r="U282" s="163">
        <f>'Energy Consumption'!J773</f>
        <v>0</v>
      </c>
      <c r="V282" s="104">
        <f>'Energy Consumption'!J774</f>
        <v>0</v>
      </c>
      <c r="W282" s="163">
        <f>'Energy Consumption'!J855</f>
        <v>0</v>
      </c>
      <c r="X282" s="104">
        <f>'Energy Consumption'!J856</f>
        <v>0</v>
      </c>
      <c r="Y282" s="163">
        <f>'Energy Consumption'!J937</f>
        <v>0</v>
      </c>
      <c r="Z282" s="104">
        <f>'Energy Consumption'!J938</f>
        <v>0</v>
      </c>
      <c r="AA282" s="163">
        <f>'Energy Consumption'!J1019</f>
        <v>0</v>
      </c>
      <c r="AB282" s="104">
        <f>'Energy Consumption'!J1020</f>
        <v>0</v>
      </c>
      <c r="AC282" s="163">
        <f>'Energy Consumption'!J1101</f>
        <v>0</v>
      </c>
      <c r="AD282" s="104">
        <f>'Energy Consumption'!J1102</f>
        <v>0</v>
      </c>
      <c r="AE282" s="163">
        <f>'Energy Consumption'!J1183</f>
        <v>0</v>
      </c>
      <c r="AF282" s="104">
        <f>'Energy Consumption'!J1184</f>
        <v>0</v>
      </c>
      <c r="AG282" s="163">
        <f>'Energy Consumption'!J1265</f>
        <v>0</v>
      </c>
      <c r="AH282" s="104">
        <f>'Energy Consumption'!J1266</f>
        <v>0</v>
      </c>
      <c r="AI282" s="163">
        <f>'Energy Consumption'!J1347</f>
        <v>0</v>
      </c>
      <c r="AJ282" s="104">
        <f>'Energy Consumption'!J1348</f>
        <v>0</v>
      </c>
      <c r="AK282" s="163">
        <f>'Energy Consumption'!J1429</f>
        <v>0</v>
      </c>
      <c r="AL282" s="104">
        <f>'Energy Consumption'!J1430</f>
        <v>0</v>
      </c>
      <c r="AM282" s="163">
        <f>'Energy Consumption'!J1511</f>
        <v>0</v>
      </c>
      <c r="AN282" s="104">
        <f>'Energy Consumption'!J1512</f>
        <v>0</v>
      </c>
      <c r="AO282" s="163">
        <f>'Energy Consumption'!J1593</f>
        <v>0</v>
      </c>
      <c r="AP282" s="104">
        <f>'Energy Consumption'!J1594</f>
        <v>0</v>
      </c>
      <c r="AR282" s="104">
        <f>'Relevant Variables'!J33</f>
        <v>0</v>
      </c>
      <c r="AS282" s="104">
        <f>'Relevant Variables'!J63</f>
        <v>0</v>
      </c>
      <c r="AT282" s="104">
        <f>'Relevant Variables'!J93</f>
        <v>0</v>
      </c>
      <c r="AU282" s="104">
        <f>'Relevant Variables'!J123</f>
        <v>0</v>
      </c>
      <c r="AV282" s="104">
        <f>'Relevant Variables'!J153</f>
        <v>0</v>
      </c>
      <c r="AW282" s="104">
        <f>'Relevant Variables'!J183</f>
        <v>0</v>
      </c>
      <c r="AX282" s="104">
        <f>'Relevant Variables'!J213</f>
        <v>0</v>
      </c>
      <c r="AY282" s="104">
        <f>'Relevant Variables'!J243</f>
        <v>0</v>
      </c>
      <c r="AZ282" s="104">
        <f>'Relevant Variables'!J273</f>
        <v>0</v>
      </c>
      <c r="BA282" s="104">
        <f>'Relevant Variables'!J303</f>
        <v>0</v>
      </c>
      <c r="BB282" s="104">
        <f>'Relevant Variables'!J333</f>
        <v>0</v>
      </c>
      <c r="BC282" s="104">
        <f>'Relevant Variables'!J363</f>
        <v>0</v>
      </c>
      <c r="BD282" s="104">
        <f>'Relevant Variables'!J393</f>
        <v>0</v>
      </c>
      <c r="BE282" s="104">
        <f>'Relevant Variables'!J423</f>
        <v>0</v>
      </c>
      <c r="BF282" s="104">
        <f>'Relevant Variables'!J453</f>
        <v>0</v>
      </c>
      <c r="BG282" s="104">
        <f>'Relevant Variables'!J483</f>
        <v>0</v>
      </c>
      <c r="BH282" s="104">
        <f>'Relevant Variables'!J513</f>
        <v>0</v>
      </c>
      <c r="BI282" s="104">
        <f>'Relevant Variables'!J543</f>
        <v>0</v>
      </c>
      <c r="BJ282" s="104">
        <f>'Relevant Variables'!J573</f>
        <v>0</v>
      </c>
      <c r="BK282" s="104">
        <f>'Relevant Variables'!J603</f>
        <v>0</v>
      </c>
    </row>
    <row r="283" spans="1:63" s="104" customFormat="1">
      <c r="A283" s="164">
        <f t="shared" si="5"/>
        <v>46600</v>
      </c>
      <c r="C283" s="163">
        <f>'Energy Consumption'!K35</f>
        <v>0</v>
      </c>
      <c r="D283" s="104">
        <f>'Energy Consumption'!K36</f>
        <v>0</v>
      </c>
      <c r="E283" s="163">
        <f>'Energy Consumption'!K117</f>
        <v>0</v>
      </c>
      <c r="F283" s="104">
        <f>'Energy Consumption'!K118</f>
        <v>0</v>
      </c>
      <c r="G283" s="163">
        <f>'Energy Consumption'!K199</f>
        <v>0</v>
      </c>
      <c r="H283" s="104">
        <f>'Energy Consumption'!K200</f>
        <v>0</v>
      </c>
      <c r="I283" s="163">
        <f>'Energy Consumption'!K281</f>
        <v>0</v>
      </c>
      <c r="J283" s="104">
        <f>'Energy Consumption'!K282</f>
        <v>0</v>
      </c>
      <c r="K283" s="163">
        <f>'Energy Consumption'!K363</f>
        <v>0</v>
      </c>
      <c r="L283" s="104">
        <f>'Energy Consumption'!K364</f>
        <v>0</v>
      </c>
      <c r="M283" s="163">
        <f>'Energy Consumption'!K445</f>
        <v>0</v>
      </c>
      <c r="N283" s="104">
        <f>'Energy Consumption'!K446</f>
        <v>0</v>
      </c>
      <c r="O283" s="163">
        <f>'Energy Consumption'!K527</f>
        <v>0</v>
      </c>
      <c r="P283" s="104">
        <f>'Energy Consumption'!K528</f>
        <v>0</v>
      </c>
      <c r="Q283" s="163">
        <f>'Energy Consumption'!K609</f>
        <v>0</v>
      </c>
      <c r="R283" s="104">
        <f>'Energy Consumption'!K610</f>
        <v>0</v>
      </c>
      <c r="S283" s="163">
        <f>'Energy Consumption'!K691</f>
        <v>0</v>
      </c>
      <c r="T283" s="104">
        <f>'Energy Consumption'!K692</f>
        <v>0</v>
      </c>
      <c r="U283" s="163">
        <f>'Energy Consumption'!K773</f>
        <v>0</v>
      </c>
      <c r="V283" s="104">
        <f>'Energy Consumption'!K774</f>
        <v>0</v>
      </c>
      <c r="W283" s="163">
        <f>'Energy Consumption'!K855</f>
        <v>0</v>
      </c>
      <c r="X283" s="104">
        <f>'Energy Consumption'!K856</f>
        <v>0</v>
      </c>
      <c r="Y283" s="163">
        <f>'Energy Consumption'!K937</f>
        <v>0</v>
      </c>
      <c r="Z283" s="104">
        <f>'Energy Consumption'!K938</f>
        <v>0</v>
      </c>
      <c r="AA283" s="163">
        <f>'Energy Consumption'!K1019</f>
        <v>0</v>
      </c>
      <c r="AB283" s="104">
        <f>'Energy Consumption'!K1020</f>
        <v>0</v>
      </c>
      <c r="AC283" s="163">
        <f>'Energy Consumption'!K1101</f>
        <v>0</v>
      </c>
      <c r="AD283" s="104">
        <f>'Energy Consumption'!K1102</f>
        <v>0</v>
      </c>
      <c r="AE283" s="163">
        <f>'Energy Consumption'!K1183</f>
        <v>0</v>
      </c>
      <c r="AF283" s="104">
        <f>'Energy Consumption'!K1184</f>
        <v>0</v>
      </c>
      <c r="AG283" s="163">
        <f>'Energy Consumption'!K1265</f>
        <v>0</v>
      </c>
      <c r="AH283" s="104">
        <f>'Energy Consumption'!K1266</f>
        <v>0</v>
      </c>
      <c r="AI283" s="163">
        <f>'Energy Consumption'!K1347</f>
        <v>0</v>
      </c>
      <c r="AJ283" s="104">
        <f>'Energy Consumption'!K1348</f>
        <v>0</v>
      </c>
      <c r="AK283" s="163">
        <f>'Energy Consumption'!K1429</f>
        <v>0</v>
      </c>
      <c r="AL283" s="104">
        <f>'Energy Consumption'!K1430</f>
        <v>0</v>
      </c>
      <c r="AM283" s="163">
        <f>'Energy Consumption'!K1511</f>
        <v>0</v>
      </c>
      <c r="AN283" s="104">
        <f>'Energy Consumption'!K1512</f>
        <v>0</v>
      </c>
      <c r="AO283" s="163">
        <f>'Energy Consumption'!K1593</f>
        <v>0</v>
      </c>
      <c r="AP283" s="104">
        <f>'Energy Consumption'!K1594</f>
        <v>0</v>
      </c>
      <c r="AR283" s="104">
        <f>'Relevant Variables'!K33</f>
        <v>0</v>
      </c>
      <c r="AS283" s="104">
        <f>'Relevant Variables'!K63</f>
        <v>0</v>
      </c>
      <c r="AT283" s="104">
        <f>'Relevant Variables'!K93</f>
        <v>0</v>
      </c>
      <c r="AU283" s="104">
        <f>'Relevant Variables'!K123</f>
        <v>0</v>
      </c>
      <c r="AV283" s="104">
        <f>'Relevant Variables'!K153</f>
        <v>0</v>
      </c>
      <c r="AW283" s="104">
        <f>'Relevant Variables'!K183</f>
        <v>0</v>
      </c>
      <c r="AX283" s="104">
        <f>'Relevant Variables'!K213</f>
        <v>0</v>
      </c>
      <c r="AY283" s="104">
        <f>'Relevant Variables'!K243</f>
        <v>0</v>
      </c>
      <c r="AZ283" s="104">
        <f>'Relevant Variables'!K273</f>
        <v>0</v>
      </c>
      <c r="BA283" s="104">
        <f>'Relevant Variables'!K303</f>
        <v>0</v>
      </c>
      <c r="BB283" s="104">
        <f>'Relevant Variables'!K333</f>
        <v>0</v>
      </c>
      <c r="BC283" s="104">
        <f>'Relevant Variables'!K363</f>
        <v>0</v>
      </c>
      <c r="BD283" s="104">
        <f>'Relevant Variables'!K393</f>
        <v>0</v>
      </c>
      <c r="BE283" s="104">
        <f>'Relevant Variables'!K423</f>
        <v>0</v>
      </c>
      <c r="BF283" s="104">
        <f>'Relevant Variables'!K453</f>
        <v>0</v>
      </c>
      <c r="BG283" s="104">
        <f>'Relevant Variables'!K483</f>
        <v>0</v>
      </c>
      <c r="BH283" s="104">
        <f>'Relevant Variables'!K513</f>
        <v>0</v>
      </c>
      <c r="BI283" s="104">
        <f>'Relevant Variables'!K543</f>
        <v>0</v>
      </c>
      <c r="BJ283" s="104">
        <f>'Relevant Variables'!K573</f>
        <v>0</v>
      </c>
      <c r="BK283" s="104">
        <f>'Relevant Variables'!K603</f>
        <v>0</v>
      </c>
    </row>
    <row r="284" spans="1:63" s="104" customFormat="1">
      <c r="A284" s="164">
        <f t="shared" si="5"/>
        <v>46631</v>
      </c>
      <c r="C284" s="163">
        <f>'Energy Consumption'!L35</f>
        <v>0</v>
      </c>
      <c r="D284" s="104">
        <f>'Energy Consumption'!L36</f>
        <v>0</v>
      </c>
      <c r="E284" s="163">
        <f>'Energy Consumption'!L117</f>
        <v>0</v>
      </c>
      <c r="F284" s="104">
        <f>'Energy Consumption'!L118</f>
        <v>0</v>
      </c>
      <c r="G284" s="163">
        <f>'Energy Consumption'!L199</f>
        <v>0</v>
      </c>
      <c r="H284" s="104">
        <f>'Energy Consumption'!L200</f>
        <v>0</v>
      </c>
      <c r="I284" s="163">
        <f>'Energy Consumption'!L281</f>
        <v>0</v>
      </c>
      <c r="J284" s="104">
        <f>'Energy Consumption'!L282</f>
        <v>0</v>
      </c>
      <c r="K284" s="163">
        <f>'Energy Consumption'!L363</f>
        <v>0</v>
      </c>
      <c r="L284" s="104">
        <f>'Energy Consumption'!L364</f>
        <v>0</v>
      </c>
      <c r="M284" s="163">
        <f>'Energy Consumption'!L445</f>
        <v>0</v>
      </c>
      <c r="N284" s="104">
        <f>'Energy Consumption'!L446</f>
        <v>0</v>
      </c>
      <c r="O284" s="163">
        <f>'Energy Consumption'!L527</f>
        <v>0</v>
      </c>
      <c r="P284" s="104">
        <f>'Energy Consumption'!L528</f>
        <v>0</v>
      </c>
      <c r="Q284" s="163">
        <f>'Energy Consumption'!L609</f>
        <v>0</v>
      </c>
      <c r="R284" s="104">
        <f>'Energy Consumption'!L610</f>
        <v>0</v>
      </c>
      <c r="S284" s="163">
        <f>'Energy Consumption'!L691</f>
        <v>0</v>
      </c>
      <c r="T284" s="104">
        <f>'Energy Consumption'!L692</f>
        <v>0</v>
      </c>
      <c r="U284" s="163">
        <f>'Energy Consumption'!L773</f>
        <v>0</v>
      </c>
      <c r="V284" s="104">
        <f>'Energy Consumption'!L774</f>
        <v>0</v>
      </c>
      <c r="W284" s="163">
        <f>'Energy Consumption'!L855</f>
        <v>0</v>
      </c>
      <c r="X284" s="104">
        <f>'Energy Consumption'!L856</f>
        <v>0</v>
      </c>
      <c r="Y284" s="163">
        <f>'Energy Consumption'!L937</f>
        <v>0</v>
      </c>
      <c r="Z284" s="104">
        <f>'Energy Consumption'!L938</f>
        <v>0</v>
      </c>
      <c r="AA284" s="163">
        <f>'Energy Consumption'!L1019</f>
        <v>0</v>
      </c>
      <c r="AB284" s="104">
        <f>'Energy Consumption'!L1020</f>
        <v>0</v>
      </c>
      <c r="AC284" s="163">
        <f>'Energy Consumption'!L1101</f>
        <v>0</v>
      </c>
      <c r="AD284" s="104">
        <f>'Energy Consumption'!L1102</f>
        <v>0</v>
      </c>
      <c r="AE284" s="163">
        <f>'Energy Consumption'!L1183</f>
        <v>0</v>
      </c>
      <c r="AF284" s="104">
        <f>'Energy Consumption'!L1184</f>
        <v>0</v>
      </c>
      <c r="AG284" s="163">
        <f>'Energy Consumption'!L1265</f>
        <v>0</v>
      </c>
      <c r="AH284" s="104">
        <f>'Energy Consumption'!L1266</f>
        <v>0</v>
      </c>
      <c r="AI284" s="163">
        <f>'Energy Consumption'!L1347</f>
        <v>0</v>
      </c>
      <c r="AJ284" s="104">
        <f>'Energy Consumption'!L1348</f>
        <v>0</v>
      </c>
      <c r="AK284" s="163">
        <f>'Energy Consumption'!L1429</f>
        <v>0</v>
      </c>
      <c r="AL284" s="104">
        <f>'Energy Consumption'!L1430</f>
        <v>0</v>
      </c>
      <c r="AM284" s="163">
        <f>'Energy Consumption'!L1511</f>
        <v>0</v>
      </c>
      <c r="AN284" s="104">
        <f>'Energy Consumption'!L1512</f>
        <v>0</v>
      </c>
      <c r="AO284" s="163">
        <f>'Energy Consumption'!L1593</f>
        <v>0</v>
      </c>
      <c r="AP284" s="104">
        <f>'Energy Consumption'!L1594</f>
        <v>0</v>
      </c>
      <c r="AR284" s="104">
        <f>'Relevant Variables'!L33</f>
        <v>0</v>
      </c>
      <c r="AS284" s="104">
        <f>'Relevant Variables'!L63</f>
        <v>0</v>
      </c>
      <c r="AT284" s="104">
        <f>'Relevant Variables'!L93</f>
        <v>0</v>
      </c>
      <c r="AU284" s="104">
        <f>'Relevant Variables'!L123</f>
        <v>0</v>
      </c>
      <c r="AV284" s="104">
        <f>'Relevant Variables'!L153</f>
        <v>0</v>
      </c>
      <c r="AW284" s="104">
        <f>'Relevant Variables'!L183</f>
        <v>0</v>
      </c>
      <c r="AX284" s="104">
        <f>'Relevant Variables'!L213</f>
        <v>0</v>
      </c>
      <c r="AY284" s="104">
        <f>'Relevant Variables'!L243</f>
        <v>0</v>
      </c>
      <c r="AZ284" s="104">
        <f>'Relevant Variables'!L273</f>
        <v>0</v>
      </c>
      <c r="BA284" s="104">
        <f>'Relevant Variables'!L303</f>
        <v>0</v>
      </c>
      <c r="BB284" s="104">
        <f>'Relevant Variables'!L333</f>
        <v>0</v>
      </c>
      <c r="BC284" s="104">
        <f>'Relevant Variables'!L363</f>
        <v>0</v>
      </c>
      <c r="BD284" s="104">
        <f>'Relevant Variables'!L393</f>
        <v>0</v>
      </c>
      <c r="BE284" s="104">
        <f>'Relevant Variables'!L423</f>
        <v>0</v>
      </c>
      <c r="BF284" s="104">
        <f>'Relevant Variables'!L453</f>
        <v>0</v>
      </c>
      <c r="BG284" s="104">
        <f>'Relevant Variables'!L483</f>
        <v>0</v>
      </c>
      <c r="BH284" s="104">
        <f>'Relevant Variables'!L513</f>
        <v>0</v>
      </c>
      <c r="BI284" s="104">
        <f>'Relevant Variables'!L543</f>
        <v>0</v>
      </c>
      <c r="BJ284" s="104">
        <f>'Relevant Variables'!L573</f>
        <v>0</v>
      </c>
      <c r="BK284" s="104">
        <f>'Relevant Variables'!L603</f>
        <v>0</v>
      </c>
    </row>
    <row r="285" spans="1:63" s="104" customFormat="1">
      <c r="A285" s="164">
        <f t="shared" si="5"/>
        <v>46661</v>
      </c>
      <c r="C285" s="163">
        <f>'Energy Consumption'!M35</f>
        <v>0</v>
      </c>
      <c r="D285" s="104">
        <f>'Energy Consumption'!M36</f>
        <v>0</v>
      </c>
      <c r="E285" s="163">
        <f>'Energy Consumption'!M117</f>
        <v>0</v>
      </c>
      <c r="F285" s="104">
        <f>'Energy Consumption'!M118</f>
        <v>0</v>
      </c>
      <c r="G285" s="163">
        <f>'Energy Consumption'!M199</f>
        <v>0</v>
      </c>
      <c r="H285" s="104">
        <f>'Energy Consumption'!M200</f>
        <v>0</v>
      </c>
      <c r="I285" s="163">
        <f>'Energy Consumption'!M281</f>
        <v>0</v>
      </c>
      <c r="J285" s="104">
        <f>'Energy Consumption'!M282</f>
        <v>0</v>
      </c>
      <c r="K285" s="163">
        <f>'Energy Consumption'!M363</f>
        <v>0</v>
      </c>
      <c r="L285" s="104">
        <f>'Energy Consumption'!M364</f>
        <v>0</v>
      </c>
      <c r="M285" s="163">
        <f>'Energy Consumption'!M445</f>
        <v>0</v>
      </c>
      <c r="N285" s="104">
        <f>'Energy Consumption'!M446</f>
        <v>0</v>
      </c>
      <c r="O285" s="163">
        <f>'Energy Consumption'!M527</f>
        <v>0</v>
      </c>
      <c r="P285" s="104">
        <f>'Energy Consumption'!M528</f>
        <v>0</v>
      </c>
      <c r="Q285" s="163">
        <f>'Energy Consumption'!M609</f>
        <v>0</v>
      </c>
      <c r="R285" s="104">
        <f>'Energy Consumption'!M610</f>
        <v>0</v>
      </c>
      <c r="S285" s="163">
        <f>'Energy Consumption'!M691</f>
        <v>0</v>
      </c>
      <c r="T285" s="104">
        <f>'Energy Consumption'!M692</f>
        <v>0</v>
      </c>
      <c r="U285" s="163">
        <f>'Energy Consumption'!M773</f>
        <v>0</v>
      </c>
      <c r="V285" s="104">
        <f>'Energy Consumption'!M774</f>
        <v>0</v>
      </c>
      <c r="W285" s="163">
        <f>'Energy Consumption'!M855</f>
        <v>0</v>
      </c>
      <c r="X285" s="104">
        <f>'Energy Consumption'!M856</f>
        <v>0</v>
      </c>
      <c r="Y285" s="163">
        <f>'Energy Consumption'!M937</f>
        <v>0</v>
      </c>
      <c r="Z285" s="104">
        <f>'Energy Consumption'!M938</f>
        <v>0</v>
      </c>
      <c r="AA285" s="163">
        <f>'Energy Consumption'!M1019</f>
        <v>0</v>
      </c>
      <c r="AB285" s="104">
        <f>'Energy Consumption'!M1020</f>
        <v>0</v>
      </c>
      <c r="AC285" s="163">
        <f>'Energy Consumption'!M1101</f>
        <v>0</v>
      </c>
      <c r="AD285" s="104">
        <f>'Energy Consumption'!M1102</f>
        <v>0</v>
      </c>
      <c r="AE285" s="163">
        <f>'Energy Consumption'!M1183</f>
        <v>0</v>
      </c>
      <c r="AF285" s="104">
        <f>'Energy Consumption'!M1184</f>
        <v>0</v>
      </c>
      <c r="AG285" s="163">
        <f>'Energy Consumption'!M1265</f>
        <v>0</v>
      </c>
      <c r="AH285" s="104">
        <f>'Energy Consumption'!M1266</f>
        <v>0</v>
      </c>
      <c r="AI285" s="163">
        <f>'Energy Consumption'!M1347</f>
        <v>0</v>
      </c>
      <c r="AJ285" s="104">
        <f>'Energy Consumption'!M1348</f>
        <v>0</v>
      </c>
      <c r="AK285" s="163">
        <f>'Energy Consumption'!M1429</f>
        <v>0</v>
      </c>
      <c r="AL285" s="104">
        <f>'Energy Consumption'!M1430</f>
        <v>0</v>
      </c>
      <c r="AM285" s="163">
        <f>'Energy Consumption'!M1511</f>
        <v>0</v>
      </c>
      <c r="AN285" s="104">
        <f>'Energy Consumption'!M1512</f>
        <v>0</v>
      </c>
      <c r="AO285" s="163">
        <f>'Energy Consumption'!M1593</f>
        <v>0</v>
      </c>
      <c r="AP285" s="104">
        <f>'Energy Consumption'!M1594</f>
        <v>0</v>
      </c>
      <c r="AR285" s="104">
        <f>'Relevant Variables'!M33</f>
        <v>0</v>
      </c>
      <c r="AS285" s="104">
        <f>'Relevant Variables'!M63</f>
        <v>0</v>
      </c>
      <c r="AT285" s="104">
        <f>'Relevant Variables'!M93</f>
        <v>0</v>
      </c>
      <c r="AU285" s="104">
        <f>'Relevant Variables'!M123</f>
        <v>0</v>
      </c>
      <c r="AV285" s="104">
        <f>'Relevant Variables'!M153</f>
        <v>0</v>
      </c>
      <c r="AW285" s="104">
        <f>'Relevant Variables'!M183</f>
        <v>0</v>
      </c>
      <c r="AX285" s="104">
        <f>'Relevant Variables'!M213</f>
        <v>0</v>
      </c>
      <c r="AY285" s="104">
        <f>'Relevant Variables'!M243</f>
        <v>0</v>
      </c>
      <c r="AZ285" s="104">
        <f>'Relevant Variables'!M273</f>
        <v>0</v>
      </c>
      <c r="BA285" s="104">
        <f>'Relevant Variables'!M303</f>
        <v>0</v>
      </c>
      <c r="BB285" s="104">
        <f>'Relevant Variables'!M333</f>
        <v>0</v>
      </c>
      <c r="BC285" s="104">
        <f>'Relevant Variables'!M363</f>
        <v>0</v>
      </c>
      <c r="BD285" s="104">
        <f>'Relevant Variables'!M393</f>
        <v>0</v>
      </c>
      <c r="BE285" s="104">
        <f>'Relevant Variables'!M423</f>
        <v>0</v>
      </c>
      <c r="BF285" s="104">
        <f>'Relevant Variables'!M453</f>
        <v>0</v>
      </c>
      <c r="BG285" s="104">
        <f>'Relevant Variables'!M483</f>
        <v>0</v>
      </c>
      <c r="BH285" s="104">
        <f>'Relevant Variables'!M513</f>
        <v>0</v>
      </c>
      <c r="BI285" s="104">
        <f>'Relevant Variables'!M543</f>
        <v>0</v>
      </c>
      <c r="BJ285" s="104">
        <f>'Relevant Variables'!M573</f>
        <v>0</v>
      </c>
      <c r="BK285" s="104">
        <f>'Relevant Variables'!M603</f>
        <v>0</v>
      </c>
    </row>
    <row r="286" spans="1:63" s="104" customFormat="1">
      <c r="A286" s="164">
        <f t="shared" si="5"/>
        <v>46692</v>
      </c>
      <c r="C286" s="163">
        <f>'Energy Consumption'!N35</f>
        <v>0</v>
      </c>
      <c r="D286" s="104">
        <f>'Energy Consumption'!N36</f>
        <v>0</v>
      </c>
      <c r="E286" s="163">
        <f>'Energy Consumption'!N117</f>
        <v>0</v>
      </c>
      <c r="F286" s="104">
        <f>'Energy Consumption'!N118</f>
        <v>0</v>
      </c>
      <c r="G286" s="163">
        <f>'Energy Consumption'!N199</f>
        <v>0</v>
      </c>
      <c r="H286" s="104">
        <f>'Energy Consumption'!N200</f>
        <v>0</v>
      </c>
      <c r="I286" s="163">
        <f>'Energy Consumption'!N281</f>
        <v>0</v>
      </c>
      <c r="J286" s="104">
        <f>'Energy Consumption'!N282</f>
        <v>0</v>
      </c>
      <c r="K286" s="163">
        <f>'Energy Consumption'!N363</f>
        <v>0</v>
      </c>
      <c r="L286" s="104">
        <f>'Energy Consumption'!N364</f>
        <v>0</v>
      </c>
      <c r="M286" s="163">
        <f>'Energy Consumption'!N445</f>
        <v>0</v>
      </c>
      <c r="N286" s="104">
        <f>'Energy Consumption'!N446</f>
        <v>0</v>
      </c>
      <c r="O286" s="163">
        <f>'Energy Consumption'!N527</f>
        <v>0</v>
      </c>
      <c r="P286" s="104">
        <f>'Energy Consumption'!N528</f>
        <v>0</v>
      </c>
      <c r="Q286" s="163">
        <f>'Energy Consumption'!N609</f>
        <v>0</v>
      </c>
      <c r="R286" s="104">
        <f>'Energy Consumption'!N610</f>
        <v>0</v>
      </c>
      <c r="S286" s="163">
        <f>'Energy Consumption'!N691</f>
        <v>0</v>
      </c>
      <c r="T286" s="104">
        <f>'Energy Consumption'!N692</f>
        <v>0</v>
      </c>
      <c r="U286" s="163">
        <f>'Energy Consumption'!N773</f>
        <v>0</v>
      </c>
      <c r="V286" s="104">
        <f>'Energy Consumption'!N774</f>
        <v>0</v>
      </c>
      <c r="W286" s="163">
        <f>'Energy Consumption'!N855</f>
        <v>0</v>
      </c>
      <c r="X286" s="104">
        <f>'Energy Consumption'!N856</f>
        <v>0</v>
      </c>
      <c r="Y286" s="163">
        <f>'Energy Consumption'!N937</f>
        <v>0</v>
      </c>
      <c r="Z286" s="104">
        <f>'Energy Consumption'!N938</f>
        <v>0</v>
      </c>
      <c r="AA286" s="163">
        <f>'Energy Consumption'!N1019</f>
        <v>0</v>
      </c>
      <c r="AB286" s="104">
        <f>'Energy Consumption'!N1020</f>
        <v>0</v>
      </c>
      <c r="AC286" s="163">
        <f>'Energy Consumption'!N1101</f>
        <v>0</v>
      </c>
      <c r="AD286" s="104">
        <f>'Energy Consumption'!N1102</f>
        <v>0</v>
      </c>
      <c r="AE286" s="163">
        <f>'Energy Consumption'!N1183</f>
        <v>0</v>
      </c>
      <c r="AF286" s="104">
        <f>'Energy Consumption'!N1184</f>
        <v>0</v>
      </c>
      <c r="AG286" s="163">
        <f>'Energy Consumption'!N1265</f>
        <v>0</v>
      </c>
      <c r="AH286" s="104">
        <f>'Energy Consumption'!N1266</f>
        <v>0</v>
      </c>
      <c r="AI286" s="163">
        <f>'Energy Consumption'!N1347</f>
        <v>0</v>
      </c>
      <c r="AJ286" s="104">
        <f>'Energy Consumption'!N1348</f>
        <v>0</v>
      </c>
      <c r="AK286" s="163">
        <f>'Energy Consumption'!N1429</f>
        <v>0</v>
      </c>
      <c r="AL286" s="104">
        <f>'Energy Consumption'!N1430</f>
        <v>0</v>
      </c>
      <c r="AM286" s="163">
        <f>'Energy Consumption'!N1511</f>
        <v>0</v>
      </c>
      <c r="AN286" s="104">
        <f>'Energy Consumption'!N1512</f>
        <v>0</v>
      </c>
      <c r="AO286" s="163">
        <f>'Energy Consumption'!N1593</f>
        <v>0</v>
      </c>
      <c r="AP286" s="104">
        <f>'Energy Consumption'!N1594</f>
        <v>0</v>
      </c>
      <c r="AR286" s="104">
        <f>'Relevant Variables'!N33</f>
        <v>0</v>
      </c>
      <c r="AS286" s="104">
        <f>'Relevant Variables'!N63</f>
        <v>0</v>
      </c>
      <c r="AT286" s="104">
        <f>'Relevant Variables'!N93</f>
        <v>0</v>
      </c>
      <c r="AU286" s="104">
        <f>'Relevant Variables'!N123</f>
        <v>0</v>
      </c>
      <c r="AV286" s="104">
        <f>'Relevant Variables'!N153</f>
        <v>0</v>
      </c>
      <c r="AW286" s="104">
        <f>'Relevant Variables'!N183</f>
        <v>0</v>
      </c>
      <c r="AX286" s="104">
        <f>'Relevant Variables'!N213</f>
        <v>0</v>
      </c>
      <c r="AY286" s="104">
        <f>'Relevant Variables'!N243</f>
        <v>0</v>
      </c>
      <c r="AZ286" s="104">
        <f>'Relevant Variables'!N273</f>
        <v>0</v>
      </c>
      <c r="BA286" s="104">
        <f>'Relevant Variables'!N303</f>
        <v>0</v>
      </c>
      <c r="BB286" s="104">
        <f>'Relevant Variables'!N333</f>
        <v>0</v>
      </c>
      <c r="BC286" s="104">
        <f>'Relevant Variables'!N363</f>
        <v>0</v>
      </c>
      <c r="BD286" s="104">
        <f>'Relevant Variables'!N393</f>
        <v>0</v>
      </c>
      <c r="BE286" s="104">
        <f>'Relevant Variables'!N423</f>
        <v>0</v>
      </c>
      <c r="BF286" s="104">
        <f>'Relevant Variables'!N453</f>
        <v>0</v>
      </c>
      <c r="BG286" s="104">
        <f>'Relevant Variables'!N483</f>
        <v>0</v>
      </c>
      <c r="BH286" s="104">
        <f>'Relevant Variables'!N513</f>
        <v>0</v>
      </c>
      <c r="BI286" s="104">
        <f>'Relevant Variables'!N543</f>
        <v>0</v>
      </c>
      <c r="BJ286" s="104">
        <f>'Relevant Variables'!N573</f>
        <v>0</v>
      </c>
      <c r="BK286" s="104">
        <f>'Relevant Variables'!N603</f>
        <v>0</v>
      </c>
    </row>
    <row r="287" spans="1:63" s="104" customFormat="1">
      <c r="A287" s="164">
        <f t="shared" si="5"/>
        <v>46722</v>
      </c>
      <c r="C287" s="163">
        <f>'Energy Consumption'!O35</f>
        <v>0</v>
      </c>
      <c r="D287" s="104">
        <f>'Energy Consumption'!O36</f>
        <v>0</v>
      </c>
      <c r="E287" s="163">
        <f>'Energy Consumption'!O117</f>
        <v>0</v>
      </c>
      <c r="F287" s="104">
        <f>'Energy Consumption'!O118</f>
        <v>0</v>
      </c>
      <c r="G287" s="163">
        <f>'Energy Consumption'!O199</f>
        <v>0</v>
      </c>
      <c r="H287" s="104">
        <f>'Energy Consumption'!O200</f>
        <v>0</v>
      </c>
      <c r="I287" s="163">
        <f>'Energy Consumption'!O281</f>
        <v>0</v>
      </c>
      <c r="J287" s="104">
        <f>'Energy Consumption'!O282</f>
        <v>0</v>
      </c>
      <c r="K287" s="163">
        <f>'Energy Consumption'!O363</f>
        <v>0</v>
      </c>
      <c r="L287" s="104">
        <f>'Energy Consumption'!O364</f>
        <v>0</v>
      </c>
      <c r="M287" s="163">
        <f>'Energy Consumption'!O445</f>
        <v>0</v>
      </c>
      <c r="N287" s="104">
        <f>'Energy Consumption'!O446</f>
        <v>0</v>
      </c>
      <c r="O287" s="163">
        <f>'Energy Consumption'!O527</f>
        <v>0</v>
      </c>
      <c r="P287" s="104">
        <f>'Energy Consumption'!O528</f>
        <v>0</v>
      </c>
      <c r="Q287" s="163">
        <f>'Energy Consumption'!O609</f>
        <v>0</v>
      </c>
      <c r="R287" s="104">
        <f>'Energy Consumption'!O610</f>
        <v>0</v>
      </c>
      <c r="S287" s="163">
        <f>'Energy Consumption'!O691</f>
        <v>0</v>
      </c>
      <c r="T287" s="104">
        <f>'Energy Consumption'!O692</f>
        <v>0</v>
      </c>
      <c r="U287" s="163">
        <f>'Energy Consumption'!O773</f>
        <v>0</v>
      </c>
      <c r="V287" s="104">
        <f>'Energy Consumption'!O774</f>
        <v>0</v>
      </c>
      <c r="W287" s="163">
        <f>'Energy Consumption'!O855</f>
        <v>0</v>
      </c>
      <c r="X287" s="104">
        <f>'Energy Consumption'!O856</f>
        <v>0</v>
      </c>
      <c r="Y287" s="163">
        <f>'Energy Consumption'!O937</f>
        <v>0</v>
      </c>
      <c r="Z287" s="104">
        <f>'Energy Consumption'!O938</f>
        <v>0</v>
      </c>
      <c r="AA287" s="163">
        <f>'Energy Consumption'!O1019</f>
        <v>0</v>
      </c>
      <c r="AB287" s="104">
        <f>'Energy Consumption'!O1020</f>
        <v>0</v>
      </c>
      <c r="AC287" s="163">
        <f>'Energy Consumption'!O1101</f>
        <v>0</v>
      </c>
      <c r="AD287" s="104">
        <f>'Energy Consumption'!O1102</f>
        <v>0</v>
      </c>
      <c r="AE287" s="163">
        <f>'Energy Consumption'!O1183</f>
        <v>0</v>
      </c>
      <c r="AF287" s="104">
        <f>'Energy Consumption'!O1184</f>
        <v>0</v>
      </c>
      <c r="AG287" s="163">
        <f>'Energy Consumption'!O1265</f>
        <v>0</v>
      </c>
      <c r="AH287" s="104">
        <f>'Energy Consumption'!O1266</f>
        <v>0</v>
      </c>
      <c r="AI287" s="163">
        <f>'Energy Consumption'!O1347</f>
        <v>0</v>
      </c>
      <c r="AJ287" s="104">
        <f>'Energy Consumption'!O1348</f>
        <v>0</v>
      </c>
      <c r="AK287" s="163">
        <f>'Energy Consumption'!O1429</f>
        <v>0</v>
      </c>
      <c r="AL287" s="104">
        <f>'Energy Consumption'!O1430</f>
        <v>0</v>
      </c>
      <c r="AM287" s="163">
        <f>'Energy Consumption'!O1511</f>
        <v>0</v>
      </c>
      <c r="AN287" s="104">
        <f>'Energy Consumption'!O1512</f>
        <v>0</v>
      </c>
      <c r="AO287" s="163">
        <f>'Energy Consumption'!O1593</f>
        <v>0</v>
      </c>
      <c r="AP287" s="104">
        <f>'Energy Consumption'!O1594</f>
        <v>0</v>
      </c>
      <c r="AR287" s="104">
        <f>'Relevant Variables'!O33</f>
        <v>0</v>
      </c>
      <c r="AS287" s="104">
        <f>'Relevant Variables'!O63</f>
        <v>0</v>
      </c>
      <c r="AT287" s="104">
        <f>'Relevant Variables'!O93</f>
        <v>0</v>
      </c>
      <c r="AU287" s="104">
        <f>'Relevant Variables'!O123</f>
        <v>0</v>
      </c>
      <c r="AV287" s="104">
        <f>'Relevant Variables'!O153</f>
        <v>0</v>
      </c>
      <c r="AW287" s="104">
        <f>'Relevant Variables'!O183</f>
        <v>0</v>
      </c>
      <c r="AX287" s="104">
        <f>'Relevant Variables'!O213</f>
        <v>0</v>
      </c>
      <c r="AY287" s="104">
        <f>'Relevant Variables'!O243</f>
        <v>0</v>
      </c>
      <c r="AZ287" s="104">
        <f>'Relevant Variables'!O273</f>
        <v>0</v>
      </c>
      <c r="BA287" s="104">
        <f>'Relevant Variables'!O303</f>
        <v>0</v>
      </c>
      <c r="BB287" s="104">
        <f>'Relevant Variables'!O333</f>
        <v>0</v>
      </c>
      <c r="BC287" s="104">
        <f>'Relevant Variables'!O363</f>
        <v>0</v>
      </c>
      <c r="BD287" s="104">
        <f>'Relevant Variables'!O393</f>
        <v>0</v>
      </c>
      <c r="BE287" s="104">
        <f>'Relevant Variables'!O423</f>
        <v>0</v>
      </c>
      <c r="BF287" s="104">
        <f>'Relevant Variables'!O453</f>
        <v>0</v>
      </c>
      <c r="BG287" s="104">
        <f>'Relevant Variables'!O483</f>
        <v>0</v>
      </c>
      <c r="BH287" s="104">
        <f>'Relevant Variables'!O513</f>
        <v>0</v>
      </c>
      <c r="BI287" s="104">
        <f>'Relevant Variables'!O543</f>
        <v>0</v>
      </c>
      <c r="BJ287" s="104">
        <f>'Relevant Variables'!O573</f>
        <v>0</v>
      </c>
      <c r="BK287" s="104">
        <f>'Relevant Variables'!O603</f>
        <v>0</v>
      </c>
    </row>
    <row r="288" spans="1:63" s="104" customFormat="1">
      <c r="A288" s="164">
        <f t="shared" si="5"/>
        <v>46753</v>
      </c>
      <c r="C288" s="163">
        <f>'Energy Consumption'!D33</f>
        <v>0</v>
      </c>
      <c r="D288" s="104">
        <f>'Energy Consumption'!D34</f>
        <v>0</v>
      </c>
      <c r="E288" s="163">
        <f>'Energy Consumption'!D115</f>
        <v>0</v>
      </c>
      <c r="F288" s="104">
        <f>'Energy Consumption'!D116</f>
        <v>0</v>
      </c>
      <c r="G288" s="163">
        <f>'Energy Consumption'!D197</f>
        <v>0</v>
      </c>
      <c r="H288" s="104">
        <f>'Energy Consumption'!D198</f>
        <v>0</v>
      </c>
      <c r="I288" s="163">
        <f>'Energy Consumption'!D279</f>
        <v>0</v>
      </c>
      <c r="J288" s="104">
        <f>'Energy Consumption'!D280</f>
        <v>0</v>
      </c>
      <c r="K288" s="163">
        <f>'Energy Consumption'!D361</f>
        <v>0</v>
      </c>
      <c r="L288" s="104">
        <f>'Energy Consumption'!D362</f>
        <v>0</v>
      </c>
      <c r="M288" s="163">
        <f>'Energy Consumption'!D443</f>
        <v>0</v>
      </c>
      <c r="N288" s="104">
        <f>'Energy Consumption'!D444</f>
        <v>0</v>
      </c>
      <c r="O288" s="163">
        <f>'Energy Consumption'!D525</f>
        <v>0</v>
      </c>
      <c r="P288" s="104">
        <f>'Energy Consumption'!D526</f>
        <v>0</v>
      </c>
      <c r="Q288" s="163">
        <f>'Energy Consumption'!D607</f>
        <v>0</v>
      </c>
      <c r="R288" s="104">
        <f>'Energy Consumption'!D608</f>
        <v>0</v>
      </c>
      <c r="S288" s="163">
        <f>'Energy Consumption'!D689</f>
        <v>0</v>
      </c>
      <c r="T288" s="104">
        <f>'Energy Consumption'!D690</f>
        <v>0</v>
      </c>
      <c r="U288" s="163">
        <f>'Energy Consumption'!D771</f>
        <v>0</v>
      </c>
      <c r="V288" s="104">
        <f>'Energy Consumption'!D772</f>
        <v>0</v>
      </c>
      <c r="W288" s="163">
        <f>'Energy Consumption'!D853</f>
        <v>0</v>
      </c>
      <c r="X288" s="104">
        <f>'Energy Consumption'!D854</f>
        <v>0</v>
      </c>
      <c r="Y288" s="163">
        <f>'Energy Consumption'!D935</f>
        <v>0</v>
      </c>
      <c r="Z288" s="104">
        <f>'Energy Consumption'!D936</f>
        <v>0</v>
      </c>
      <c r="AA288" s="163">
        <f>'Energy Consumption'!D1017</f>
        <v>0</v>
      </c>
      <c r="AB288" s="104">
        <f>'Energy Consumption'!D1018</f>
        <v>0</v>
      </c>
      <c r="AC288" s="163">
        <f>'Energy Consumption'!D1099</f>
        <v>0</v>
      </c>
      <c r="AD288" s="104">
        <f>'Energy Consumption'!D1100</f>
        <v>0</v>
      </c>
      <c r="AE288" s="163">
        <f>'Energy Consumption'!D1181</f>
        <v>0</v>
      </c>
      <c r="AF288" s="104">
        <f>'Energy Consumption'!D1182</f>
        <v>0</v>
      </c>
      <c r="AG288" s="163">
        <f>'Energy Consumption'!D1263</f>
        <v>0</v>
      </c>
      <c r="AH288" s="104">
        <f>'Energy Consumption'!D1264</f>
        <v>0</v>
      </c>
      <c r="AI288" s="163">
        <f>'Energy Consumption'!D1345</f>
        <v>0</v>
      </c>
      <c r="AJ288" s="104">
        <f>'Energy Consumption'!D1346</f>
        <v>0</v>
      </c>
      <c r="AK288" s="163">
        <f>'Energy Consumption'!D1427</f>
        <v>0</v>
      </c>
      <c r="AL288" s="104">
        <f>'Energy Consumption'!D1428</f>
        <v>0</v>
      </c>
      <c r="AM288" s="163">
        <f>'Energy Consumption'!D1509</f>
        <v>0</v>
      </c>
      <c r="AN288" s="104">
        <f>'Energy Consumption'!D1510</f>
        <v>0</v>
      </c>
      <c r="AO288" s="163">
        <f>'Energy Consumption'!D1591</f>
        <v>0</v>
      </c>
      <c r="AP288" s="104">
        <f>'Energy Consumption'!D1592</f>
        <v>0</v>
      </c>
      <c r="AR288" s="104">
        <f>'Relevant Variables'!D32</f>
        <v>0</v>
      </c>
      <c r="AS288" s="104">
        <f>'Relevant Variables'!D62</f>
        <v>0</v>
      </c>
      <c r="AT288" s="104">
        <f>'Relevant Variables'!D92</f>
        <v>0</v>
      </c>
      <c r="AU288" s="104">
        <f>'Relevant Variables'!D122</f>
        <v>0</v>
      </c>
      <c r="AV288" s="104">
        <f>'Relevant Variables'!D152</f>
        <v>0</v>
      </c>
      <c r="AW288" s="104">
        <f>'Relevant Variables'!D182</f>
        <v>0</v>
      </c>
      <c r="AX288" s="104">
        <f>'Relevant Variables'!D212</f>
        <v>0</v>
      </c>
      <c r="AY288" s="104">
        <f>'Relevant Variables'!D242</f>
        <v>0</v>
      </c>
      <c r="AZ288" s="104">
        <f>'Relevant Variables'!D272</f>
        <v>0</v>
      </c>
      <c r="BA288" s="104">
        <f>'Relevant Variables'!D302</f>
        <v>0</v>
      </c>
      <c r="BB288" s="104">
        <f>'Relevant Variables'!D332</f>
        <v>0</v>
      </c>
      <c r="BC288" s="104">
        <f>'Relevant Variables'!D362</f>
        <v>0</v>
      </c>
      <c r="BD288" s="104">
        <f>'Relevant Variables'!D392</f>
        <v>0</v>
      </c>
      <c r="BE288" s="104">
        <f>'Relevant Variables'!D422</f>
        <v>0</v>
      </c>
      <c r="BF288" s="104">
        <f>'Relevant Variables'!D452</f>
        <v>0</v>
      </c>
      <c r="BG288" s="104">
        <f>'Relevant Variables'!D482</f>
        <v>0</v>
      </c>
      <c r="BH288" s="104">
        <f>'Relevant Variables'!D512</f>
        <v>0</v>
      </c>
      <c r="BI288" s="104">
        <f>'Relevant Variables'!D542</f>
        <v>0</v>
      </c>
      <c r="BJ288" s="104">
        <f>'Relevant Variables'!D572</f>
        <v>0</v>
      </c>
      <c r="BK288" s="104">
        <f>'Relevant Variables'!D602</f>
        <v>0</v>
      </c>
    </row>
    <row r="289" spans="1:63" s="104" customFormat="1">
      <c r="A289" s="164">
        <f t="shared" si="5"/>
        <v>46784</v>
      </c>
      <c r="C289" s="163">
        <f>'Energy Consumption'!E33</f>
        <v>0</v>
      </c>
      <c r="D289" s="104">
        <f>'Energy Consumption'!E34</f>
        <v>0</v>
      </c>
      <c r="E289" s="163">
        <f>'Energy Consumption'!E115</f>
        <v>0</v>
      </c>
      <c r="F289" s="104">
        <f>'Energy Consumption'!E116</f>
        <v>0</v>
      </c>
      <c r="G289" s="163">
        <f>'Energy Consumption'!E197</f>
        <v>0</v>
      </c>
      <c r="H289" s="104">
        <f>'Energy Consumption'!E198</f>
        <v>0</v>
      </c>
      <c r="I289" s="163">
        <f>'Energy Consumption'!E279</f>
        <v>0</v>
      </c>
      <c r="J289" s="104">
        <f>'Energy Consumption'!E280</f>
        <v>0</v>
      </c>
      <c r="K289" s="163">
        <f>'Energy Consumption'!E361</f>
        <v>0</v>
      </c>
      <c r="L289" s="104">
        <f>'Energy Consumption'!E362</f>
        <v>0</v>
      </c>
      <c r="M289" s="163">
        <f>'Energy Consumption'!E443</f>
        <v>0</v>
      </c>
      <c r="N289" s="104">
        <f>'Energy Consumption'!E444</f>
        <v>0</v>
      </c>
      <c r="O289" s="163">
        <f>'Energy Consumption'!E525</f>
        <v>0</v>
      </c>
      <c r="P289" s="104">
        <f>'Energy Consumption'!E526</f>
        <v>0</v>
      </c>
      <c r="Q289" s="163">
        <f>'Energy Consumption'!E607</f>
        <v>0</v>
      </c>
      <c r="R289" s="104">
        <f>'Energy Consumption'!E608</f>
        <v>0</v>
      </c>
      <c r="S289" s="163">
        <f>'Energy Consumption'!E689</f>
        <v>0</v>
      </c>
      <c r="T289" s="104">
        <f>'Energy Consumption'!E690</f>
        <v>0</v>
      </c>
      <c r="U289" s="163">
        <f>'Energy Consumption'!E771</f>
        <v>0</v>
      </c>
      <c r="V289" s="104">
        <f>'Energy Consumption'!E772</f>
        <v>0</v>
      </c>
      <c r="W289" s="163">
        <f>'Energy Consumption'!E853</f>
        <v>0</v>
      </c>
      <c r="X289" s="104">
        <f>'Energy Consumption'!E854</f>
        <v>0</v>
      </c>
      <c r="Y289" s="163">
        <f>'Energy Consumption'!E935</f>
        <v>0</v>
      </c>
      <c r="Z289" s="104">
        <f>'Energy Consumption'!E936</f>
        <v>0</v>
      </c>
      <c r="AA289" s="163">
        <f>'Energy Consumption'!E1017</f>
        <v>0</v>
      </c>
      <c r="AB289" s="104">
        <f>'Energy Consumption'!E1018</f>
        <v>0</v>
      </c>
      <c r="AC289" s="163">
        <f>'Energy Consumption'!E1099</f>
        <v>0</v>
      </c>
      <c r="AD289" s="104">
        <f>'Energy Consumption'!E1100</f>
        <v>0</v>
      </c>
      <c r="AE289" s="163">
        <f>'Energy Consumption'!E1181</f>
        <v>0</v>
      </c>
      <c r="AF289" s="104">
        <f>'Energy Consumption'!E1182</f>
        <v>0</v>
      </c>
      <c r="AG289" s="163">
        <f>'Energy Consumption'!E1263</f>
        <v>0</v>
      </c>
      <c r="AH289" s="104">
        <f>'Energy Consumption'!E1264</f>
        <v>0</v>
      </c>
      <c r="AI289" s="163">
        <f>'Energy Consumption'!E1345</f>
        <v>0</v>
      </c>
      <c r="AJ289" s="104">
        <f>'Energy Consumption'!E1346</f>
        <v>0</v>
      </c>
      <c r="AK289" s="163">
        <f>'Energy Consumption'!E1427</f>
        <v>0</v>
      </c>
      <c r="AL289" s="104">
        <f>'Energy Consumption'!E1428</f>
        <v>0</v>
      </c>
      <c r="AM289" s="163">
        <f>'Energy Consumption'!E1509</f>
        <v>0</v>
      </c>
      <c r="AN289" s="104">
        <f>'Energy Consumption'!E1510</f>
        <v>0</v>
      </c>
      <c r="AO289" s="163">
        <f>'Energy Consumption'!E1591</f>
        <v>0</v>
      </c>
      <c r="AP289" s="104">
        <f>'Energy Consumption'!E1592</f>
        <v>0</v>
      </c>
      <c r="AR289" s="104">
        <f>'Relevant Variables'!E32</f>
        <v>0</v>
      </c>
      <c r="AS289" s="104">
        <f>'Relevant Variables'!E62</f>
        <v>0</v>
      </c>
      <c r="AT289" s="104">
        <f>'Relevant Variables'!E92</f>
        <v>0</v>
      </c>
      <c r="AU289" s="104">
        <f>'Relevant Variables'!E122</f>
        <v>0</v>
      </c>
      <c r="AV289" s="104">
        <f>'Relevant Variables'!E152</f>
        <v>0</v>
      </c>
      <c r="AW289" s="104">
        <f>'Relevant Variables'!E182</f>
        <v>0</v>
      </c>
      <c r="AX289" s="104">
        <f>'Relevant Variables'!E212</f>
        <v>0</v>
      </c>
      <c r="AY289" s="104">
        <f>'Relevant Variables'!E242</f>
        <v>0</v>
      </c>
      <c r="AZ289" s="104">
        <f>'Relevant Variables'!E272</f>
        <v>0</v>
      </c>
      <c r="BA289" s="104">
        <f>'Relevant Variables'!E302</f>
        <v>0</v>
      </c>
      <c r="BB289" s="104">
        <f>'Relevant Variables'!E332</f>
        <v>0</v>
      </c>
      <c r="BC289" s="104">
        <f>'Relevant Variables'!E362</f>
        <v>0</v>
      </c>
      <c r="BD289" s="104">
        <f>'Relevant Variables'!E392</f>
        <v>0</v>
      </c>
      <c r="BE289" s="104">
        <f>'Relevant Variables'!E422</f>
        <v>0</v>
      </c>
      <c r="BF289" s="104">
        <f>'Relevant Variables'!E452</f>
        <v>0</v>
      </c>
      <c r="BG289" s="104">
        <f>'Relevant Variables'!E482</f>
        <v>0</v>
      </c>
      <c r="BH289" s="104">
        <f>'Relevant Variables'!E512</f>
        <v>0</v>
      </c>
      <c r="BI289" s="104">
        <f>'Relevant Variables'!E542</f>
        <v>0</v>
      </c>
      <c r="BJ289" s="104">
        <f>'Relevant Variables'!E572</f>
        <v>0</v>
      </c>
      <c r="BK289" s="104">
        <f>'Relevant Variables'!E602</f>
        <v>0</v>
      </c>
    </row>
    <row r="290" spans="1:63" s="104" customFormat="1">
      <c r="A290" s="164">
        <f t="shared" si="5"/>
        <v>46813</v>
      </c>
      <c r="C290" s="163">
        <f>'Energy Consumption'!F33</f>
        <v>0</v>
      </c>
      <c r="D290" s="104">
        <f>'Energy Consumption'!F34</f>
        <v>0</v>
      </c>
      <c r="E290" s="163">
        <f>'Energy Consumption'!F115</f>
        <v>0</v>
      </c>
      <c r="F290" s="104">
        <f>'Energy Consumption'!F116</f>
        <v>0</v>
      </c>
      <c r="G290" s="163">
        <f>'Energy Consumption'!F197</f>
        <v>0</v>
      </c>
      <c r="H290" s="104">
        <f>'Energy Consumption'!F198</f>
        <v>0</v>
      </c>
      <c r="I290" s="163">
        <f>'Energy Consumption'!F279</f>
        <v>0</v>
      </c>
      <c r="J290" s="104">
        <f>'Energy Consumption'!F280</f>
        <v>0</v>
      </c>
      <c r="K290" s="163">
        <f>'Energy Consumption'!F361</f>
        <v>0</v>
      </c>
      <c r="L290" s="104">
        <f>'Energy Consumption'!F362</f>
        <v>0</v>
      </c>
      <c r="M290" s="163">
        <f>'Energy Consumption'!F443</f>
        <v>0</v>
      </c>
      <c r="N290" s="104">
        <f>'Energy Consumption'!F444</f>
        <v>0</v>
      </c>
      <c r="O290" s="163">
        <f>'Energy Consumption'!F525</f>
        <v>0</v>
      </c>
      <c r="P290" s="104">
        <f>'Energy Consumption'!F526</f>
        <v>0</v>
      </c>
      <c r="Q290" s="163">
        <f>'Energy Consumption'!F607</f>
        <v>0</v>
      </c>
      <c r="R290" s="104">
        <f>'Energy Consumption'!F608</f>
        <v>0</v>
      </c>
      <c r="S290" s="163">
        <f>'Energy Consumption'!F689</f>
        <v>0</v>
      </c>
      <c r="T290" s="104">
        <f>'Energy Consumption'!F690</f>
        <v>0</v>
      </c>
      <c r="U290" s="163">
        <f>'Energy Consumption'!F771</f>
        <v>0</v>
      </c>
      <c r="V290" s="104">
        <f>'Energy Consumption'!F772</f>
        <v>0</v>
      </c>
      <c r="W290" s="163">
        <f>'Energy Consumption'!F853</f>
        <v>0</v>
      </c>
      <c r="X290" s="104">
        <f>'Energy Consumption'!F854</f>
        <v>0</v>
      </c>
      <c r="Y290" s="163">
        <f>'Energy Consumption'!F935</f>
        <v>0</v>
      </c>
      <c r="Z290" s="104">
        <f>'Energy Consumption'!F936</f>
        <v>0</v>
      </c>
      <c r="AA290" s="163">
        <f>'Energy Consumption'!F1017</f>
        <v>0</v>
      </c>
      <c r="AB290" s="104">
        <f>'Energy Consumption'!F1018</f>
        <v>0</v>
      </c>
      <c r="AC290" s="163">
        <f>'Energy Consumption'!F1099</f>
        <v>0</v>
      </c>
      <c r="AD290" s="104">
        <f>'Energy Consumption'!F1100</f>
        <v>0</v>
      </c>
      <c r="AE290" s="163">
        <f>'Energy Consumption'!F1181</f>
        <v>0</v>
      </c>
      <c r="AF290" s="104">
        <f>'Energy Consumption'!F1182</f>
        <v>0</v>
      </c>
      <c r="AG290" s="163">
        <f>'Energy Consumption'!F1263</f>
        <v>0</v>
      </c>
      <c r="AH290" s="104">
        <f>'Energy Consumption'!F1264</f>
        <v>0</v>
      </c>
      <c r="AI290" s="163">
        <f>'Energy Consumption'!F1345</f>
        <v>0</v>
      </c>
      <c r="AJ290" s="104">
        <f>'Energy Consumption'!F1346</f>
        <v>0</v>
      </c>
      <c r="AK290" s="163">
        <f>'Energy Consumption'!F1427</f>
        <v>0</v>
      </c>
      <c r="AL290" s="104">
        <f>'Energy Consumption'!F1428</f>
        <v>0</v>
      </c>
      <c r="AM290" s="163">
        <f>'Energy Consumption'!F1509</f>
        <v>0</v>
      </c>
      <c r="AN290" s="104">
        <f>'Energy Consumption'!F1510</f>
        <v>0</v>
      </c>
      <c r="AO290" s="163">
        <f>'Energy Consumption'!F1591</f>
        <v>0</v>
      </c>
      <c r="AP290" s="104">
        <f>'Energy Consumption'!F1592</f>
        <v>0</v>
      </c>
      <c r="AR290" s="104">
        <f>'Relevant Variables'!F32</f>
        <v>0</v>
      </c>
      <c r="AS290" s="104">
        <f>'Relevant Variables'!F62</f>
        <v>0</v>
      </c>
      <c r="AT290" s="104">
        <f>'Relevant Variables'!F92</f>
        <v>0</v>
      </c>
      <c r="AU290" s="104">
        <f>'Relevant Variables'!F122</f>
        <v>0</v>
      </c>
      <c r="AV290" s="104">
        <f>'Relevant Variables'!F152</f>
        <v>0</v>
      </c>
      <c r="AW290" s="104">
        <f>'Relevant Variables'!F182</f>
        <v>0</v>
      </c>
      <c r="AX290" s="104">
        <f>'Relevant Variables'!F212</f>
        <v>0</v>
      </c>
      <c r="AY290" s="104">
        <f>'Relevant Variables'!F242</f>
        <v>0</v>
      </c>
      <c r="AZ290" s="104">
        <f>'Relevant Variables'!F272</f>
        <v>0</v>
      </c>
      <c r="BA290" s="104">
        <f>'Relevant Variables'!F302</f>
        <v>0</v>
      </c>
      <c r="BB290" s="104">
        <f>'Relevant Variables'!F332</f>
        <v>0</v>
      </c>
      <c r="BC290" s="104">
        <f>'Relevant Variables'!F362</f>
        <v>0</v>
      </c>
      <c r="BD290" s="104">
        <f>'Relevant Variables'!F392</f>
        <v>0</v>
      </c>
      <c r="BE290" s="104">
        <f>'Relevant Variables'!F422</f>
        <v>0</v>
      </c>
      <c r="BF290" s="104">
        <f>'Relevant Variables'!F452</f>
        <v>0</v>
      </c>
      <c r="BG290" s="104">
        <f>'Relevant Variables'!F482</f>
        <v>0</v>
      </c>
      <c r="BH290" s="104">
        <f>'Relevant Variables'!F512</f>
        <v>0</v>
      </c>
      <c r="BI290" s="104">
        <f>'Relevant Variables'!F542</f>
        <v>0</v>
      </c>
      <c r="BJ290" s="104">
        <f>'Relevant Variables'!F572</f>
        <v>0</v>
      </c>
      <c r="BK290" s="104">
        <f>'Relevant Variables'!F602</f>
        <v>0</v>
      </c>
    </row>
    <row r="291" spans="1:63" s="104" customFormat="1">
      <c r="A291" s="164">
        <f t="shared" si="5"/>
        <v>46844</v>
      </c>
      <c r="C291" s="163">
        <f>'Energy Consumption'!G33</f>
        <v>0</v>
      </c>
      <c r="D291" s="104">
        <f>'Energy Consumption'!G34</f>
        <v>0</v>
      </c>
      <c r="E291" s="163">
        <f>'Energy Consumption'!G115</f>
        <v>0</v>
      </c>
      <c r="F291" s="104">
        <f>'Energy Consumption'!G116</f>
        <v>0</v>
      </c>
      <c r="G291" s="163">
        <f>'Energy Consumption'!G197</f>
        <v>0</v>
      </c>
      <c r="H291" s="104">
        <f>'Energy Consumption'!G198</f>
        <v>0</v>
      </c>
      <c r="I291" s="163">
        <f>'Energy Consumption'!G279</f>
        <v>0</v>
      </c>
      <c r="J291" s="104">
        <f>'Energy Consumption'!G280</f>
        <v>0</v>
      </c>
      <c r="K291" s="163">
        <f>'Energy Consumption'!G361</f>
        <v>0</v>
      </c>
      <c r="L291" s="104">
        <f>'Energy Consumption'!G362</f>
        <v>0</v>
      </c>
      <c r="M291" s="163">
        <f>'Energy Consumption'!G443</f>
        <v>0</v>
      </c>
      <c r="N291" s="104">
        <f>'Energy Consumption'!G444</f>
        <v>0</v>
      </c>
      <c r="O291" s="163">
        <f>'Energy Consumption'!G525</f>
        <v>0</v>
      </c>
      <c r="P291" s="104">
        <f>'Energy Consumption'!G526</f>
        <v>0</v>
      </c>
      <c r="Q291" s="163">
        <f>'Energy Consumption'!G607</f>
        <v>0</v>
      </c>
      <c r="R291" s="104">
        <f>'Energy Consumption'!G608</f>
        <v>0</v>
      </c>
      <c r="S291" s="163">
        <f>'Energy Consumption'!G689</f>
        <v>0</v>
      </c>
      <c r="T291" s="104">
        <f>'Energy Consumption'!G690</f>
        <v>0</v>
      </c>
      <c r="U291" s="163">
        <f>'Energy Consumption'!G771</f>
        <v>0</v>
      </c>
      <c r="V291" s="104">
        <f>'Energy Consumption'!G772</f>
        <v>0</v>
      </c>
      <c r="W291" s="163">
        <f>'Energy Consumption'!G853</f>
        <v>0</v>
      </c>
      <c r="X291" s="104">
        <f>'Energy Consumption'!G854</f>
        <v>0</v>
      </c>
      <c r="Y291" s="163">
        <f>'Energy Consumption'!G935</f>
        <v>0</v>
      </c>
      <c r="Z291" s="104">
        <f>'Energy Consumption'!G936</f>
        <v>0</v>
      </c>
      <c r="AA291" s="163">
        <f>'Energy Consumption'!G1017</f>
        <v>0</v>
      </c>
      <c r="AB291" s="104">
        <f>'Energy Consumption'!G1018</f>
        <v>0</v>
      </c>
      <c r="AC291" s="163">
        <f>'Energy Consumption'!G1099</f>
        <v>0</v>
      </c>
      <c r="AD291" s="104">
        <f>'Energy Consumption'!G1100</f>
        <v>0</v>
      </c>
      <c r="AE291" s="163">
        <f>'Energy Consumption'!G1181</f>
        <v>0</v>
      </c>
      <c r="AF291" s="104">
        <f>'Energy Consumption'!G1182</f>
        <v>0</v>
      </c>
      <c r="AG291" s="163">
        <f>'Energy Consumption'!G1263</f>
        <v>0</v>
      </c>
      <c r="AH291" s="104">
        <f>'Energy Consumption'!G1264</f>
        <v>0</v>
      </c>
      <c r="AI291" s="163">
        <f>'Energy Consumption'!G1345</f>
        <v>0</v>
      </c>
      <c r="AJ291" s="104">
        <f>'Energy Consumption'!G1346</f>
        <v>0</v>
      </c>
      <c r="AK291" s="163">
        <f>'Energy Consumption'!G1427</f>
        <v>0</v>
      </c>
      <c r="AL291" s="104">
        <f>'Energy Consumption'!G1428</f>
        <v>0</v>
      </c>
      <c r="AM291" s="163">
        <f>'Energy Consumption'!G1509</f>
        <v>0</v>
      </c>
      <c r="AN291" s="104">
        <f>'Energy Consumption'!G1510</f>
        <v>0</v>
      </c>
      <c r="AO291" s="163">
        <f>'Energy Consumption'!G1591</f>
        <v>0</v>
      </c>
      <c r="AP291" s="104">
        <f>'Energy Consumption'!G1592</f>
        <v>0</v>
      </c>
      <c r="AR291" s="104">
        <f>'Relevant Variables'!G32</f>
        <v>0</v>
      </c>
      <c r="AS291" s="104">
        <f>'Relevant Variables'!G62</f>
        <v>0</v>
      </c>
      <c r="AT291" s="104">
        <f>'Relevant Variables'!G92</f>
        <v>0</v>
      </c>
      <c r="AU291" s="104">
        <f>'Relevant Variables'!G122</f>
        <v>0</v>
      </c>
      <c r="AV291" s="104">
        <f>'Relevant Variables'!G152</f>
        <v>0</v>
      </c>
      <c r="AW291" s="104">
        <f>'Relevant Variables'!G182</f>
        <v>0</v>
      </c>
      <c r="AX291" s="104">
        <f>'Relevant Variables'!G212</f>
        <v>0</v>
      </c>
      <c r="AY291" s="104">
        <f>'Relevant Variables'!G242</f>
        <v>0</v>
      </c>
      <c r="AZ291" s="104">
        <f>'Relevant Variables'!G272</f>
        <v>0</v>
      </c>
      <c r="BA291" s="104">
        <f>'Relevant Variables'!G302</f>
        <v>0</v>
      </c>
      <c r="BB291" s="104">
        <f>'Relevant Variables'!G332</f>
        <v>0</v>
      </c>
      <c r="BC291" s="104">
        <f>'Relevant Variables'!G362</f>
        <v>0</v>
      </c>
      <c r="BD291" s="104">
        <f>'Relevant Variables'!G392</f>
        <v>0</v>
      </c>
      <c r="BE291" s="104">
        <f>'Relevant Variables'!G422</f>
        <v>0</v>
      </c>
      <c r="BF291" s="104">
        <f>'Relevant Variables'!G452</f>
        <v>0</v>
      </c>
      <c r="BG291" s="104">
        <f>'Relevant Variables'!G482</f>
        <v>0</v>
      </c>
      <c r="BH291" s="104">
        <f>'Relevant Variables'!G512</f>
        <v>0</v>
      </c>
      <c r="BI291" s="104">
        <f>'Relevant Variables'!G542</f>
        <v>0</v>
      </c>
      <c r="BJ291" s="104">
        <f>'Relevant Variables'!G572</f>
        <v>0</v>
      </c>
      <c r="BK291" s="104">
        <f>'Relevant Variables'!G602</f>
        <v>0</v>
      </c>
    </row>
    <row r="292" spans="1:63" s="104" customFormat="1">
      <c r="A292" s="164">
        <f t="shared" si="5"/>
        <v>46874</v>
      </c>
      <c r="C292" s="163">
        <f>'Energy Consumption'!H33</f>
        <v>0</v>
      </c>
      <c r="D292" s="104">
        <f>'Energy Consumption'!H34</f>
        <v>0</v>
      </c>
      <c r="E292" s="163">
        <f>'Energy Consumption'!H115</f>
        <v>0</v>
      </c>
      <c r="F292" s="104">
        <f>'Energy Consumption'!H116</f>
        <v>0</v>
      </c>
      <c r="G292" s="163">
        <f>'Energy Consumption'!H197</f>
        <v>0</v>
      </c>
      <c r="H292" s="104">
        <f>'Energy Consumption'!H198</f>
        <v>0</v>
      </c>
      <c r="I292" s="163">
        <f>'Energy Consumption'!H279</f>
        <v>0</v>
      </c>
      <c r="J292" s="104">
        <f>'Energy Consumption'!H280</f>
        <v>0</v>
      </c>
      <c r="K292" s="163">
        <f>'Energy Consumption'!H361</f>
        <v>0</v>
      </c>
      <c r="L292" s="104">
        <f>'Energy Consumption'!H362</f>
        <v>0</v>
      </c>
      <c r="M292" s="163">
        <f>'Energy Consumption'!H443</f>
        <v>0</v>
      </c>
      <c r="N292" s="104">
        <f>'Energy Consumption'!H444</f>
        <v>0</v>
      </c>
      <c r="O292" s="163">
        <f>'Energy Consumption'!H525</f>
        <v>0</v>
      </c>
      <c r="P292" s="104">
        <f>'Energy Consumption'!H526</f>
        <v>0</v>
      </c>
      <c r="Q292" s="163">
        <f>'Energy Consumption'!H607</f>
        <v>0</v>
      </c>
      <c r="R292" s="104">
        <f>'Energy Consumption'!H608</f>
        <v>0</v>
      </c>
      <c r="S292" s="163">
        <f>'Energy Consumption'!H689</f>
        <v>0</v>
      </c>
      <c r="T292" s="104">
        <f>'Energy Consumption'!H690</f>
        <v>0</v>
      </c>
      <c r="U292" s="163">
        <f>'Energy Consumption'!H771</f>
        <v>0</v>
      </c>
      <c r="V292" s="104">
        <f>'Energy Consumption'!H772</f>
        <v>0</v>
      </c>
      <c r="W292" s="163">
        <f>'Energy Consumption'!H853</f>
        <v>0</v>
      </c>
      <c r="X292" s="104">
        <f>'Energy Consumption'!H854</f>
        <v>0</v>
      </c>
      <c r="Y292" s="163">
        <f>'Energy Consumption'!H935</f>
        <v>0</v>
      </c>
      <c r="Z292" s="104">
        <f>'Energy Consumption'!H936</f>
        <v>0</v>
      </c>
      <c r="AA292" s="163">
        <f>'Energy Consumption'!H1017</f>
        <v>0</v>
      </c>
      <c r="AB292" s="104">
        <f>'Energy Consumption'!H1018</f>
        <v>0</v>
      </c>
      <c r="AC292" s="163">
        <f>'Energy Consumption'!H1099</f>
        <v>0</v>
      </c>
      <c r="AD292" s="104">
        <f>'Energy Consumption'!H1100</f>
        <v>0</v>
      </c>
      <c r="AE292" s="163">
        <f>'Energy Consumption'!H1181</f>
        <v>0</v>
      </c>
      <c r="AF292" s="104">
        <f>'Energy Consumption'!H1182</f>
        <v>0</v>
      </c>
      <c r="AG292" s="163">
        <f>'Energy Consumption'!H1263</f>
        <v>0</v>
      </c>
      <c r="AH292" s="104">
        <f>'Energy Consumption'!H1264</f>
        <v>0</v>
      </c>
      <c r="AI292" s="163">
        <f>'Energy Consumption'!H1345</f>
        <v>0</v>
      </c>
      <c r="AJ292" s="104">
        <f>'Energy Consumption'!H1346</f>
        <v>0</v>
      </c>
      <c r="AK292" s="163">
        <f>'Energy Consumption'!H1427</f>
        <v>0</v>
      </c>
      <c r="AL292" s="104">
        <f>'Energy Consumption'!H1428</f>
        <v>0</v>
      </c>
      <c r="AM292" s="163">
        <f>'Energy Consumption'!H1509</f>
        <v>0</v>
      </c>
      <c r="AN292" s="104">
        <f>'Energy Consumption'!H1510</f>
        <v>0</v>
      </c>
      <c r="AO292" s="163">
        <f>'Energy Consumption'!H1591</f>
        <v>0</v>
      </c>
      <c r="AP292" s="104">
        <f>'Energy Consumption'!H1592</f>
        <v>0</v>
      </c>
      <c r="AR292" s="104">
        <f>'Relevant Variables'!H32</f>
        <v>0</v>
      </c>
      <c r="AS292" s="104">
        <f>'Relevant Variables'!H62</f>
        <v>0</v>
      </c>
      <c r="AT292" s="104">
        <f>'Relevant Variables'!H92</f>
        <v>0</v>
      </c>
      <c r="AU292" s="104">
        <f>'Relevant Variables'!H122</f>
        <v>0</v>
      </c>
      <c r="AV292" s="104">
        <f>'Relevant Variables'!H152</f>
        <v>0</v>
      </c>
      <c r="AW292" s="104">
        <f>'Relevant Variables'!H182</f>
        <v>0</v>
      </c>
      <c r="AX292" s="104">
        <f>'Relevant Variables'!H212</f>
        <v>0</v>
      </c>
      <c r="AY292" s="104">
        <f>'Relevant Variables'!H242</f>
        <v>0</v>
      </c>
      <c r="AZ292" s="104">
        <f>'Relevant Variables'!H272</f>
        <v>0</v>
      </c>
      <c r="BA292" s="104">
        <f>'Relevant Variables'!H302</f>
        <v>0</v>
      </c>
      <c r="BB292" s="104">
        <f>'Relevant Variables'!H332</f>
        <v>0</v>
      </c>
      <c r="BC292" s="104">
        <f>'Relevant Variables'!H362</f>
        <v>0</v>
      </c>
      <c r="BD292" s="104">
        <f>'Relevant Variables'!H392</f>
        <v>0</v>
      </c>
      <c r="BE292" s="104">
        <f>'Relevant Variables'!H422</f>
        <v>0</v>
      </c>
      <c r="BF292" s="104">
        <f>'Relevant Variables'!H452</f>
        <v>0</v>
      </c>
      <c r="BG292" s="104">
        <f>'Relevant Variables'!H482</f>
        <v>0</v>
      </c>
      <c r="BH292" s="104">
        <f>'Relevant Variables'!H512</f>
        <v>0</v>
      </c>
      <c r="BI292" s="104">
        <f>'Relevant Variables'!H542</f>
        <v>0</v>
      </c>
      <c r="BJ292" s="104">
        <f>'Relevant Variables'!H572</f>
        <v>0</v>
      </c>
      <c r="BK292" s="104">
        <f>'Relevant Variables'!H602</f>
        <v>0</v>
      </c>
    </row>
    <row r="293" spans="1:63" s="104" customFormat="1">
      <c r="A293" s="164">
        <f t="shared" si="5"/>
        <v>46905</v>
      </c>
      <c r="C293" s="163">
        <f>'Energy Consumption'!I33</f>
        <v>0</v>
      </c>
      <c r="D293" s="104">
        <f>'Energy Consumption'!I34</f>
        <v>0</v>
      </c>
      <c r="E293" s="163">
        <f>'Energy Consumption'!I115</f>
        <v>0</v>
      </c>
      <c r="F293" s="104">
        <f>'Energy Consumption'!I116</f>
        <v>0</v>
      </c>
      <c r="G293" s="163">
        <f>'Energy Consumption'!I197</f>
        <v>0</v>
      </c>
      <c r="H293" s="104">
        <f>'Energy Consumption'!I198</f>
        <v>0</v>
      </c>
      <c r="I293" s="163">
        <f>'Energy Consumption'!I279</f>
        <v>0</v>
      </c>
      <c r="J293" s="104">
        <f>'Energy Consumption'!I280</f>
        <v>0</v>
      </c>
      <c r="K293" s="163">
        <f>'Energy Consumption'!I361</f>
        <v>0</v>
      </c>
      <c r="L293" s="104">
        <f>'Energy Consumption'!I362</f>
        <v>0</v>
      </c>
      <c r="M293" s="163">
        <f>'Energy Consumption'!I443</f>
        <v>0</v>
      </c>
      <c r="N293" s="104">
        <f>'Energy Consumption'!I444</f>
        <v>0</v>
      </c>
      <c r="O293" s="163">
        <f>'Energy Consumption'!I525</f>
        <v>0</v>
      </c>
      <c r="P293" s="104">
        <f>'Energy Consumption'!I526</f>
        <v>0</v>
      </c>
      <c r="Q293" s="163">
        <f>'Energy Consumption'!I607</f>
        <v>0</v>
      </c>
      <c r="R293" s="104">
        <f>'Energy Consumption'!I608</f>
        <v>0</v>
      </c>
      <c r="S293" s="163">
        <f>'Energy Consumption'!I689</f>
        <v>0</v>
      </c>
      <c r="T293" s="104">
        <f>'Energy Consumption'!I690</f>
        <v>0</v>
      </c>
      <c r="U293" s="163">
        <f>'Energy Consumption'!I771</f>
        <v>0</v>
      </c>
      <c r="V293" s="104">
        <f>'Energy Consumption'!I772</f>
        <v>0</v>
      </c>
      <c r="W293" s="163">
        <f>'Energy Consumption'!I853</f>
        <v>0</v>
      </c>
      <c r="X293" s="104">
        <f>'Energy Consumption'!I854</f>
        <v>0</v>
      </c>
      <c r="Y293" s="163">
        <f>'Energy Consumption'!I935</f>
        <v>0</v>
      </c>
      <c r="Z293" s="104">
        <f>'Energy Consumption'!I936</f>
        <v>0</v>
      </c>
      <c r="AA293" s="163">
        <f>'Energy Consumption'!I1017</f>
        <v>0</v>
      </c>
      <c r="AB293" s="104">
        <f>'Energy Consumption'!I1018</f>
        <v>0</v>
      </c>
      <c r="AC293" s="163">
        <f>'Energy Consumption'!I1099</f>
        <v>0</v>
      </c>
      <c r="AD293" s="104">
        <f>'Energy Consumption'!I1100</f>
        <v>0</v>
      </c>
      <c r="AE293" s="163">
        <f>'Energy Consumption'!I1181</f>
        <v>0</v>
      </c>
      <c r="AF293" s="104">
        <f>'Energy Consumption'!I1182</f>
        <v>0</v>
      </c>
      <c r="AG293" s="163">
        <f>'Energy Consumption'!I1263</f>
        <v>0</v>
      </c>
      <c r="AH293" s="104">
        <f>'Energy Consumption'!I1264</f>
        <v>0</v>
      </c>
      <c r="AI293" s="163">
        <f>'Energy Consumption'!I1345</f>
        <v>0</v>
      </c>
      <c r="AJ293" s="104">
        <f>'Energy Consumption'!I1346</f>
        <v>0</v>
      </c>
      <c r="AK293" s="163">
        <f>'Energy Consumption'!I1427</f>
        <v>0</v>
      </c>
      <c r="AL293" s="104">
        <f>'Energy Consumption'!I1428</f>
        <v>0</v>
      </c>
      <c r="AM293" s="163">
        <f>'Energy Consumption'!I1509</f>
        <v>0</v>
      </c>
      <c r="AN293" s="104">
        <f>'Energy Consumption'!I1510</f>
        <v>0</v>
      </c>
      <c r="AO293" s="163">
        <f>'Energy Consumption'!I1591</f>
        <v>0</v>
      </c>
      <c r="AP293" s="104">
        <f>'Energy Consumption'!I1592</f>
        <v>0</v>
      </c>
      <c r="AR293" s="104">
        <f>'Relevant Variables'!I32</f>
        <v>0</v>
      </c>
      <c r="AS293" s="104">
        <f>'Relevant Variables'!I62</f>
        <v>0</v>
      </c>
      <c r="AT293" s="104">
        <f>'Relevant Variables'!I92</f>
        <v>0</v>
      </c>
      <c r="AU293" s="104">
        <f>'Relevant Variables'!I122</f>
        <v>0</v>
      </c>
      <c r="AV293" s="104">
        <f>'Relevant Variables'!I152</f>
        <v>0</v>
      </c>
      <c r="AW293" s="104">
        <f>'Relevant Variables'!I182</f>
        <v>0</v>
      </c>
      <c r="AX293" s="104">
        <f>'Relevant Variables'!I212</f>
        <v>0</v>
      </c>
      <c r="AY293" s="104">
        <f>'Relevant Variables'!I242</f>
        <v>0</v>
      </c>
      <c r="AZ293" s="104">
        <f>'Relevant Variables'!I272</f>
        <v>0</v>
      </c>
      <c r="BA293" s="104">
        <f>'Relevant Variables'!I302</f>
        <v>0</v>
      </c>
      <c r="BB293" s="104">
        <f>'Relevant Variables'!I332</f>
        <v>0</v>
      </c>
      <c r="BC293" s="104">
        <f>'Relevant Variables'!I362</f>
        <v>0</v>
      </c>
      <c r="BD293" s="104">
        <f>'Relevant Variables'!I392</f>
        <v>0</v>
      </c>
      <c r="BE293" s="104">
        <f>'Relevant Variables'!I422</f>
        <v>0</v>
      </c>
      <c r="BF293" s="104">
        <f>'Relevant Variables'!I452</f>
        <v>0</v>
      </c>
      <c r="BG293" s="104">
        <f>'Relevant Variables'!I482</f>
        <v>0</v>
      </c>
      <c r="BH293" s="104">
        <f>'Relevant Variables'!I512</f>
        <v>0</v>
      </c>
      <c r="BI293" s="104">
        <f>'Relevant Variables'!I542</f>
        <v>0</v>
      </c>
      <c r="BJ293" s="104">
        <f>'Relevant Variables'!I572</f>
        <v>0</v>
      </c>
      <c r="BK293" s="104">
        <f>'Relevant Variables'!I602</f>
        <v>0</v>
      </c>
    </row>
    <row r="294" spans="1:63" s="104" customFormat="1">
      <c r="A294" s="164">
        <f t="shared" si="5"/>
        <v>46935</v>
      </c>
      <c r="C294" s="163">
        <f>'Energy Consumption'!J33</f>
        <v>0</v>
      </c>
      <c r="D294" s="104">
        <f>'Energy Consumption'!J34</f>
        <v>0</v>
      </c>
      <c r="E294" s="163">
        <f>'Energy Consumption'!J115</f>
        <v>0</v>
      </c>
      <c r="F294" s="104">
        <f>'Energy Consumption'!J116</f>
        <v>0</v>
      </c>
      <c r="G294" s="163">
        <f>'Energy Consumption'!J197</f>
        <v>0</v>
      </c>
      <c r="H294" s="104">
        <f>'Energy Consumption'!J198</f>
        <v>0</v>
      </c>
      <c r="I294" s="163">
        <f>'Energy Consumption'!J279</f>
        <v>0</v>
      </c>
      <c r="J294" s="104">
        <f>'Energy Consumption'!J280</f>
        <v>0</v>
      </c>
      <c r="K294" s="163">
        <f>'Energy Consumption'!J361</f>
        <v>0</v>
      </c>
      <c r="L294" s="104">
        <f>'Energy Consumption'!J362</f>
        <v>0</v>
      </c>
      <c r="M294" s="163">
        <f>'Energy Consumption'!J443</f>
        <v>0</v>
      </c>
      <c r="N294" s="104">
        <f>'Energy Consumption'!J444</f>
        <v>0</v>
      </c>
      <c r="O294" s="163">
        <f>'Energy Consumption'!J525</f>
        <v>0</v>
      </c>
      <c r="P294" s="104">
        <f>'Energy Consumption'!J526</f>
        <v>0</v>
      </c>
      <c r="Q294" s="163">
        <f>'Energy Consumption'!J607</f>
        <v>0</v>
      </c>
      <c r="R294" s="104">
        <f>'Energy Consumption'!J608</f>
        <v>0</v>
      </c>
      <c r="S294" s="163">
        <f>'Energy Consumption'!J689</f>
        <v>0</v>
      </c>
      <c r="T294" s="104">
        <f>'Energy Consumption'!J690</f>
        <v>0</v>
      </c>
      <c r="U294" s="163">
        <f>'Energy Consumption'!J771</f>
        <v>0</v>
      </c>
      <c r="V294" s="104">
        <f>'Energy Consumption'!J772</f>
        <v>0</v>
      </c>
      <c r="W294" s="163">
        <f>'Energy Consumption'!J853</f>
        <v>0</v>
      </c>
      <c r="X294" s="104">
        <f>'Energy Consumption'!J854</f>
        <v>0</v>
      </c>
      <c r="Y294" s="163">
        <f>'Energy Consumption'!J935</f>
        <v>0</v>
      </c>
      <c r="Z294" s="104">
        <f>'Energy Consumption'!J936</f>
        <v>0</v>
      </c>
      <c r="AA294" s="163">
        <f>'Energy Consumption'!J1017</f>
        <v>0</v>
      </c>
      <c r="AB294" s="104">
        <f>'Energy Consumption'!J1018</f>
        <v>0</v>
      </c>
      <c r="AC294" s="163">
        <f>'Energy Consumption'!J1099</f>
        <v>0</v>
      </c>
      <c r="AD294" s="104">
        <f>'Energy Consumption'!J1100</f>
        <v>0</v>
      </c>
      <c r="AE294" s="163">
        <f>'Energy Consumption'!J1181</f>
        <v>0</v>
      </c>
      <c r="AF294" s="104">
        <f>'Energy Consumption'!J1182</f>
        <v>0</v>
      </c>
      <c r="AG294" s="163">
        <f>'Energy Consumption'!J1263</f>
        <v>0</v>
      </c>
      <c r="AH294" s="104">
        <f>'Energy Consumption'!J1264</f>
        <v>0</v>
      </c>
      <c r="AI294" s="163">
        <f>'Energy Consumption'!J1345</f>
        <v>0</v>
      </c>
      <c r="AJ294" s="104">
        <f>'Energy Consumption'!J1346</f>
        <v>0</v>
      </c>
      <c r="AK294" s="163">
        <f>'Energy Consumption'!J1427</f>
        <v>0</v>
      </c>
      <c r="AL294" s="104">
        <f>'Energy Consumption'!J1428</f>
        <v>0</v>
      </c>
      <c r="AM294" s="163">
        <f>'Energy Consumption'!J1509</f>
        <v>0</v>
      </c>
      <c r="AN294" s="104">
        <f>'Energy Consumption'!J1510</f>
        <v>0</v>
      </c>
      <c r="AO294" s="163">
        <f>'Energy Consumption'!J1591</f>
        <v>0</v>
      </c>
      <c r="AP294" s="104">
        <f>'Energy Consumption'!J1592</f>
        <v>0</v>
      </c>
      <c r="AR294" s="104">
        <f>'Relevant Variables'!J32</f>
        <v>0</v>
      </c>
      <c r="AS294" s="104">
        <f>'Relevant Variables'!J62</f>
        <v>0</v>
      </c>
      <c r="AT294" s="104">
        <f>'Relevant Variables'!J92</f>
        <v>0</v>
      </c>
      <c r="AU294" s="104">
        <f>'Relevant Variables'!J122</f>
        <v>0</v>
      </c>
      <c r="AV294" s="104">
        <f>'Relevant Variables'!J152</f>
        <v>0</v>
      </c>
      <c r="AW294" s="104">
        <f>'Relevant Variables'!J182</f>
        <v>0</v>
      </c>
      <c r="AX294" s="104">
        <f>'Relevant Variables'!J212</f>
        <v>0</v>
      </c>
      <c r="AY294" s="104">
        <f>'Relevant Variables'!J242</f>
        <v>0</v>
      </c>
      <c r="AZ294" s="104">
        <f>'Relevant Variables'!J272</f>
        <v>0</v>
      </c>
      <c r="BA294" s="104">
        <f>'Relevant Variables'!J302</f>
        <v>0</v>
      </c>
      <c r="BB294" s="104">
        <f>'Relevant Variables'!J332</f>
        <v>0</v>
      </c>
      <c r="BC294" s="104">
        <f>'Relevant Variables'!J362</f>
        <v>0</v>
      </c>
      <c r="BD294" s="104">
        <f>'Relevant Variables'!J392</f>
        <v>0</v>
      </c>
      <c r="BE294" s="104">
        <f>'Relevant Variables'!J422</f>
        <v>0</v>
      </c>
      <c r="BF294" s="104">
        <f>'Relevant Variables'!J452</f>
        <v>0</v>
      </c>
      <c r="BG294" s="104">
        <f>'Relevant Variables'!J482</f>
        <v>0</v>
      </c>
      <c r="BH294" s="104">
        <f>'Relevant Variables'!J512</f>
        <v>0</v>
      </c>
      <c r="BI294" s="104">
        <f>'Relevant Variables'!J542</f>
        <v>0</v>
      </c>
      <c r="BJ294" s="104">
        <f>'Relevant Variables'!J572</f>
        <v>0</v>
      </c>
      <c r="BK294" s="104">
        <f>'Relevant Variables'!J602</f>
        <v>0</v>
      </c>
    </row>
    <row r="295" spans="1:63" s="104" customFormat="1">
      <c r="A295" s="164">
        <f t="shared" si="5"/>
        <v>46966</v>
      </c>
      <c r="C295" s="163">
        <f>'Energy Consumption'!K33</f>
        <v>0</v>
      </c>
      <c r="D295" s="104">
        <f>'Energy Consumption'!K34</f>
        <v>0</v>
      </c>
      <c r="E295" s="163">
        <f>'Energy Consumption'!K115</f>
        <v>0</v>
      </c>
      <c r="F295" s="104">
        <f>'Energy Consumption'!K116</f>
        <v>0</v>
      </c>
      <c r="G295" s="163">
        <f>'Energy Consumption'!K197</f>
        <v>0</v>
      </c>
      <c r="H295" s="104">
        <f>'Energy Consumption'!K198</f>
        <v>0</v>
      </c>
      <c r="I295" s="163">
        <f>'Energy Consumption'!K279</f>
        <v>0</v>
      </c>
      <c r="J295" s="104">
        <f>'Energy Consumption'!K280</f>
        <v>0</v>
      </c>
      <c r="K295" s="163">
        <f>'Energy Consumption'!K361</f>
        <v>0</v>
      </c>
      <c r="L295" s="104">
        <f>'Energy Consumption'!K362</f>
        <v>0</v>
      </c>
      <c r="M295" s="163">
        <f>'Energy Consumption'!K443</f>
        <v>0</v>
      </c>
      <c r="N295" s="104">
        <f>'Energy Consumption'!K444</f>
        <v>0</v>
      </c>
      <c r="O295" s="163">
        <f>'Energy Consumption'!K525</f>
        <v>0</v>
      </c>
      <c r="P295" s="104">
        <f>'Energy Consumption'!K526</f>
        <v>0</v>
      </c>
      <c r="Q295" s="163">
        <f>'Energy Consumption'!K607</f>
        <v>0</v>
      </c>
      <c r="R295" s="104">
        <f>'Energy Consumption'!K608</f>
        <v>0</v>
      </c>
      <c r="S295" s="163">
        <f>'Energy Consumption'!K689</f>
        <v>0</v>
      </c>
      <c r="T295" s="104">
        <f>'Energy Consumption'!K690</f>
        <v>0</v>
      </c>
      <c r="U295" s="163">
        <f>'Energy Consumption'!K771</f>
        <v>0</v>
      </c>
      <c r="V295" s="104">
        <f>'Energy Consumption'!K772</f>
        <v>0</v>
      </c>
      <c r="W295" s="163">
        <f>'Energy Consumption'!K853</f>
        <v>0</v>
      </c>
      <c r="X295" s="104">
        <f>'Energy Consumption'!K854</f>
        <v>0</v>
      </c>
      <c r="Y295" s="163">
        <f>'Energy Consumption'!K935</f>
        <v>0</v>
      </c>
      <c r="Z295" s="104">
        <f>'Energy Consumption'!K936</f>
        <v>0</v>
      </c>
      <c r="AA295" s="163">
        <f>'Energy Consumption'!K1017</f>
        <v>0</v>
      </c>
      <c r="AB295" s="104">
        <f>'Energy Consumption'!K1018</f>
        <v>0</v>
      </c>
      <c r="AC295" s="163">
        <f>'Energy Consumption'!K1099</f>
        <v>0</v>
      </c>
      <c r="AD295" s="104">
        <f>'Energy Consumption'!K1100</f>
        <v>0</v>
      </c>
      <c r="AE295" s="163">
        <f>'Energy Consumption'!K1181</f>
        <v>0</v>
      </c>
      <c r="AF295" s="104">
        <f>'Energy Consumption'!K1182</f>
        <v>0</v>
      </c>
      <c r="AG295" s="163">
        <f>'Energy Consumption'!K1263</f>
        <v>0</v>
      </c>
      <c r="AH295" s="104">
        <f>'Energy Consumption'!K1264</f>
        <v>0</v>
      </c>
      <c r="AI295" s="163">
        <f>'Energy Consumption'!K1345</f>
        <v>0</v>
      </c>
      <c r="AJ295" s="104">
        <f>'Energy Consumption'!K1346</f>
        <v>0</v>
      </c>
      <c r="AK295" s="163">
        <f>'Energy Consumption'!K1427</f>
        <v>0</v>
      </c>
      <c r="AL295" s="104">
        <f>'Energy Consumption'!K1428</f>
        <v>0</v>
      </c>
      <c r="AM295" s="163">
        <f>'Energy Consumption'!K1509</f>
        <v>0</v>
      </c>
      <c r="AN295" s="104">
        <f>'Energy Consumption'!K1510</f>
        <v>0</v>
      </c>
      <c r="AO295" s="163">
        <f>'Energy Consumption'!K1591</f>
        <v>0</v>
      </c>
      <c r="AP295" s="104">
        <f>'Energy Consumption'!K1592</f>
        <v>0</v>
      </c>
      <c r="AR295" s="104">
        <f>'Relevant Variables'!K32</f>
        <v>0</v>
      </c>
      <c r="AS295" s="104">
        <f>'Relevant Variables'!K62</f>
        <v>0</v>
      </c>
      <c r="AT295" s="104">
        <f>'Relevant Variables'!K92</f>
        <v>0</v>
      </c>
      <c r="AU295" s="104">
        <f>'Relevant Variables'!K122</f>
        <v>0</v>
      </c>
      <c r="AV295" s="104">
        <f>'Relevant Variables'!K152</f>
        <v>0</v>
      </c>
      <c r="AW295" s="104">
        <f>'Relevant Variables'!K182</f>
        <v>0</v>
      </c>
      <c r="AX295" s="104">
        <f>'Relevant Variables'!K212</f>
        <v>0</v>
      </c>
      <c r="AY295" s="104">
        <f>'Relevant Variables'!K242</f>
        <v>0</v>
      </c>
      <c r="AZ295" s="104">
        <f>'Relevant Variables'!K272</f>
        <v>0</v>
      </c>
      <c r="BA295" s="104">
        <f>'Relevant Variables'!K302</f>
        <v>0</v>
      </c>
      <c r="BB295" s="104">
        <f>'Relevant Variables'!K332</f>
        <v>0</v>
      </c>
      <c r="BC295" s="104">
        <f>'Relevant Variables'!K362</f>
        <v>0</v>
      </c>
      <c r="BD295" s="104">
        <f>'Relevant Variables'!K392</f>
        <v>0</v>
      </c>
      <c r="BE295" s="104">
        <f>'Relevant Variables'!K422</f>
        <v>0</v>
      </c>
      <c r="BF295" s="104">
        <f>'Relevant Variables'!K452</f>
        <v>0</v>
      </c>
      <c r="BG295" s="104">
        <f>'Relevant Variables'!K482</f>
        <v>0</v>
      </c>
      <c r="BH295" s="104">
        <f>'Relevant Variables'!K512</f>
        <v>0</v>
      </c>
      <c r="BI295" s="104">
        <f>'Relevant Variables'!K542</f>
        <v>0</v>
      </c>
      <c r="BJ295" s="104">
        <f>'Relevant Variables'!K572</f>
        <v>0</v>
      </c>
      <c r="BK295" s="104">
        <f>'Relevant Variables'!K602</f>
        <v>0</v>
      </c>
    </row>
    <row r="296" spans="1:63" s="104" customFormat="1">
      <c r="A296" s="164">
        <f t="shared" si="5"/>
        <v>46997</v>
      </c>
      <c r="C296" s="163">
        <f>'Energy Consumption'!L33</f>
        <v>0</v>
      </c>
      <c r="D296" s="104">
        <f>'Energy Consumption'!L34</f>
        <v>0</v>
      </c>
      <c r="E296" s="163">
        <f>'Energy Consumption'!L115</f>
        <v>0</v>
      </c>
      <c r="F296" s="104">
        <f>'Energy Consumption'!L116</f>
        <v>0</v>
      </c>
      <c r="G296" s="163">
        <f>'Energy Consumption'!L197</f>
        <v>0</v>
      </c>
      <c r="H296" s="104">
        <f>'Energy Consumption'!L198</f>
        <v>0</v>
      </c>
      <c r="I296" s="163">
        <f>'Energy Consumption'!L279</f>
        <v>0</v>
      </c>
      <c r="J296" s="104">
        <f>'Energy Consumption'!L280</f>
        <v>0</v>
      </c>
      <c r="K296" s="163">
        <f>'Energy Consumption'!L361</f>
        <v>0</v>
      </c>
      <c r="L296" s="104">
        <f>'Energy Consumption'!L362</f>
        <v>0</v>
      </c>
      <c r="M296" s="163">
        <f>'Energy Consumption'!L443</f>
        <v>0</v>
      </c>
      <c r="N296" s="104">
        <f>'Energy Consumption'!L444</f>
        <v>0</v>
      </c>
      <c r="O296" s="163">
        <f>'Energy Consumption'!L525</f>
        <v>0</v>
      </c>
      <c r="P296" s="104">
        <f>'Energy Consumption'!L526</f>
        <v>0</v>
      </c>
      <c r="Q296" s="163">
        <f>'Energy Consumption'!L607</f>
        <v>0</v>
      </c>
      <c r="R296" s="104">
        <f>'Energy Consumption'!L608</f>
        <v>0</v>
      </c>
      <c r="S296" s="163">
        <f>'Energy Consumption'!L689</f>
        <v>0</v>
      </c>
      <c r="T296" s="104">
        <f>'Energy Consumption'!L690</f>
        <v>0</v>
      </c>
      <c r="U296" s="163">
        <f>'Energy Consumption'!L771</f>
        <v>0</v>
      </c>
      <c r="V296" s="104">
        <f>'Energy Consumption'!L772</f>
        <v>0</v>
      </c>
      <c r="W296" s="163">
        <f>'Energy Consumption'!L853</f>
        <v>0</v>
      </c>
      <c r="X296" s="104">
        <f>'Energy Consumption'!L854</f>
        <v>0</v>
      </c>
      <c r="Y296" s="163">
        <f>'Energy Consumption'!L935</f>
        <v>0</v>
      </c>
      <c r="Z296" s="104">
        <f>'Energy Consumption'!L936</f>
        <v>0</v>
      </c>
      <c r="AA296" s="163">
        <f>'Energy Consumption'!L1017</f>
        <v>0</v>
      </c>
      <c r="AB296" s="104">
        <f>'Energy Consumption'!L1018</f>
        <v>0</v>
      </c>
      <c r="AC296" s="163">
        <f>'Energy Consumption'!L1099</f>
        <v>0</v>
      </c>
      <c r="AD296" s="104">
        <f>'Energy Consumption'!L1100</f>
        <v>0</v>
      </c>
      <c r="AE296" s="163">
        <f>'Energy Consumption'!L1181</f>
        <v>0</v>
      </c>
      <c r="AF296" s="104">
        <f>'Energy Consumption'!L1182</f>
        <v>0</v>
      </c>
      <c r="AG296" s="163">
        <f>'Energy Consumption'!L1263</f>
        <v>0</v>
      </c>
      <c r="AH296" s="104">
        <f>'Energy Consumption'!L1264</f>
        <v>0</v>
      </c>
      <c r="AI296" s="163">
        <f>'Energy Consumption'!L1345</f>
        <v>0</v>
      </c>
      <c r="AJ296" s="104">
        <f>'Energy Consumption'!L1346</f>
        <v>0</v>
      </c>
      <c r="AK296" s="163">
        <f>'Energy Consumption'!L1427</f>
        <v>0</v>
      </c>
      <c r="AL296" s="104">
        <f>'Energy Consumption'!L1428</f>
        <v>0</v>
      </c>
      <c r="AM296" s="163">
        <f>'Energy Consumption'!L1509</f>
        <v>0</v>
      </c>
      <c r="AN296" s="104">
        <f>'Energy Consumption'!L1510</f>
        <v>0</v>
      </c>
      <c r="AO296" s="163">
        <f>'Energy Consumption'!L1591</f>
        <v>0</v>
      </c>
      <c r="AP296" s="104">
        <f>'Energy Consumption'!L1592</f>
        <v>0</v>
      </c>
      <c r="AR296" s="104">
        <f>'Relevant Variables'!L32</f>
        <v>0</v>
      </c>
      <c r="AS296" s="104">
        <f>'Relevant Variables'!L62</f>
        <v>0</v>
      </c>
      <c r="AT296" s="104">
        <f>'Relevant Variables'!L92</f>
        <v>0</v>
      </c>
      <c r="AU296" s="104">
        <f>'Relevant Variables'!L122</f>
        <v>0</v>
      </c>
      <c r="AV296" s="104">
        <f>'Relevant Variables'!L152</f>
        <v>0</v>
      </c>
      <c r="AW296" s="104">
        <f>'Relevant Variables'!L182</f>
        <v>0</v>
      </c>
      <c r="AX296" s="104">
        <f>'Relevant Variables'!L212</f>
        <v>0</v>
      </c>
      <c r="AY296" s="104">
        <f>'Relevant Variables'!L242</f>
        <v>0</v>
      </c>
      <c r="AZ296" s="104">
        <f>'Relevant Variables'!L272</f>
        <v>0</v>
      </c>
      <c r="BA296" s="104">
        <f>'Relevant Variables'!L302</f>
        <v>0</v>
      </c>
      <c r="BB296" s="104">
        <f>'Relevant Variables'!L332</f>
        <v>0</v>
      </c>
      <c r="BC296" s="104">
        <f>'Relevant Variables'!L362</f>
        <v>0</v>
      </c>
      <c r="BD296" s="104">
        <f>'Relevant Variables'!L392</f>
        <v>0</v>
      </c>
      <c r="BE296" s="104">
        <f>'Relevant Variables'!L422</f>
        <v>0</v>
      </c>
      <c r="BF296" s="104">
        <f>'Relevant Variables'!L452</f>
        <v>0</v>
      </c>
      <c r="BG296" s="104">
        <f>'Relevant Variables'!L482</f>
        <v>0</v>
      </c>
      <c r="BH296" s="104">
        <f>'Relevant Variables'!L512</f>
        <v>0</v>
      </c>
      <c r="BI296" s="104">
        <f>'Relevant Variables'!L542</f>
        <v>0</v>
      </c>
      <c r="BJ296" s="104">
        <f>'Relevant Variables'!L572</f>
        <v>0</v>
      </c>
      <c r="BK296" s="104">
        <f>'Relevant Variables'!L602</f>
        <v>0</v>
      </c>
    </row>
    <row r="297" spans="1:63" s="104" customFormat="1">
      <c r="A297" s="164">
        <f t="shared" si="5"/>
        <v>47027</v>
      </c>
      <c r="C297" s="163">
        <f>'Energy Consumption'!M33</f>
        <v>0</v>
      </c>
      <c r="D297" s="104">
        <f>'Energy Consumption'!M34</f>
        <v>0</v>
      </c>
      <c r="E297" s="163">
        <f>'Energy Consumption'!M115</f>
        <v>0</v>
      </c>
      <c r="F297" s="104">
        <f>'Energy Consumption'!M116</f>
        <v>0</v>
      </c>
      <c r="G297" s="163">
        <f>'Energy Consumption'!M197</f>
        <v>0</v>
      </c>
      <c r="H297" s="104">
        <f>'Energy Consumption'!M198</f>
        <v>0</v>
      </c>
      <c r="I297" s="163">
        <f>'Energy Consumption'!M279</f>
        <v>0</v>
      </c>
      <c r="J297" s="104">
        <f>'Energy Consumption'!M280</f>
        <v>0</v>
      </c>
      <c r="K297" s="163">
        <f>'Energy Consumption'!M361</f>
        <v>0</v>
      </c>
      <c r="L297" s="104">
        <f>'Energy Consumption'!M362</f>
        <v>0</v>
      </c>
      <c r="M297" s="163">
        <f>'Energy Consumption'!M443</f>
        <v>0</v>
      </c>
      <c r="N297" s="104">
        <f>'Energy Consumption'!M444</f>
        <v>0</v>
      </c>
      <c r="O297" s="163">
        <f>'Energy Consumption'!M525</f>
        <v>0</v>
      </c>
      <c r="P297" s="104">
        <f>'Energy Consumption'!M526</f>
        <v>0</v>
      </c>
      <c r="Q297" s="163">
        <f>'Energy Consumption'!M607</f>
        <v>0</v>
      </c>
      <c r="R297" s="104">
        <f>'Energy Consumption'!M608</f>
        <v>0</v>
      </c>
      <c r="S297" s="163">
        <f>'Energy Consumption'!M689</f>
        <v>0</v>
      </c>
      <c r="T297" s="104">
        <f>'Energy Consumption'!M690</f>
        <v>0</v>
      </c>
      <c r="U297" s="163">
        <f>'Energy Consumption'!M771</f>
        <v>0</v>
      </c>
      <c r="V297" s="104">
        <f>'Energy Consumption'!M772</f>
        <v>0</v>
      </c>
      <c r="W297" s="163">
        <f>'Energy Consumption'!M853</f>
        <v>0</v>
      </c>
      <c r="X297" s="104">
        <f>'Energy Consumption'!M854</f>
        <v>0</v>
      </c>
      <c r="Y297" s="163">
        <f>'Energy Consumption'!M935</f>
        <v>0</v>
      </c>
      <c r="Z297" s="104">
        <f>'Energy Consumption'!M936</f>
        <v>0</v>
      </c>
      <c r="AA297" s="163">
        <f>'Energy Consumption'!M1017</f>
        <v>0</v>
      </c>
      <c r="AB297" s="104">
        <f>'Energy Consumption'!M1018</f>
        <v>0</v>
      </c>
      <c r="AC297" s="163">
        <f>'Energy Consumption'!M1099</f>
        <v>0</v>
      </c>
      <c r="AD297" s="104">
        <f>'Energy Consumption'!M1100</f>
        <v>0</v>
      </c>
      <c r="AE297" s="163">
        <f>'Energy Consumption'!M1181</f>
        <v>0</v>
      </c>
      <c r="AF297" s="104">
        <f>'Energy Consumption'!M1182</f>
        <v>0</v>
      </c>
      <c r="AG297" s="163">
        <f>'Energy Consumption'!M1263</f>
        <v>0</v>
      </c>
      <c r="AH297" s="104">
        <f>'Energy Consumption'!M1264</f>
        <v>0</v>
      </c>
      <c r="AI297" s="163">
        <f>'Energy Consumption'!M1345</f>
        <v>0</v>
      </c>
      <c r="AJ297" s="104">
        <f>'Energy Consumption'!M1346</f>
        <v>0</v>
      </c>
      <c r="AK297" s="163">
        <f>'Energy Consumption'!M1427</f>
        <v>0</v>
      </c>
      <c r="AL297" s="104">
        <f>'Energy Consumption'!M1428</f>
        <v>0</v>
      </c>
      <c r="AM297" s="163">
        <f>'Energy Consumption'!M1509</f>
        <v>0</v>
      </c>
      <c r="AN297" s="104">
        <f>'Energy Consumption'!M1510</f>
        <v>0</v>
      </c>
      <c r="AO297" s="163">
        <f>'Energy Consumption'!M1591</f>
        <v>0</v>
      </c>
      <c r="AP297" s="104">
        <f>'Energy Consumption'!M1592</f>
        <v>0</v>
      </c>
      <c r="AR297" s="104">
        <f>'Relevant Variables'!M32</f>
        <v>0</v>
      </c>
      <c r="AS297" s="104">
        <f>'Relevant Variables'!M62</f>
        <v>0</v>
      </c>
      <c r="AT297" s="104">
        <f>'Relevant Variables'!M92</f>
        <v>0</v>
      </c>
      <c r="AU297" s="104">
        <f>'Relevant Variables'!M122</f>
        <v>0</v>
      </c>
      <c r="AV297" s="104">
        <f>'Relevant Variables'!M152</f>
        <v>0</v>
      </c>
      <c r="AW297" s="104">
        <f>'Relevant Variables'!M182</f>
        <v>0</v>
      </c>
      <c r="AX297" s="104">
        <f>'Relevant Variables'!M212</f>
        <v>0</v>
      </c>
      <c r="AY297" s="104">
        <f>'Relevant Variables'!M242</f>
        <v>0</v>
      </c>
      <c r="AZ297" s="104">
        <f>'Relevant Variables'!M272</f>
        <v>0</v>
      </c>
      <c r="BA297" s="104">
        <f>'Relevant Variables'!M302</f>
        <v>0</v>
      </c>
      <c r="BB297" s="104">
        <f>'Relevant Variables'!M332</f>
        <v>0</v>
      </c>
      <c r="BC297" s="104">
        <f>'Relevant Variables'!M362</f>
        <v>0</v>
      </c>
      <c r="BD297" s="104">
        <f>'Relevant Variables'!M392</f>
        <v>0</v>
      </c>
      <c r="BE297" s="104">
        <f>'Relevant Variables'!M422</f>
        <v>0</v>
      </c>
      <c r="BF297" s="104">
        <f>'Relevant Variables'!M452</f>
        <v>0</v>
      </c>
      <c r="BG297" s="104">
        <f>'Relevant Variables'!M482</f>
        <v>0</v>
      </c>
      <c r="BH297" s="104">
        <f>'Relevant Variables'!M512</f>
        <v>0</v>
      </c>
      <c r="BI297" s="104">
        <f>'Relevant Variables'!M542</f>
        <v>0</v>
      </c>
      <c r="BJ297" s="104">
        <f>'Relevant Variables'!M572</f>
        <v>0</v>
      </c>
      <c r="BK297" s="104">
        <f>'Relevant Variables'!M602</f>
        <v>0</v>
      </c>
    </row>
    <row r="298" spans="1:63" s="104" customFormat="1">
      <c r="A298" s="164">
        <f t="shared" si="5"/>
        <v>47058</v>
      </c>
      <c r="C298" s="163">
        <f>'Energy Consumption'!N33</f>
        <v>0</v>
      </c>
      <c r="D298" s="104">
        <f>'Energy Consumption'!N34</f>
        <v>0</v>
      </c>
      <c r="E298" s="163">
        <f>'Energy Consumption'!N115</f>
        <v>0</v>
      </c>
      <c r="F298" s="104">
        <f>'Energy Consumption'!N116</f>
        <v>0</v>
      </c>
      <c r="G298" s="163">
        <f>'Energy Consumption'!N197</f>
        <v>0</v>
      </c>
      <c r="H298" s="104">
        <f>'Energy Consumption'!N198</f>
        <v>0</v>
      </c>
      <c r="I298" s="163">
        <f>'Energy Consumption'!N279</f>
        <v>0</v>
      </c>
      <c r="J298" s="104">
        <f>'Energy Consumption'!N280</f>
        <v>0</v>
      </c>
      <c r="K298" s="163">
        <f>'Energy Consumption'!N361</f>
        <v>0</v>
      </c>
      <c r="L298" s="104">
        <f>'Energy Consumption'!N362</f>
        <v>0</v>
      </c>
      <c r="M298" s="163">
        <f>'Energy Consumption'!N443</f>
        <v>0</v>
      </c>
      <c r="N298" s="104">
        <f>'Energy Consumption'!N444</f>
        <v>0</v>
      </c>
      <c r="O298" s="163">
        <f>'Energy Consumption'!N525</f>
        <v>0</v>
      </c>
      <c r="P298" s="104">
        <f>'Energy Consumption'!N526</f>
        <v>0</v>
      </c>
      <c r="Q298" s="163">
        <f>'Energy Consumption'!N607</f>
        <v>0</v>
      </c>
      <c r="R298" s="104">
        <f>'Energy Consumption'!N608</f>
        <v>0</v>
      </c>
      <c r="S298" s="163">
        <f>'Energy Consumption'!N689</f>
        <v>0</v>
      </c>
      <c r="T298" s="104">
        <f>'Energy Consumption'!N690</f>
        <v>0</v>
      </c>
      <c r="U298" s="163">
        <f>'Energy Consumption'!N771</f>
        <v>0</v>
      </c>
      <c r="V298" s="104">
        <f>'Energy Consumption'!N772</f>
        <v>0</v>
      </c>
      <c r="W298" s="163">
        <f>'Energy Consumption'!N853</f>
        <v>0</v>
      </c>
      <c r="X298" s="104">
        <f>'Energy Consumption'!N854</f>
        <v>0</v>
      </c>
      <c r="Y298" s="163">
        <f>'Energy Consumption'!N935</f>
        <v>0</v>
      </c>
      <c r="Z298" s="104">
        <f>'Energy Consumption'!N936</f>
        <v>0</v>
      </c>
      <c r="AA298" s="163">
        <f>'Energy Consumption'!N1017</f>
        <v>0</v>
      </c>
      <c r="AB298" s="104">
        <f>'Energy Consumption'!N1018</f>
        <v>0</v>
      </c>
      <c r="AC298" s="163">
        <f>'Energy Consumption'!N1099</f>
        <v>0</v>
      </c>
      <c r="AD298" s="104">
        <f>'Energy Consumption'!N1100</f>
        <v>0</v>
      </c>
      <c r="AE298" s="163">
        <f>'Energy Consumption'!N1181</f>
        <v>0</v>
      </c>
      <c r="AF298" s="104">
        <f>'Energy Consumption'!N1182</f>
        <v>0</v>
      </c>
      <c r="AG298" s="163">
        <f>'Energy Consumption'!N1263</f>
        <v>0</v>
      </c>
      <c r="AH298" s="104">
        <f>'Energy Consumption'!N1264</f>
        <v>0</v>
      </c>
      <c r="AI298" s="163">
        <f>'Energy Consumption'!N1345</f>
        <v>0</v>
      </c>
      <c r="AJ298" s="104">
        <f>'Energy Consumption'!N1346</f>
        <v>0</v>
      </c>
      <c r="AK298" s="163">
        <f>'Energy Consumption'!N1427</f>
        <v>0</v>
      </c>
      <c r="AL298" s="104">
        <f>'Energy Consumption'!N1428</f>
        <v>0</v>
      </c>
      <c r="AM298" s="163">
        <f>'Energy Consumption'!N1509</f>
        <v>0</v>
      </c>
      <c r="AN298" s="104">
        <f>'Energy Consumption'!N1510</f>
        <v>0</v>
      </c>
      <c r="AO298" s="163">
        <f>'Energy Consumption'!N1591</f>
        <v>0</v>
      </c>
      <c r="AP298" s="104">
        <f>'Energy Consumption'!N1592</f>
        <v>0</v>
      </c>
      <c r="AR298" s="104">
        <f>'Relevant Variables'!N32</f>
        <v>0</v>
      </c>
      <c r="AS298" s="104">
        <f>'Relevant Variables'!N62</f>
        <v>0</v>
      </c>
      <c r="AT298" s="104">
        <f>'Relevant Variables'!N92</f>
        <v>0</v>
      </c>
      <c r="AU298" s="104">
        <f>'Relevant Variables'!N122</f>
        <v>0</v>
      </c>
      <c r="AV298" s="104">
        <f>'Relevant Variables'!N152</f>
        <v>0</v>
      </c>
      <c r="AW298" s="104">
        <f>'Relevant Variables'!N182</f>
        <v>0</v>
      </c>
      <c r="AX298" s="104">
        <f>'Relevant Variables'!N212</f>
        <v>0</v>
      </c>
      <c r="AY298" s="104">
        <f>'Relevant Variables'!N242</f>
        <v>0</v>
      </c>
      <c r="AZ298" s="104">
        <f>'Relevant Variables'!N272</f>
        <v>0</v>
      </c>
      <c r="BA298" s="104">
        <f>'Relevant Variables'!N302</f>
        <v>0</v>
      </c>
      <c r="BB298" s="104">
        <f>'Relevant Variables'!N332</f>
        <v>0</v>
      </c>
      <c r="BC298" s="104">
        <f>'Relevant Variables'!N362</f>
        <v>0</v>
      </c>
      <c r="BD298" s="104">
        <f>'Relevant Variables'!N392</f>
        <v>0</v>
      </c>
      <c r="BE298" s="104">
        <f>'Relevant Variables'!N422</f>
        <v>0</v>
      </c>
      <c r="BF298" s="104">
        <f>'Relevant Variables'!N452</f>
        <v>0</v>
      </c>
      <c r="BG298" s="104">
        <f>'Relevant Variables'!N482</f>
        <v>0</v>
      </c>
      <c r="BH298" s="104">
        <f>'Relevant Variables'!N512</f>
        <v>0</v>
      </c>
      <c r="BI298" s="104">
        <f>'Relevant Variables'!N542</f>
        <v>0</v>
      </c>
      <c r="BJ298" s="104">
        <f>'Relevant Variables'!N572</f>
        <v>0</v>
      </c>
      <c r="BK298" s="104">
        <f>'Relevant Variables'!N602</f>
        <v>0</v>
      </c>
    </row>
    <row r="299" spans="1:63" s="104" customFormat="1">
      <c r="A299" s="164">
        <f t="shared" si="5"/>
        <v>47088</v>
      </c>
      <c r="C299" s="163">
        <f>'Energy Consumption'!O33</f>
        <v>0</v>
      </c>
      <c r="D299" s="104">
        <f>'Energy Consumption'!O34</f>
        <v>0</v>
      </c>
      <c r="E299" s="163">
        <f>'Energy Consumption'!O115</f>
        <v>0</v>
      </c>
      <c r="F299" s="104">
        <f>'Energy Consumption'!O116</f>
        <v>0</v>
      </c>
      <c r="G299" s="163">
        <f>'Energy Consumption'!O197</f>
        <v>0</v>
      </c>
      <c r="H299" s="104">
        <f>'Energy Consumption'!O198</f>
        <v>0</v>
      </c>
      <c r="I299" s="163">
        <f>'Energy Consumption'!O279</f>
        <v>0</v>
      </c>
      <c r="J299" s="104">
        <f>'Energy Consumption'!O280</f>
        <v>0</v>
      </c>
      <c r="K299" s="163">
        <f>'Energy Consumption'!O361</f>
        <v>0</v>
      </c>
      <c r="L299" s="104">
        <f>'Energy Consumption'!O362</f>
        <v>0</v>
      </c>
      <c r="M299" s="163">
        <f>'Energy Consumption'!O443</f>
        <v>0</v>
      </c>
      <c r="N299" s="104">
        <f>'Energy Consumption'!O444</f>
        <v>0</v>
      </c>
      <c r="O299" s="163">
        <f>'Energy Consumption'!O525</f>
        <v>0</v>
      </c>
      <c r="P299" s="104">
        <f>'Energy Consumption'!O526</f>
        <v>0</v>
      </c>
      <c r="Q299" s="163">
        <f>'Energy Consumption'!O607</f>
        <v>0</v>
      </c>
      <c r="R299" s="104">
        <f>'Energy Consumption'!O608</f>
        <v>0</v>
      </c>
      <c r="S299" s="163">
        <f>'Energy Consumption'!O689</f>
        <v>0</v>
      </c>
      <c r="T299" s="104">
        <f>'Energy Consumption'!O690</f>
        <v>0</v>
      </c>
      <c r="U299" s="163">
        <f>'Energy Consumption'!O771</f>
        <v>0</v>
      </c>
      <c r="V299" s="104">
        <f>'Energy Consumption'!O772</f>
        <v>0</v>
      </c>
      <c r="W299" s="163">
        <f>'Energy Consumption'!O853</f>
        <v>0</v>
      </c>
      <c r="X299" s="104">
        <f>'Energy Consumption'!O854</f>
        <v>0</v>
      </c>
      <c r="Y299" s="163">
        <f>'Energy Consumption'!O935</f>
        <v>0</v>
      </c>
      <c r="Z299" s="104">
        <f>'Energy Consumption'!O936</f>
        <v>0</v>
      </c>
      <c r="AA299" s="163">
        <f>'Energy Consumption'!O1017</f>
        <v>0</v>
      </c>
      <c r="AB299" s="104">
        <f>'Energy Consumption'!O1018</f>
        <v>0</v>
      </c>
      <c r="AC299" s="163">
        <f>'Energy Consumption'!O1099</f>
        <v>0</v>
      </c>
      <c r="AD299" s="104">
        <f>'Energy Consumption'!O1100</f>
        <v>0</v>
      </c>
      <c r="AE299" s="163">
        <f>'Energy Consumption'!O1181</f>
        <v>0</v>
      </c>
      <c r="AF299" s="104">
        <f>'Energy Consumption'!O1182</f>
        <v>0</v>
      </c>
      <c r="AG299" s="163">
        <f>'Energy Consumption'!O1263</f>
        <v>0</v>
      </c>
      <c r="AH299" s="104">
        <f>'Energy Consumption'!O1264</f>
        <v>0</v>
      </c>
      <c r="AI299" s="163">
        <f>'Energy Consumption'!O1345</f>
        <v>0</v>
      </c>
      <c r="AJ299" s="104">
        <f>'Energy Consumption'!O1346</f>
        <v>0</v>
      </c>
      <c r="AK299" s="163">
        <f>'Energy Consumption'!O1427</f>
        <v>0</v>
      </c>
      <c r="AL299" s="104">
        <f>'Energy Consumption'!O1428</f>
        <v>0</v>
      </c>
      <c r="AM299" s="163">
        <f>'Energy Consumption'!O1509</f>
        <v>0</v>
      </c>
      <c r="AN299" s="104">
        <f>'Energy Consumption'!O1510</f>
        <v>0</v>
      </c>
      <c r="AO299" s="163">
        <f>'Energy Consumption'!O1591</f>
        <v>0</v>
      </c>
      <c r="AP299" s="104">
        <f>'Energy Consumption'!O1592</f>
        <v>0</v>
      </c>
      <c r="AR299" s="104">
        <f>'Relevant Variables'!O32</f>
        <v>0</v>
      </c>
      <c r="AS299" s="104">
        <f>'Relevant Variables'!O62</f>
        <v>0</v>
      </c>
      <c r="AT299" s="104">
        <f>'Relevant Variables'!O92</f>
        <v>0</v>
      </c>
      <c r="AU299" s="104">
        <f>'Relevant Variables'!O122</f>
        <v>0</v>
      </c>
      <c r="AV299" s="104">
        <f>'Relevant Variables'!O152</f>
        <v>0</v>
      </c>
      <c r="AW299" s="104">
        <f>'Relevant Variables'!O182</f>
        <v>0</v>
      </c>
      <c r="AX299" s="104">
        <f>'Relevant Variables'!O212</f>
        <v>0</v>
      </c>
      <c r="AY299" s="104">
        <f>'Relevant Variables'!O242</f>
        <v>0</v>
      </c>
      <c r="AZ299" s="104">
        <f>'Relevant Variables'!O272</f>
        <v>0</v>
      </c>
      <c r="BA299" s="104">
        <f>'Relevant Variables'!O302</f>
        <v>0</v>
      </c>
      <c r="BB299" s="104">
        <f>'Relevant Variables'!O332</f>
        <v>0</v>
      </c>
      <c r="BC299" s="104">
        <f>'Relevant Variables'!O362</f>
        <v>0</v>
      </c>
      <c r="BD299" s="104">
        <f>'Relevant Variables'!O392</f>
        <v>0</v>
      </c>
      <c r="BE299" s="104">
        <f>'Relevant Variables'!O422</f>
        <v>0</v>
      </c>
      <c r="BF299" s="104">
        <f>'Relevant Variables'!O452</f>
        <v>0</v>
      </c>
      <c r="BG299" s="104">
        <f>'Relevant Variables'!O482</f>
        <v>0</v>
      </c>
      <c r="BH299" s="104">
        <f>'Relevant Variables'!O512</f>
        <v>0</v>
      </c>
      <c r="BI299" s="104">
        <f>'Relevant Variables'!O542</f>
        <v>0</v>
      </c>
      <c r="BJ299" s="104">
        <f>'Relevant Variables'!O572</f>
        <v>0</v>
      </c>
      <c r="BK299" s="104">
        <f>'Relevant Variables'!O602</f>
        <v>0</v>
      </c>
    </row>
    <row r="300" spans="1:63" s="104" customFormat="1">
      <c r="A300" s="164">
        <f t="shared" si="5"/>
        <v>47119</v>
      </c>
      <c r="C300" s="163">
        <f>'Energy Consumption'!D31</f>
        <v>0</v>
      </c>
      <c r="D300" s="104">
        <f>'Energy Consumption'!D32</f>
        <v>0</v>
      </c>
      <c r="E300" s="163">
        <f>'Energy Consumption'!D113</f>
        <v>0</v>
      </c>
      <c r="F300" s="104">
        <f>'Energy Consumption'!D114</f>
        <v>0</v>
      </c>
      <c r="G300" s="163">
        <f>'Energy Consumption'!D195</f>
        <v>0</v>
      </c>
      <c r="H300" s="104">
        <f>'Energy Consumption'!D196</f>
        <v>0</v>
      </c>
      <c r="I300" s="163">
        <f>'Energy Consumption'!D277</f>
        <v>0</v>
      </c>
      <c r="J300" s="104">
        <f>'Energy Consumption'!D278</f>
        <v>0</v>
      </c>
      <c r="K300" s="163">
        <f>'Energy Consumption'!D359</f>
        <v>0</v>
      </c>
      <c r="L300" s="104">
        <f>'Energy Consumption'!D360</f>
        <v>0</v>
      </c>
      <c r="M300" s="163">
        <f>'Energy Consumption'!D441</f>
        <v>0</v>
      </c>
      <c r="N300" s="104">
        <f>'Energy Consumption'!D442</f>
        <v>0</v>
      </c>
      <c r="O300" s="163">
        <f>'Energy Consumption'!D523</f>
        <v>0</v>
      </c>
      <c r="P300" s="104">
        <f>'Energy Consumption'!D524</f>
        <v>0</v>
      </c>
      <c r="Q300" s="163">
        <f>'Energy Consumption'!D605</f>
        <v>0</v>
      </c>
      <c r="R300" s="104">
        <f>'Energy Consumption'!D606</f>
        <v>0</v>
      </c>
      <c r="S300" s="163">
        <f>'Energy Consumption'!D687</f>
        <v>0</v>
      </c>
      <c r="T300" s="104">
        <f>'Energy Consumption'!D688</f>
        <v>0</v>
      </c>
      <c r="U300" s="163">
        <f>'Energy Consumption'!D769</f>
        <v>0</v>
      </c>
      <c r="V300" s="104">
        <f>'Energy Consumption'!D770</f>
        <v>0</v>
      </c>
      <c r="W300" s="163">
        <f>'Energy Consumption'!D851</f>
        <v>0</v>
      </c>
      <c r="X300" s="104">
        <f>'Energy Consumption'!D852</f>
        <v>0</v>
      </c>
      <c r="Y300" s="163">
        <f>'Energy Consumption'!D933</f>
        <v>0</v>
      </c>
      <c r="Z300" s="104">
        <f>'Energy Consumption'!D934</f>
        <v>0</v>
      </c>
      <c r="AA300" s="163">
        <f>'Energy Consumption'!D1015</f>
        <v>0</v>
      </c>
      <c r="AB300" s="104">
        <f>'Energy Consumption'!D1016</f>
        <v>0</v>
      </c>
      <c r="AC300" s="163">
        <f>'Energy Consumption'!D1097</f>
        <v>0</v>
      </c>
      <c r="AD300" s="104">
        <f>'Energy Consumption'!D1098</f>
        <v>0</v>
      </c>
      <c r="AE300" s="163">
        <f>'Energy Consumption'!D1179</f>
        <v>0</v>
      </c>
      <c r="AF300" s="104">
        <f>'Energy Consumption'!D1180</f>
        <v>0</v>
      </c>
      <c r="AG300" s="163">
        <f>'Energy Consumption'!D1261</f>
        <v>0</v>
      </c>
      <c r="AH300" s="104">
        <f>'Energy Consumption'!D1262</f>
        <v>0</v>
      </c>
      <c r="AI300" s="163">
        <f>'Energy Consumption'!D1343</f>
        <v>0</v>
      </c>
      <c r="AJ300" s="104">
        <f>'Energy Consumption'!D1344</f>
        <v>0</v>
      </c>
      <c r="AK300" s="163">
        <f>'Energy Consumption'!D1425</f>
        <v>0</v>
      </c>
      <c r="AL300" s="104">
        <f>'Energy Consumption'!D1426</f>
        <v>0</v>
      </c>
      <c r="AM300" s="163">
        <f>'Energy Consumption'!D1507</f>
        <v>0</v>
      </c>
      <c r="AN300" s="104">
        <f>'Energy Consumption'!D1508</f>
        <v>0</v>
      </c>
      <c r="AO300" s="163">
        <f>'Energy Consumption'!D1589</f>
        <v>0</v>
      </c>
      <c r="AP300" s="104">
        <f>'Energy Consumption'!D1590</f>
        <v>0</v>
      </c>
      <c r="AR300" s="104">
        <f>'Relevant Variables'!D31</f>
        <v>0</v>
      </c>
      <c r="AS300" s="104">
        <f>'Relevant Variables'!D61</f>
        <v>0</v>
      </c>
      <c r="AT300" s="104">
        <f>'Relevant Variables'!D91</f>
        <v>0</v>
      </c>
      <c r="AU300" s="104">
        <f>'Relevant Variables'!D121</f>
        <v>0</v>
      </c>
      <c r="AV300" s="104">
        <f>'Relevant Variables'!D151</f>
        <v>0</v>
      </c>
      <c r="AW300" s="104">
        <f>'Relevant Variables'!D181</f>
        <v>0</v>
      </c>
      <c r="AX300" s="104">
        <f>'Relevant Variables'!D211</f>
        <v>0</v>
      </c>
      <c r="AY300" s="104">
        <f>'Relevant Variables'!D241</f>
        <v>0</v>
      </c>
      <c r="AZ300" s="104">
        <f>'Relevant Variables'!D271</f>
        <v>0</v>
      </c>
      <c r="BA300" s="104">
        <f>'Relevant Variables'!D301</f>
        <v>0</v>
      </c>
      <c r="BB300" s="104">
        <f>'Relevant Variables'!D331</f>
        <v>0</v>
      </c>
      <c r="BC300" s="104">
        <f>'Relevant Variables'!D361</f>
        <v>0</v>
      </c>
      <c r="BD300" s="104">
        <f>'Relevant Variables'!D391</f>
        <v>0</v>
      </c>
      <c r="BE300" s="104">
        <f>'Relevant Variables'!D421</f>
        <v>0</v>
      </c>
      <c r="BF300" s="104">
        <f>'Relevant Variables'!D451</f>
        <v>0</v>
      </c>
      <c r="BG300" s="104">
        <f>'Relevant Variables'!D481</f>
        <v>0</v>
      </c>
      <c r="BH300" s="104">
        <f>'Relevant Variables'!D511</f>
        <v>0</v>
      </c>
      <c r="BI300" s="104">
        <f>'Relevant Variables'!D541</f>
        <v>0</v>
      </c>
      <c r="BJ300" s="104">
        <f>'Relevant Variables'!D571</f>
        <v>0</v>
      </c>
      <c r="BK300" s="104">
        <f>'Relevant Variables'!D601</f>
        <v>0</v>
      </c>
    </row>
    <row r="301" spans="1:63" s="104" customFormat="1">
      <c r="A301" s="164">
        <f t="shared" si="5"/>
        <v>47150</v>
      </c>
      <c r="C301" s="163">
        <f>'Energy Consumption'!E31</f>
        <v>0</v>
      </c>
      <c r="D301" s="104">
        <f>'Energy Consumption'!E32</f>
        <v>0</v>
      </c>
      <c r="E301" s="163">
        <f>'Energy Consumption'!E113</f>
        <v>0</v>
      </c>
      <c r="F301" s="104">
        <f>'Energy Consumption'!E114</f>
        <v>0</v>
      </c>
      <c r="G301" s="163">
        <f>'Energy Consumption'!E195</f>
        <v>0</v>
      </c>
      <c r="H301" s="104">
        <f>'Energy Consumption'!E196</f>
        <v>0</v>
      </c>
      <c r="I301" s="163">
        <f>'Energy Consumption'!E277</f>
        <v>0</v>
      </c>
      <c r="J301" s="104">
        <f>'Energy Consumption'!E278</f>
        <v>0</v>
      </c>
      <c r="K301" s="163">
        <f>'Energy Consumption'!E359</f>
        <v>0</v>
      </c>
      <c r="L301" s="104">
        <f>'Energy Consumption'!E360</f>
        <v>0</v>
      </c>
      <c r="M301" s="163">
        <f>'Energy Consumption'!E441</f>
        <v>0</v>
      </c>
      <c r="N301" s="104">
        <f>'Energy Consumption'!E442</f>
        <v>0</v>
      </c>
      <c r="O301" s="163">
        <f>'Energy Consumption'!E523</f>
        <v>0</v>
      </c>
      <c r="P301" s="104">
        <f>'Energy Consumption'!E524</f>
        <v>0</v>
      </c>
      <c r="Q301" s="163">
        <f>'Energy Consumption'!E605</f>
        <v>0</v>
      </c>
      <c r="R301" s="104">
        <f>'Energy Consumption'!E606</f>
        <v>0</v>
      </c>
      <c r="S301" s="163">
        <f>'Energy Consumption'!E687</f>
        <v>0</v>
      </c>
      <c r="T301" s="104">
        <f>'Energy Consumption'!E688</f>
        <v>0</v>
      </c>
      <c r="U301" s="163">
        <f>'Energy Consumption'!E769</f>
        <v>0</v>
      </c>
      <c r="V301" s="104">
        <f>'Energy Consumption'!E770</f>
        <v>0</v>
      </c>
      <c r="W301" s="163">
        <f>'Energy Consumption'!E851</f>
        <v>0</v>
      </c>
      <c r="X301" s="104">
        <f>'Energy Consumption'!E852</f>
        <v>0</v>
      </c>
      <c r="Y301" s="163">
        <f>'Energy Consumption'!E933</f>
        <v>0</v>
      </c>
      <c r="Z301" s="104">
        <f>'Energy Consumption'!E934</f>
        <v>0</v>
      </c>
      <c r="AA301" s="163">
        <f>'Energy Consumption'!E1015</f>
        <v>0</v>
      </c>
      <c r="AB301" s="104">
        <f>'Energy Consumption'!E1016</f>
        <v>0</v>
      </c>
      <c r="AC301" s="163">
        <f>'Energy Consumption'!E1097</f>
        <v>0</v>
      </c>
      <c r="AD301" s="104">
        <f>'Energy Consumption'!E1098</f>
        <v>0</v>
      </c>
      <c r="AE301" s="163">
        <f>'Energy Consumption'!E1179</f>
        <v>0</v>
      </c>
      <c r="AF301" s="104">
        <f>'Energy Consumption'!E1180</f>
        <v>0</v>
      </c>
      <c r="AG301" s="163">
        <f>'Energy Consumption'!E1261</f>
        <v>0</v>
      </c>
      <c r="AH301" s="104">
        <f>'Energy Consumption'!E1262</f>
        <v>0</v>
      </c>
      <c r="AI301" s="163">
        <f>'Energy Consumption'!E1343</f>
        <v>0</v>
      </c>
      <c r="AJ301" s="104">
        <f>'Energy Consumption'!E1344</f>
        <v>0</v>
      </c>
      <c r="AK301" s="163">
        <f>'Energy Consumption'!E1425</f>
        <v>0</v>
      </c>
      <c r="AL301" s="104">
        <f>'Energy Consumption'!E1426</f>
        <v>0</v>
      </c>
      <c r="AM301" s="163">
        <f>'Energy Consumption'!E1507</f>
        <v>0</v>
      </c>
      <c r="AN301" s="104">
        <f>'Energy Consumption'!E1508</f>
        <v>0</v>
      </c>
      <c r="AO301" s="163">
        <f>'Energy Consumption'!E1589</f>
        <v>0</v>
      </c>
      <c r="AP301" s="104">
        <f>'Energy Consumption'!E1590</f>
        <v>0</v>
      </c>
      <c r="AR301" s="104">
        <f>'Relevant Variables'!E31</f>
        <v>0</v>
      </c>
      <c r="AS301" s="104">
        <f>'Relevant Variables'!E61</f>
        <v>0</v>
      </c>
      <c r="AT301" s="104">
        <f>'Relevant Variables'!E91</f>
        <v>0</v>
      </c>
      <c r="AU301" s="104">
        <f>'Relevant Variables'!E121</f>
        <v>0</v>
      </c>
      <c r="AV301" s="104">
        <f>'Relevant Variables'!E151</f>
        <v>0</v>
      </c>
      <c r="AW301" s="104">
        <f>'Relevant Variables'!E181</f>
        <v>0</v>
      </c>
      <c r="AX301" s="104">
        <f>'Relevant Variables'!E211</f>
        <v>0</v>
      </c>
      <c r="AY301" s="104">
        <f>'Relevant Variables'!E241</f>
        <v>0</v>
      </c>
      <c r="AZ301" s="104">
        <f>'Relevant Variables'!E271</f>
        <v>0</v>
      </c>
      <c r="BA301" s="104">
        <f>'Relevant Variables'!E301</f>
        <v>0</v>
      </c>
      <c r="BB301" s="104">
        <f>'Relevant Variables'!E331</f>
        <v>0</v>
      </c>
      <c r="BC301" s="104">
        <f>'Relevant Variables'!E361</f>
        <v>0</v>
      </c>
      <c r="BD301" s="104">
        <f>'Relevant Variables'!E391</f>
        <v>0</v>
      </c>
      <c r="BE301" s="104">
        <f>'Relevant Variables'!E421</f>
        <v>0</v>
      </c>
      <c r="BF301" s="104">
        <f>'Relevant Variables'!E451</f>
        <v>0</v>
      </c>
      <c r="BG301" s="104">
        <f>'Relevant Variables'!E481</f>
        <v>0</v>
      </c>
      <c r="BH301" s="104">
        <f>'Relevant Variables'!E511</f>
        <v>0</v>
      </c>
      <c r="BI301" s="104">
        <f>'Relevant Variables'!E541</f>
        <v>0</v>
      </c>
      <c r="BJ301" s="104">
        <f>'Relevant Variables'!E571</f>
        <v>0</v>
      </c>
      <c r="BK301" s="104">
        <f>'Relevant Variables'!E601</f>
        <v>0</v>
      </c>
    </row>
    <row r="302" spans="1:63" s="104" customFormat="1">
      <c r="A302" s="164">
        <f t="shared" si="5"/>
        <v>47178</v>
      </c>
      <c r="C302" s="163">
        <f>'Energy Consumption'!F31</f>
        <v>0</v>
      </c>
      <c r="D302" s="104">
        <f>'Energy Consumption'!F32</f>
        <v>0</v>
      </c>
      <c r="E302" s="163">
        <f>'Energy Consumption'!F113</f>
        <v>0</v>
      </c>
      <c r="F302" s="104">
        <f>'Energy Consumption'!F114</f>
        <v>0</v>
      </c>
      <c r="G302" s="163">
        <f>'Energy Consumption'!F195</f>
        <v>0</v>
      </c>
      <c r="H302" s="104">
        <f>'Energy Consumption'!F196</f>
        <v>0</v>
      </c>
      <c r="I302" s="163">
        <f>'Energy Consumption'!F277</f>
        <v>0</v>
      </c>
      <c r="J302" s="104">
        <f>'Energy Consumption'!F278</f>
        <v>0</v>
      </c>
      <c r="K302" s="163">
        <f>'Energy Consumption'!F359</f>
        <v>0</v>
      </c>
      <c r="L302" s="104">
        <f>'Energy Consumption'!F360</f>
        <v>0</v>
      </c>
      <c r="M302" s="163">
        <f>'Energy Consumption'!F441</f>
        <v>0</v>
      </c>
      <c r="N302" s="104">
        <f>'Energy Consumption'!F442</f>
        <v>0</v>
      </c>
      <c r="O302" s="163">
        <f>'Energy Consumption'!F523</f>
        <v>0</v>
      </c>
      <c r="P302" s="104">
        <f>'Energy Consumption'!F524</f>
        <v>0</v>
      </c>
      <c r="Q302" s="163">
        <f>'Energy Consumption'!F605</f>
        <v>0</v>
      </c>
      <c r="R302" s="104">
        <f>'Energy Consumption'!F606</f>
        <v>0</v>
      </c>
      <c r="S302" s="163">
        <f>'Energy Consumption'!F687</f>
        <v>0</v>
      </c>
      <c r="T302" s="104">
        <f>'Energy Consumption'!F688</f>
        <v>0</v>
      </c>
      <c r="U302" s="163">
        <f>'Energy Consumption'!F769</f>
        <v>0</v>
      </c>
      <c r="V302" s="104">
        <f>'Energy Consumption'!F770</f>
        <v>0</v>
      </c>
      <c r="W302" s="163">
        <f>'Energy Consumption'!F851</f>
        <v>0</v>
      </c>
      <c r="X302" s="104">
        <f>'Energy Consumption'!F852</f>
        <v>0</v>
      </c>
      <c r="Y302" s="163">
        <f>'Energy Consumption'!F933</f>
        <v>0</v>
      </c>
      <c r="Z302" s="104">
        <f>'Energy Consumption'!F934</f>
        <v>0</v>
      </c>
      <c r="AA302" s="163">
        <f>'Energy Consumption'!F1015</f>
        <v>0</v>
      </c>
      <c r="AB302" s="104">
        <f>'Energy Consumption'!F1016</f>
        <v>0</v>
      </c>
      <c r="AC302" s="163">
        <f>'Energy Consumption'!F1097</f>
        <v>0</v>
      </c>
      <c r="AD302" s="104">
        <f>'Energy Consumption'!F1098</f>
        <v>0</v>
      </c>
      <c r="AE302" s="163">
        <f>'Energy Consumption'!F1179</f>
        <v>0</v>
      </c>
      <c r="AF302" s="104">
        <f>'Energy Consumption'!F1180</f>
        <v>0</v>
      </c>
      <c r="AG302" s="163">
        <f>'Energy Consumption'!F1261</f>
        <v>0</v>
      </c>
      <c r="AH302" s="104">
        <f>'Energy Consumption'!F1262</f>
        <v>0</v>
      </c>
      <c r="AI302" s="163">
        <f>'Energy Consumption'!F1343</f>
        <v>0</v>
      </c>
      <c r="AJ302" s="104">
        <f>'Energy Consumption'!F1344</f>
        <v>0</v>
      </c>
      <c r="AK302" s="163">
        <f>'Energy Consumption'!F1425</f>
        <v>0</v>
      </c>
      <c r="AL302" s="104">
        <f>'Energy Consumption'!F1426</f>
        <v>0</v>
      </c>
      <c r="AM302" s="163">
        <f>'Energy Consumption'!F1507</f>
        <v>0</v>
      </c>
      <c r="AN302" s="104">
        <f>'Energy Consumption'!F1508</f>
        <v>0</v>
      </c>
      <c r="AO302" s="163">
        <f>'Energy Consumption'!F1589</f>
        <v>0</v>
      </c>
      <c r="AP302" s="104">
        <f>'Energy Consumption'!F1590</f>
        <v>0</v>
      </c>
      <c r="AR302" s="104">
        <f>'Relevant Variables'!F31</f>
        <v>0</v>
      </c>
      <c r="AS302" s="104">
        <f>'Relevant Variables'!F61</f>
        <v>0</v>
      </c>
      <c r="AT302" s="104">
        <f>'Relevant Variables'!F91</f>
        <v>0</v>
      </c>
      <c r="AU302" s="104">
        <f>'Relevant Variables'!F121</f>
        <v>0</v>
      </c>
      <c r="AV302" s="104">
        <f>'Relevant Variables'!F151</f>
        <v>0</v>
      </c>
      <c r="AW302" s="104">
        <f>'Relevant Variables'!F181</f>
        <v>0</v>
      </c>
      <c r="AX302" s="104">
        <f>'Relevant Variables'!F211</f>
        <v>0</v>
      </c>
      <c r="AY302" s="104">
        <f>'Relevant Variables'!F241</f>
        <v>0</v>
      </c>
      <c r="AZ302" s="104">
        <f>'Relevant Variables'!F271</f>
        <v>0</v>
      </c>
      <c r="BA302" s="104">
        <f>'Relevant Variables'!F301</f>
        <v>0</v>
      </c>
      <c r="BB302" s="104">
        <f>'Relevant Variables'!F331</f>
        <v>0</v>
      </c>
      <c r="BC302" s="104">
        <f>'Relevant Variables'!F361</f>
        <v>0</v>
      </c>
      <c r="BD302" s="104">
        <f>'Relevant Variables'!F391</f>
        <v>0</v>
      </c>
      <c r="BE302" s="104">
        <f>'Relevant Variables'!F421</f>
        <v>0</v>
      </c>
      <c r="BF302" s="104">
        <f>'Relevant Variables'!F451</f>
        <v>0</v>
      </c>
      <c r="BG302" s="104">
        <f>'Relevant Variables'!F481</f>
        <v>0</v>
      </c>
      <c r="BH302" s="104">
        <f>'Relevant Variables'!F511</f>
        <v>0</v>
      </c>
      <c r="BI302" s="104">
        <f>'Relevant Variables'!F541</f>
        <v>0</v>
      </c>
      <c r="BJ302" s="104">
        <f>'Relevant Variables'!F571</f>
        <v>0</v>
      </c>
      <c r="BK302" s="104">
        <f>'Relevant Variables'!F601</f>
        <v>0</v>
      </c>
    </row>
    <row r="303" spans="1:63" s="104" customFormat="1">
      <c r="A303" s="164">
        <f t="shared" si="5"/>
        <v>47209</v>
      </c>
      <c r="C303" s="163">
        <f>'Energy Consumption'!G31</f>
        <v>0</v>
      </c>
      <c r="D303" s="104">
        <f>'Energy Consumption'!G32</f>
        <v>0</v>
      </c>
      <c r="E303" s="163">
        <f>'Energy Consumption'!G113</f>
        <v>0</v>
      </c>
      <c r="F303" s="104">
        <f>'Energy Consumption'!G114</f>
        <v>0</v>
      </c>
      <c r="G303" s="163">
        <f>'Energy Consumption'!G195</f>
        <v>0</v>
      </c>
      <c r="H303" s="104">
        <f>'Energy Consumption'!G196</f>
        <v>0</v>
      </c>
      <c r="I303" s="163">
        <f>'Energy Consumption'!G277</f>
        <v>0</v>
      </c>
      <c r="J303" s="104">
        <f>'Energy Consumption'!G278</f>
        <v>0</v>
      </c>
      <c r="K303" s="163">
        <f>'Energy Consumption'!G359</f>
        <v>0</v>
      </c>
      <c r="L303" s="104">
        <f>'Energy Consumption'!G360</f>
        <v>0</v>
      </c>
      <c r="M303" s="163">
        <f>'Energy Consumption'!G441</f>
        <v>0</v>
      </c>
      <c r="N303" s="104">
        <f>'Energy Consumption'!G442</f>
        <v>0</v>
      </c>
      <c r="O303" s="163">
        <f>'Energy Consumption'!G523</f>
        <v>0</v>
      </c>
      <c r="P303" s="104">
        <f>'Energy Consumption'!G524</f>
        <v>0</v>
      </c>
      <c r="Q303" s="163">
        <f>'Energy Consumption'!G605</f>
        <v>0</v>
      </c>
      <c r="R303" s="104">
        <f>'Energy Consumption'!G606</f>
        <v>0</v>
      </c>
      <c r="S303" s="163">
        <f>'Energy Consumption'!G687</f>
        <v>0</v>
      </c>
      <c r="T303" s="104">
        <f>'Energy Consumption'!G688</f>
        <v>0</v>
      </c>
      <c r="U303" s="163">
        <f>'Energy Consumption'!G769</f>
        <v>0</v>
      </c>
      <c r="V303" s="104">
        <f>'Energy Consumption'!G770</f>
        <v>0</v>
      </c>
      <c r="W303" s="163">
        <f>'Energy Consumption'!G851</f>
        <v>0</v>
      </c>
      <c r="X303" s="104">
        <f>'Energy Consumption'!G852</f>
        <v>0</v>
      </c>
      <c r="Y303" s="163">
        <f>'Energy Consumption'!G933</f>
        <v>0</v>
      </c>
      <c r="Z303" s="104">
        <f>'Energy Consumption'!G934</f>
        <v>0</v>
      </c>
      <c r="AA303" s="163">
        <f>'Energy Consumption'!G1015</f>
        <v>0</v>
      </c>
      <c r="AB303" s="104">
        <f>'Energy Consumption'!G1016</f>
        <v>0</v>
      </c>
      <c r="AC303" s="163">
        <f>'Energy Consumption'!G1097</f>
        <v>0</v>
      </c>
      <c r="AD303" s="104">
        <f>'Energy Consumption'!G1098</f>
        <v>0</v>
      </c>
      <c r="AE303" s="163">
        <f>'Energy Consumption'!G1179</f>
        <v>0</v>
      </c>
      <c r="AF303" s="104">
        <f>'Energy Consumption'!G1180</f>
        <v>0</v>
      </c>
      <c r="AG303" s="163">
        <f>'Energy Consumption'!G1261</f>
        <v>0</v>
      </c>
      <c r="AH303" s="104">
        <f>'Energy Consumption'!G1262</f>
        <v>0</v>
      </c>
      <c r="AI303" s="163">
        <f>'Energy Consumption'!G1343</f>
        <v>0</v>
      </c>
      <c r="AJ303" s="104">
        <f>'Energy Consumption'!G1344</f>
        <v>0</v>
      </c>
      <c r="AK303" s="163">
        <f>'Energy Consumption'!G1425</f>
        <v>0</v>
      </c>
      <c r="AL303" s="104">
        <f>'Energy Consumption'!G1426</f>
        <v>0</v>
      </c>
      <c r="AM303" s="163">
        <f>'Energy Consumption'!G1507</f>
        <v>0</v>
      </c>
      <c r="AN303" s="104">
        <f>'Energy Consumption'!G1508</f>
        <v>0</v>
      </c>
      <c r="AO303" s="163">
        <f>'Energy Consumption'!G1589</f>
        <v>0</v>
      </c>
      <c r="AP303" s="104">
        <f>'Energy Consumption'!G1590</f>
        <v>0</v>
      </c>
      <c r="AR303" s="104">
        <f>'Relevant Variables'!G31</f>
        <v>0</v>
      </c>
      <c r="AS303" s="104">
        <f>'Relevant Variables'!G61</f>
        <v>0</v>
      </c>
      <c r="AT303" s="104">
        <f>'Relevant Variables'!G91</f>
        <v>0</v>
      </c>
      <c r="AU303" s="104">
        <f>'Relevant Variables'!G121</f>
        <v>0</v>
      </c>
      <c r="AV303" s="104">
        <f>'Relevant Variables'!G151</f>
        <v>0</v>
      </c>
      <c r="AW303" s="104">
        <f>'Relevant Variables'!G181</f>
        <v>0</v>
      </c>
      <c r="AX303" s="104">
        <f>'Relevant Variables'!G211</f>
        <v>0</v>
      </c>
      <c r="AY303" s="104">
        <f>'Relevant Variables'!G241</f>
        <v>0</v>
      </c>
      <c r="AZ303" s="104">
        <f>'Relevant Variables'!G271</f>
        <v>0</v>
      </c>
      <c r="BA303" s="104">
        <f>'Relevant Variables'!G301</f>
        <v>0</v>
      </c>
      <c r="BB303" s="104">
        <f>'Relevant Variables'!G331</f>
        <v>0</v>
      </c>
      <c r="BC303" s="104">
        <f>'Relevant Variables'!G361</f>
        <v>0</v>
      </c>
      <c r="BD303" s="104">
        <f>'Relevant Variables'!G391</f>
        <v>0</v>
      </c>
      <c r="BE303" s="104">
        <f>'Relevant Variables'!G421</f>
        <v>0</v>
      </c>
      <c r="BF303" s="104">
        <f>'Relevant Variables'!G451</f>
        <v>0</v>
      </c>
      <c r="BG303" s="104">
        <f>'Relevant Variables'!G481</f>
        <v>0</v>
      </c>
      <c r="BH303" s="104">
        <f>'Relevant Variables'!G511</f>
        <v>0</v>
      </c>
      <c r="BI303" s="104">
        <f>'Relevant Variables'!G541</f>
        <v>0</v>
      </c>
      <c r="BJ303" s="104">
        <f>'Relevant Variables'!G571</f>
        <v>0</v>
      </c>
      <c r="BK303" s="104">
        <f>'Relevant Variables'!G601</f>
        <v>0</v>
      </c>
    </row>
    <row r="304" spans="1:63" s="104" customFormat="1">
      <c r="A304" s="164">
        <f t="shared" si="5"/>
        <v>47239</v>
      </c>
      <c r="C304" s="163">
        <f>'Energy Consumption'!H31</f>
        <v>0</v>
      </c>
      <c r="D304" s="104">
        <f>'Energy Consumption'!H32</f>
        <v>0</v>
      </c>
      <c r="E304" s="163">
        <f>'Energy Consumption'!H113</f>
        <v>0</v>
      </c>
      <c r="F304" s="104">
        <f>'Energy Consumption'!H114</f>
        <v>0</v>
      </c>
      <c r="G304" s="163">
        <f>'Energy Consumption'!H195</f>
        <v>0</v>
      </c>
      <c r="H304" s="104">
        <f>'Energy Consumption'!H196</f>
        <v>0</v>
      </c>
      <c r="I304" s="163">
        <f>'Energy Consumption'!H277</f>
        <v>0</v>
      </c>
      <c r="J304" s="104">
        <f>'Energy Consumption'!H278</f>
        <v>0</v>
      </c>
      <c r="K304" s="163">
        <f>'Energy Consumption'!H359</f>
        <v>0</v>
      </c>
      <c r="L304" s="104">
        <f>'Energy Consumption'!H360</f>
        <v>0</v>
      </c>
      <c r="M304" s="163">
        <f>'Energy Consumption'!H441</f>
        <v>0</v>
      </c>
      <c r="N304" s="104">
        <f>'Energy Consumption'!H442</f>
        <v>0</v>
      </c>
      <c r="O304" s="163">
        <f>'Energy Consumption'!H523</f>
        <v>0</v>
      </c>
      <c r="P304" s="104">
        <f>'Energy Consumption'!H524</f>
        <v>0</v>
      </c>
      <c r="Q304" s="163">
        <f>'Energy Consumption'!H605</f>
        <v>0</v>
      </c>
      <c r="R304" s="104">
        <f>'Energy Consumption'!H606</f>
        <v>0</v>
      </c>
      <c r="S304" s="163">
        <f>'Energy Consumption'!H687</f>
        <v>0</v>
      </c>
      <c r="T304" s="104">
        <f>'Energy Consumption'!H688</f>
        <v>0</v>
      </c>
      <c r="U304" s="163">
        <f>'Energy Consumption'!H769</f>
        <v>0</v>
      </c>
      <c r="V304" s="104">
        <f>'Energy Consumption'!H770</f>
        <v>0</v>
      </c>
      <c r="W304" s="163">
        <f>'Energy Consumption'!H851</f>
        <v>0</v>
      </c>
      <c r="X304" s="104">
        <f>'Energy Consumption'!H852</f>
        <v>0</v>
      </c>
      <c r="Y304" s="163">
        <f>'Energy Consumption'!H933</f>
        <v>0</v>
      </c>
      <c r="Z304" s="104">
        <f>'Energy Consumption'!H934</f>
        <v>0</v>
      </c>
      <c r="AA304" s="163">
        <f>'Energy Consumption'!H1015</f>
        <v>0</v>
      </c>
      <c r="AB304" s="104">
        <f>'Energy Consumption'!H1016</f>
        <v>0</v>
      </c>
      <c r="AC304" s="163">
        <f>'Energy Consumption'!H1097</f>
        <v>0</v>
      </c>
      <c r="AD304" s="104">
        <f>'Energy Consumption'!H1098</f>
        <v>0</v>
      </c>
      <c r="AE304" s="163">
        <f>'Energy Consumption'!H1179</f>
        <v>0</v>
      </c>
      <c r="AF304" s="104">
        <f>'Energy Consumption'!H1180</f>
        <v>0</v>
      </c>
      <c r="AG304" s="163">
        <f>'Energy Consumption'!H1261</f>
        <v>0</v>
      </c>
      <c r="AH304" s="104">
        <f>'Energy Consumption'!H1262</f>
        <v>0</v>
      </c>
      <c r="AI304" s="163">
        <f>'Energy Consumption'!H1343</f>
        <v>0</v>
      </c>
      <c r="AJ304" s="104">
        <f>'Energy Consumption'!H1344</f>
        <v>0</v>
      </c>
      <c r="AK304" s="163">
        <f>'Energy Consumption'!H1425</f>
        <v>0</v>
      </c>
      <c r="AL304" s="104">
        <f>'Energy Consumption'!H1426</f>
        <v>0</v>
      </c>
      <c r="AM304" s="163">
        <f>'Energy Consumption'!H1507</f>
        <v>0</v>
      </c>
      <c r="AN304" s="104">
        <f>'Energy Consumption'!H1508</f>
        <v>0</v>
      </c>
      <c r="AO304" s="163">
        <f>'Energy Consumption'!H1589</f>
        <v>0</v>
      </c>
      <c r="AP304" s="104">
        <f>'Energy Consumption'!H1590</f>
        <v>0</v>
      </c>
      <c r="AR304" s="104">
        <f>'Relevant Variables'!H31</f>
        <v>0</v>
      </c>
      <c r="AS304" s="104">
        <f>'Relevant Variables'!H61</f>
        <v>0</v>
      </c>
      <c r="AT304" s="104">
        <f>'Relevant Variables'!H91</f>
        <v>0</v>
      </c>
      <c r="AU304" s="104">
        <f>'Relevant Variables'!H121</f>
        <v>0</v>
      </c>
      <c r="AV304" s="104">
        <f>'Relevant Variables'!H151</f>
        <v>0</v>
      </c>
      <c r="AW304" s="104">
        <f>'Relevant Variables'!H181</f>
        <v>0</v>
      </c>
      <c r="AX304" s="104">
        <f>'Relevant Variables'!H211</f>
        <v>0</v>
      </c>
      <c r="AY304" s="104">
        <f>'Relevant Variables'!H241</f>
        <v>0</v>
      </c>
      <c r="AZ304" s="104">
        <f>'Relevant Variables'!H271</f>
        <v>0</v>
      </c>
      <c r="BA304" s="104">
        <f>'Relevant Variables'!H301</f>
        <v>0</v>
      </c>
      <c r="BB304" s="104">
        <f>'Relevant Variables'!H331</f>
        <v>0</v>
      </c>
      <c r="BC304" s="104">
        <f>'Relevant Variables'!H361</f>
        <v>0</v>
      </c>
      <c r="BD304" s="104">
        <f>'Relevant Variables'!H391</f>
        <v>0</v>
      </c>
      <c r="BE304" s="104">
        <f>'Relevant Variables'!H421</f>
        <v>0</v>
      </c>
      <c r="BF304" s="104">
        <f>'Relevant Variables'!H451</f>
        <v>0</v>
      </c>
      <c r="BG304" s="104">
        <f>'Relevant Variables'!H481</f>
        <v>0</v>
      </c>
      <c r="BH304" s="104">
        <f>'Relevant Variables'!H511</f>
        <v>0</v>
      </c>
      <c r="BI304" s="104">
        <f>'Relevant Variables'!H541</f>
        <v>0</v>
      </c>
      <c r="BJ304" s="104">
        <f>'Relevant Variables'!H571</f>
        <v>0</v>
      </c>
      <c r="BK304" s="104">
        <f>'Relevant Variables'!H601</f>
        <v>0</v>
      </c>
    </row>
    <row r="305" spans="1:63" s="104" customFormat="1">
      <c r="A305" s="164">
        <f t="shared" si="5"/>
        <v>47270</v>
      </c>
      <c r="C305" s="163">
        <f>'Energy Consumption'!I31</f>
        <v>0</v>
      </c>
      <c r="D305" s="104">
        <f>'Energy Consumption'!I32</f>
        <v>0</v>
      </c>
      <c r="E305" s="163">
        <f>'Energy Consumption'!I113</f>
        <v>0</v>
      </c>
      <c r="F305" s="104">
        <f>'Energy Consumption'!I114</f>
        <v>0</v>
      </c>
      <c r="G305" s="163">
        <f>'Energy Consumption'!I195</f>
        <v>0</v>
      </c>
      <c r="H305" s="104">
        <f>'Energy Consumption'!I196</f>
        <v>0</v>
      </c>
      <c r="I305" s="163">
        <f>'Energy Consumption'!I277</f>
        <v>0</v>
      </c>
      <c r="J305" s="104">
        <f>'Energy Consumption'!I278</f>
        <v>0</v>
      </c>
      <c r="K305" s="163">
        <f>'Energy Consumption'!I359</f>
        <v>0</v>
      </c>
      <c r="L305" s="104">
        <f>'Energy Consumption'!I360</f>
        <v>0</v>
      </c>
      <c r="M305" s="163">
        <f>'Energy Consumption'!I441</f>
        <v>0</v>
      </c>
      <c r="N305" s="104">
        <f>'Energy Consumption'!I442</f>
        <v>0</v>
      </c>
      <c r="O305" s="163">
        <f>'Energy Consumption'!I523</f>
        <v>0</v>
      </c>
      <c r="P305" s="104">
        <f>'Energy Consumption'!I524</f>
        <v>0</v>
      </c>
      <c r="Q305" s="163">
        <f>'Energy Consumption'!I605</f>
        <v>0</v>
      </c>
      <c r="R305" s="104">
        <f>'Energy Consumption'!I606</f>
        <v>0</v>
      </c>
      <c r="S305" s="163">
        <f>'Energy Consumption'!I687</f>
        <v>0</v>
      </c>
      <c r="T305" s="104">
        <f>'Energy Consumption'!I688</f>
        <v>0</v>
      </c>
      <c r="U305" s="163">
        <f>'Energy Consumption'!I769</f>
        <v>0</v>
      </c>
      <c r="V305" s="104">
        <f>'Energy Consumption'!I770</f>
        <v>0</v>
      </c>
      <c r="W305" s="163">
        <f>'Energy Consumption'!I851</f>
        <v>0</v>
      </c>
      <c r="X305" s="104">
        <f>'Energy Consumption'!I852</f>
        <v>0</v>
      </c>
      <c r="Y305" s="163">
        <f>'Energy Consumption'!I933</f>
        <v>0</v>
      </c>
      <c r="Z305" s="104">
        <f>'Energy Consumption'!I934</f>
        <v>0</v>
      </c>
      <c r="AA305" s="163">
        <f>'Energy Consumption'!I1015</f>
        <v>0</v>
      </c>
      <c r="AB305" s="104">
        <f>'Energy Consumption'!I1016</f>
        <v>0</v>
      </c>
      <c r="AC305" s="163">
        <f>'Energy Consumption'!I1097</f>
        <v>0</v>
      </c>
      <c r="AD305" s="104">
        <f>'Energy Consumption'!I1098</f>
        <v>0</v>
      </c>
      <c r="AE305" s="163">
        <f>'Energy Consumption'!I1179</f>
        <v>0</v>
      </c>
      <c r="AF305" s="104">
        <f>'Energy Consumption'!I1180</f>
        <v>0</v>
      </c>
      <c r="AG305" s="163">
        <f>'Energy Consumption'!I1261</f>
        <v>0</v>
      </c>
      <c r="AH305" s="104">
        <f>'Energy Consumption'!I1262</f>
        <v>0</v>
      </c>
      <c r="AI305" s="163">
        <f>'Energy Consumption'!I1343</f>
        <v>0</v>
      </c>
      <c r="AJ305" s="104">
        <f>'Energy Consumption'!I1344</f>
        <v>0</v>
      </c>
      <c r="AK305" s="163">
        <f>'Energy Consumption'!I1425</f>
        <v>0</v>
      </c>
      <c r="AL305" s="104">
        <f>'Energy Consumption'!I1426</f>
        <v>0</v>
      </c>
      <c r="AM305" s="163">
        <f>'Energy Consumption'!I1507</f>
        <v>0</v>
      </c>
      <c r="AN305" s="104">
        <f>'Energy Consumption'!I1508</f>
        <v>0</v>
      </c>
      <c r="AO305" s="163">
        <f>'Energy Consumption'!I1589</f>
        <v>0</v>
      </c>
      <c r="AP305" s="104">
        <f>'Energy Consumption'!I1590</f>
        <v>0</v>
      </c>
      <c r="AR305" s="104">
        <f>'Relevant Variables'!I31</f>
        <v>0</v>
      </c>
      <c r="AS305" s="104">
        <f>'Relevant Variables'!I61</f>
        <v>0</v>
      </c>
      <c r="AT305" s="104">
        <f>'Relevant Variables'!I91</f>
        <v>0</v>
      </c>
      <c r="AU305" s="104">
        <f>'Relevant Variables'!I121</f>
        <v>0</v>
      </c>
      <c r="AV305" s="104">
        <f>'Relevant Variables'!I151</f>
        <v>0</v>
      </c>
      <c r="AW305" s="104">
        <f>'Relevant Variables'!I181</f>
        <v>0</v>
      </c>
      <c r="AX305" s="104">
        <f>'Relevant Variables'!I211</f>
        <v>0</v>
      </c>
      <c r="AY305" s="104">
        <f>'Relevant Variables'!I241</f>
        <v>0</v>
      </c>
      <c r="AZ305" s="104">
        <f>'Relevant Variables'!I271</f>
        <v>0</v>
      </c>
      <c r="BA305" s="104">
        <f>'Relevant Variables'!I301</f>
        <v>0</v>
      </c>
      <c r="BB305" s="104">
        <f>'Relevant Variables'!I331</f>
        <v>0</v>
      </c>
      <c r="BC305" s="104">
        <f>'Relevant Variables'!I361</f>
        <v>0</v>
      </c>
      <c r="BD305" s="104">
        <f>'Relevant Variables'!I391</f>
        <v>0</v>
      </c>
      <c r="BE305" s="104">
        <f>'Relevant Variables'!I421</f>
        <v>0</v>
      </c>
      <c r="BF305" s="104">
        <f>'Relevant Variables'!I451</f>
        <v>0</v>
      </c>
      <c r="BG305" s="104">
        <f>'Relevant Variables'!I481</f>
        <v>0</v>
      </c>
      <c r="BH305" s="104">
        <f>'Relevant Variables'!I511</f>
        <v>0</v>
      </c>
      <c r="BI305" s="104">
        <f>'Relevant Variables'!I541</f>
        <v>0</v>
      </c>
      <c r="BJ305" s="104">
        <f>'Relevant Variables'!I571</f>
        <v>0</v>
      </c>
      <c r="BK305" s="104">
        <f>'Relevant Variables'!I601</f>
        <v>0</v>
      </c>
    </row>
    <row r="306" spans="1:63" s="104" customFormat="1">
      <c r="A306" s="164">
        <f t="shared" si="5"/>
        <v>47300</v>
      </c>
      <c r="C306" s="163">
        <f>'Energy Consumption'!J31</f>
        <v>0</v>
      </c>
      <c r="D306" s="104">
        <f>'Energy Consumption'!J32</f>
        <v>0</v>
      </c>
      <c r="E306" s="163">
        <f>'Energy Consumption'!J113</f>
        <v>0</v>
      </c>
      <c r="F306" s="104">
        <f>'Energy Consumption'!J114</f>
        <v>0</v>
      </c>
      <c r="G306" s="163">
        <f>'Energy Consumption'!J195</f>
        <v>0</v>
      </c>
      <c r="H306" s="104">
        <f>'Energy Consumption'!J196</f>
        <v>0</v>
      </c>
      <c r="I306" s="163">
        <f>'Energy Consumption'!J277</f>
        <v>0</v>
      </c>
      <c r="J306" s="104">
        <f>'Energy Consumption'!J278</f>
        <v>0</v>
      </c>
      <c r="K306" s="163">
        <f>'Energy Consumption'!J359</f>
        <v>0</v>
      </c>
      <c r="L306" s="104">
        <f>'Energy Consumption'!J360</f>
        <v>0</v>
      </c>
      <c r="M306" s="163">
        <f>'Energy Consumption'!J441</f>
        <v>0</v>
      </c>
      <c r="N306" s="104">
        <f>'Energy Consumption'!J442</f>
        <v>0</v>
      </c>
      <c r="O306" s="163">
        <f>'Energy Consumption'!J523</f>
        <v>0</v>
      </c>
      <c r="P306" s="104">
        <f>'Energy Consumption'!J524</f>
        <v>0</v>
      </c>
      <c r="Q306" s="163">
        <f>'Energy Consumption'!J605</f>
        <v>0</v>
      </c>
      <c r="R306" s="104">
        <f>'Energy Consumption'!J606</f>
        <v>0</v>
      </c>
      <c r="S306" s="163">
        <f>'Energy Consumption'!J687</f>
        <v>0</v>
      </c>
      <c r="T306" s="104">
        <f>'Energy Consumption'!J688</f>
        <v>0</v>
      </c>
      <c r="U306" s="163">
        <f>'Energy Consumption'!J769</f>
        <v>0</v>
      </c>
      <c r="V306" s="104">
        <f>'Energy Consumption'!J770</f>
        <v>0</v>
      </c>
      <c r="W306" s="163">
        <f>'Energy Consumption'!J851</f>
        <v>0</v>
      </c>
      <c r="X306" s="104">
        <f>'Energy Consumption'!J852</f>
        <v>0</v>
      </c>
      <c r="Y306" s="163">
        <f>'Energy Consumption'!J933</f>
        <v>0</v>
      </c>
      <c r="Z306" s="104">
        <f>'Energy Consumption'!J934</f>
        <v>0</v>
      </c>
      <c r="AA306" s="163">
        <f>'Energy Consumption'!J1015</f>
        <v>0</v>
      </c>
      <c r="AB306" s="104">
        <f>'Energy Consumption'!J1016</f>
        <v>0</v>
      </c>
      <c r="AC306" s="163">
        <f>'Energy Consumption'!J1097</f>
        <v>0</v>
      </c>
      <c r="AD306" s="104">
        <f>'Energy Consumption'!J1098</f>
        <v>0</v>
      </c>
      <c r="AE306" s="163">
        <f>'Energy Consumption'!J1179</f>
        <v>0</v>
      </c>
      <c r="AF306" s="104">
        <f>'Energy Consumption'!J1180</f>
        <v>0</v>
      </c>
      <c r="AG306" s="163">
        <f>'Energy Consumption'!J1261</f>
        <v>0</v>
      </c>
      <c r="AH306" s="104">
        <f>'Energy Consumption'!J1262</f>
        <v>0</v>
      </c>
      <c r="AI306" s="163">
        <f>'Energy Consumption'!J1343</f>
        <v>0</v>
      </c>
      <c r="AJ306" s="104">
        <f>'Energy Consumption'!J1344</f>
        <v>0</v>
      </c>
      <c r="AK306" s="163">
        <f>'Energy Consumption'!J1425</f>
        <v>0</v>
      </c>
      <c r="AL306" s="104">
        <f>'Energy Consumption'!J1426</f>
        <v>0</v>
      </c>
      <c r="AM306" s="163">
        <f>'Energy Consumption'!J1507</f>
        <v>0</v>
      </c>
      <c r="AN306" s="104">
        <f>'Energy Consumption'!J1508</f>
        <v>0</v>
      </c>
      <c r="AO306" s="163">
        <f>'Energy Consumption'!J1589</f>
        <v>0</v>
      </c>
      <c r="AP306" s="104">
        <f>'Energy Consumption'!J1590</f>
        <v>0</v>
      </c>
      <c r="AR306" s="104">
        <f>'Relevant Variables'!J31</f>
        <v>0</v>
      </c>
      <c r="AS306" s="104">
        <f>'Relevant Variables'!J61</f>
        <v>0</v>
      </c>
      <c r="AT306" s="104">
        <f>'Relevant Variables'!J91</f>
        <v>0</v>
      </c>
      <c r="AU306" s="104">
        <f>'Relevant Variables'!J121</f>
        <v>0</v>
      </c>
      <c r="AV306" s="104">
        <f>'Relevant Variables'!J151</f>
        <v>0</v>
      </c>
      <c r="AW306" s="104">
        <f>'Relevant Variables'!J181</f>
        <v>0</v>
      </c>
      <c r="AX306" s="104">
        <f>'Relevant Variables'!J211</f>
        <v>0</v>
      </c>
      <c r="AY306" s="104">
        <f>'Relevant Variables'!J241</f>
        <v>0</v>
      </c>
      <c r="AZ306" s="104">
        <f>'Relevant Variables'!J271</f>
        <v>0</v>
      </c>
      <c r="BA306" s="104">
        <f>'Relevant Variables'!J301</f>
        <v>0</v>
      </c>
      <c r="BB306" s="104">
        <f>'Relevant Variables'!J331</f>
        <v>0</v>
      </c>
      <c r="BC306" s="104">
        <f>'Relevant Variables'!J361</f>
        <v>0</v>
      </c>
      <c r="BD306" s="104">
        <f>'Relevant Variables'!J391</f>
        <v>0</v>
      </c>
      <c r="BE306" s="104">
        <f>'Relevant Variables'!J421</f>
        <v>0</v>
      </c>
      <c r="BF306" s="104">
        <f>'Relevant Variables'!J451</f>
        <v>0</v>
      </c>
      <c r="BG306" s="104">
        <f>'Relevant Variables'!J481</f>
        <v>0</v>
      </c>
      <c r="BH306" s="104">
        <f>'Relevant Variables'!J511</f>
        <v>0</v>
      </c>
      <c r="BI306" s="104">
        <f>'Relevant Variables'!J541</f>
        <v>0</v>
      </c>
      <c r="BJ306" s="104">
        <f>'Relevant Variables'!J571</f>
        <v>0</v>
      </c>
      <c r="BK306" s="104">
        <f>'Relevant Variables'!J601</f>
        <v>0</v>
      </c>
    </row>
    <row r="307" spans="1:63" s="104" customFormat="1">
      <c r="A307" s="164">
        <f t="shared" si="5"/>
        <v>47331</v>
      </c>
      <c r="C307" s="163">
        <f>'Energy Consumption'!K31</f>
        <v>0</v>
      </c>
      <c r="D307" s="104">
        <f>'Energy Consumption'!K32</f>
        <v>0</v>
      </c>
      <c r="E307" s="163">
        <f>'Energy Consumption'!K113</f>
        <v>0</v>
      </c>
      <c r="F307" s="104">
        <f>'Energy Consumption'!K114</f>
        <v>0</v>
      </c>
      <c r="G307" s="163">
        <f>'Energy Consumption'!K195</f>
        <v>0</v>
      </c>
      <c r="H307" s="104">
        <f>'Energy Consumption'!K196</f>
        <v>0</v>
      </c>
      <c r="I307" s="163">
        <f>'Energy Consumption'!K277</f>
        <v>0</v>
      </c>
      <c r="J307" s="104">
        <f>'Energy Consumption'!K278</f>
        <v>0</v>
      </c>
      <c r="K307" s="163">
        <f>'Energy Consumption'!K359</f>
        <v>0</v>
      </c>
      <c r="L307" s="104">
        <f>'Energy Consumption'!K360</f>
        <v>0</v>
      </c>
      <c r="M307" s="163">
        <f>'Energy Consumption'!K441</f>
        <v>0</v>
      </c>
      <c r="N307" s="104">
        <f>'Energy Consumption'!K442</f>
        <v>0</v>
      </c>
      <c r="O307" s="163">
        <f>'Energy Consumption'!K523</f>
        <v>0</v>
      </c>
      <c r="P307" s="104">
        <f>'Energy Consumption'!K524</f>
        <v>0</v>
      </c>
      <c r="Q307" s="163">
        <f>'Energy Consumption'!K605</f>
        <v>0</v>
      </c>
      <c r="R307" s="104">
        <f>'Energy Consumption'!K606</f>
        <v>0</v>
      </c>
      <c r="S307" s="163">
        <f>'Energy Consumption'!K687</f>
        <v>0</v>
      </c>
      <c r="T307" s="104">
        <f>'Energy Consumption'!K688</f>
        <v>0</v>
      </c>
      <c r="U307" s="163">
        <f>'Energy Consumption'!K769</f>
        <v>0</v>
      </c>
      <c r="V307" s="104">
        <f>'Energy Consumption'!K770</f>
        <v>0</v>
      </c>
      <c r="W307" s="163">
        <f>'Energy Consumption'!K851</f>
        <v>0</v>
      </c>
      <c r="X307" s="104">
        <f>'Energy Consumption'!K852</f>
        <v>0</v>
      </c>
      <c r="Y307" s="163">
        <f>'Energy Consumption'!K933</f>
        <v>0</v>
      </c>
      <c r="Z307" s="104">
        <f>'Energy Consumption'!K934</f>
        <v>0</v>
      </c>
      <c r="AA307" s="163">
        <f>'Energy Consumption'!K1015</f>
        <v>0</v>
      </c>
      <c r="AB307" s="104">
        <f>'Energy Consumption'!K1016</f>
        <v>0</v>
      </c>
      <c r="AC307" s="163">
        <f>'Energy Consumption'!K1097</f>
        <v>0</v>
      </c>
      <c r="AD307" s="104">
        <f>'Energy Consumption'!K1098</f>
        <v>0</v>
      </c>
      <c r="AE307" s="163">
        <f>'Energy Consumption'!K1179</f>
        <v>0</v>
      </c>
      <c r="AF307" s="104">
        <f>'Energy Consumption'!K1180</f>
        <v>0</v>
      </c>
      <c r="AG307" s="163">
        <f>'Energy Consumption'!K1261</f>
        <v>0</v>
      </c>
      <c r="AH307" s="104">
        <f>'Energy Consumption'!K1262</f>
        <v>0</v>
      </c>
      <c r="AI307" s="163">
        <f>'Energy Consumption'!K1343</f>
        <v>0</v>
      </c>
      <c r="AJ307" s="104">
        <f>'Energy Consumption'!K1344</f>
        <v>0</v>
      </c>
      <c r="AK307" s="163">
        <f>'Energy Consumption'!K1425</f>
        <v>0</v>
      </c>
      <c r="AL307" s="104">
        <f>'Energy Consumption'!K1426</f>
        <v>0</v>
      </c>
      <c r="AM307" s="163">
        <f>'Energy Consumption'!K1507</f>
        <v>0</v>
      </c>
      <c r="AN307" s="104">
        <f>'Energy Consumption'!K1508</f>
        <v>0</v>
      </c>
      <c r="AO307" s="163">
        <f>'Energy Consumption'!K1589</f>
        <v>0</v>
      </c>
      <c r="AP307" s="104">
        <f>'Energy Consumption'!K1590</f>
        <v>0</v>
      </c>
      <c r="AR307" s="104">
        <f>'Relevant Variables'!K31</f>
        <v>0</v>
      </c>
      <c r="AS307" s="104">
        <f>'Relevant Variables'!K61</f>
        <v>0</v>
      </c>
      <c r="AT307" s="104">
        <f>'Relevant Variables'!K91</f>
        <v>0</v>
      </c>
      <c r="AU307" s="104">
        <f>'Relevant Variables'!K121</f>
        <v>0</v>
      </c>
      <c r="AV307" s="104">
        <f>'Relevant Variables'!K151</f>
        <v>0</v>
      </c>
      <c r="AW307" s="104">
        <f>'Relevant Variables'!K181</f>
        <v>0</v>
      </c>
      <c r="AX307" s="104">
        <f>'Relevant Variables'!K211</f>
        <v>0</v>
      </c>
      <c r="AY307" s="104">
        <f>'Relevant Variables'!K241</f>
        <v>0</v>
      </c>
      <c r="AZ307" s="104">
        <f>'Relevant Variables'!K271</f>
        <v>0</v>
      </c>
      <c r="BA307" s="104">
        <f>'Relevant Variables'!K301</f>
        <v>0</v>
      </c>
      <c r="BB307" s="104">
        <f>'Relevant Variables'!K331</f>
        <v>0</v>
      </c>
      <c r="BC307" s="104">
        <f>'Relevant Variables'!K361</f>
        <v>0</v>
      </c>
      <c r="BD307" s="104">
        <f>'Relevant Variables'!K391</f>
        <v>0</v>
      </c>
      <c r="BE307" s="104">
        <f>'Relevant Variables'!K421</f>
        <v>0</v>
      </c>
      <c r="BF307" s="104">
        <f>'Relevant Variables'!K451</f>
        <v>0</v>
      </c>
      <c r="BG307" s="104">
        <f>'Relevant Variables'!K481</f>
        <v>0</v>
      </c>
      <c r="BH307" s="104">
        <f>'Relevant Variables'!K511</f>
        <v>0</v>
      </c>
      <c r="BI307" s="104">
        <f>'Relevant Variables'!K541</f>
        <v>0</v>
      </c>
      <c r="BJ307" s="104">
        <f>'Relevant Variables'!K571</f>
        <v>0</v>
      </c>
      <c r="BK307" s="104">
        <f>'Relevant Variables'!K601</f>
        <v>0</v>
      </c>
    </row>
    <row r="308" spans="1:63" s="104" customFormat="1">
      <c r="A308" s="164">
        <f t="shared" si="5"/>
        <v>47362</v>
      </c>
      <c r="C308" s="163">
        <f>'Energy Consumption'!L31</f>
        <v>0</v>
      </c>
      <c r="D308" s="104">
        <f>'Energy Consumption'!L32</f>
        <v>0</v>
      </c>
      <c r="E308" s="163">
        <f>'Energy Consumption'!L113</f>
        <v>0</v>
      </c>
      <c r="F308" s="104">
        <f>'Energy Consumption'!L114</f>
        <v>0</v>
      </c>
      <c r="G308" s="163">
        <f>'Energy Consumption'!L195</f>
        <v>0</v>
      </c>
      <c r="H308" s="104">
        <f>'Energy Consumption'!L196</f>
        <v>0</v>
      </c>
      <c r="I308" s="163">
        <f>'Energy Consumption'!L277</f>
        <v>0</v>
      </c>
      <c r="J308" s="104">
        <f>'Energy Consumption'!L278</f>
        <v>0</v>
      </c>
      <c r="K308" s="163">
        <f>'Energy Consumption'!L359</f>
        <v>0</v>
      </c>
      <c r="L308" s="104">
        <f>'Energy Consumption'!L360</f>
        <v>0</v>
      </c>
      <c r="M308" s="163">
        <f>'Energy Consumption'!L441</f>
        <v>0</v>
      </c>
      <c r="N308" s="104">
        <f>'Energy Consumption'!L442</f>
        <v>0</v>
      </c>
      <c r="O308" s="163">
        <f>'Energy Consumption'!L523</f>
        <v>0</v>
      </c>
      <c r="P308" s="104">
        <f>'Energy Consumption'!L524</f>
        <v>0</v>
      </c>
      <c r="Q308" s="163">
        <f>'Energy Consumption'!L605</f>
        <v>0</v>
      </c>
      <c r="R308" s="104">
        <f>'Energy Consumption'!L606</f>
        <v>0</v>
      </c>
      <c r="S308" s="163">
        <f>'Energy Consumption'!L687</f>
        <v>0</v>
      </c>
      <c r="T308" s="104">
        <f>'Energy Consumption'!L688</f>
        <v>0</v>
      </c>
      <c r="U308" s="163">
        <f>'Energy Consumption'!L769</f>
        <v>0</v>
      </c>
      <c r="V308" s="104">
        <f>'Energy Consumption'!L770</f>
        <v>0</v>
      </c>
      <c r="W308" s="163">
        <f>'Energy Consumption'!L851</f>
        <v>0</v>
      </c>
      <c r="X308" s="104">
        <f>'Energy Consumption'!L852</f>
        <v>0</v>
      </c>
      <c r="Y308" s="163">
        <f>'Energy Consumption'!L933</f>
        <v>0</v>
      </c>
      <c r="Z308" s="104">
        <f>'Energy Consumption'!L934</f>
        <v>0</v>
      </c>
      <c r="AA308" s="163">
        <f>'Energy Consumption'!L1015</f>
        <v>0</v>
      </c>
      <c r="AB308" s="104">
        <f>'Energy Consumption'!L1016</f>
        <v>0</v>
      </c>
      <c r="AC308" s="163">
        <f>'Energy Consumption'!L1097</f>
        <v>0</v>
      </c>
      <c r="AD308" s="104">
        <f>'Energy Consumption'!L1098</f>
        <v>0</v>
      </c>
      <c r="AE308" s="163">
        <f>'Energy Consumption'!L1179</f>
        <v>0</v>
      </c>
      <c r="AF308" s="104">
        <f>'Energy Consumption'!L1180</f>
        <v>0</v>
      </c>
      <c r="AG308" s="163">
        <f>'Energy Consumption'!L1261</f>
        <v>0</v>
      </c>
      <c r="AH308" s="104">
        <f>'Energy Consumption'!L1262</f>
        <v>0</v>
      </c>
      <c r="AI308" s="163">
        <f>'Energy Consumption'!L1343</f>
        <v>0</v>
      </c>
      <c r="AJ308" s="104">
        <f>'Energy Consumption'!L1344</f>
        <v>0</v>
      </c>
      <c r="AK308" s="163">
        <f>'Energy Consumption'!L1425</f>
        <v>0</v>
      </c>
      <c r="AL308" s="104">
        <f>'Energy Consumption'!L1426</f>
        <v>0</v>
      </c>
      <c r="AM308" s="163">
        <f>'Energy Consumption'!L1507</f>
        <v>0</v>
      </c>
      <c r="AN308" s="104">
        <f>'Energy Consumption'!L1508</f>
        <v>0</v>
      </c>
      <c r="AO308" s="163">
        <f>'Energy Consumption'!L1589</f>
        <v>0</v>
      </c>
      <c r="AP308" s="104">
        <f>'Energy Consumption'!L1590</f>
        <v>0</v>
      </c>
      <c r="AR308" s="104">
        <f>'Relevant Variables'!L31</f>
        <v>0</v>
      </c>
      <c r="AS308" s="104">
        <f>'Relevant Variables'!L61</f>
        <v>0</v>
      </c>
      <c r="AT308" s="104">
        <f>'Relevant Variables'!L91</f>
        <v>0</v>
      </c>
      <c r="AU308" s="104">
        <f>'Relevant Variables'!L121</f>
        <v>0</v>
      </c>
      <c r="AV308" s="104">
        <f>'Relevant Variables'!L151</f>
        <v>0</v>
      </c>
      <c r="AW308" s="104">
        <f>'Relevant Variables'!L181</f>
        <v>0</v>
      </c>
      <c r="AX308" s="104">
        <f>'Relevant Variables'!L211</f>
        <v>0</v>
      </c>
      <c r="AY308" s="104">
        <f>'Relevant Variables'!L241</f>
        <v>0</v>
      </c>
      <c r="AZ308" s="104">
        <f>'Relevant Variables'!L271</f>
        <v>0</v>
      </c>
      <c r="BA308" s="104">
        <f>'Relevant Variables'!L301</f>
        <v>0</v>
      </c>
      <c r="BB308" s="104">
        <f>'Relevant Variables'!L331</f>
        <v>0</v>
      </c>
      <c r="BC308" s="104">
        <f>'Relevant Variables'!L361</f>
        <v>0</v>
      </c>
      <c r="BD308" s="104">
        <f>'Relevant Variables'!L391</f>
        <v>0</v>
      </c>
      <c r="BE308" s="104">
        <f>'Relevant Variables'!L421</f>
        <v>0</v>
      </c>
      <c r="BF308" s="104">
        <f>'Relevant Variables'!L451</f>
        <v>0</v>
      </c>
      <c r="BG308" s="104">
        <f>'Relevant Variables'!L481</f>
        <v>0</v>
      </c>
      <c r="BH308" s="104">
        <f>'Relevant Variables'!L511</f>
        <v>0</v>
      </c>
      <c r="BI308" s="104">
        <f>'Relevant Variables'!L541</f>
        <v>0</v>
      </c>
      <c r="BJ308" s="104">
        <f>'Relevant Variables'!L571</f>
        <v>0</v>
      </c>
      <c r="BK308" s="104">
        <f>'Relevant Variables'!L601</f>
        <v>0</v>
      </c>
    </row>
    <row r="309" spans="1:63" s="104" customFormat="1">
      <c r="A309" s="164">
        <f t="shared" si="5"/>
        <v>47392</v>
      </c>
      <c r="C309" s="163">
        <f>'Energy Consumption'!M31</f>
        <v>0</v>
      </c>
      <c r="D309" s="104">
        <f>'Energy Consumption'!M32</f>
        <v>0</v>
      </c>
      <c r="E309" s="163">
        <f>'Energy Consumption'!M113</f>
        <v>0</v>
      </c>
      <c r="F309" s="104">
        <f>'Energy Consumption'!M114</f>
        <v>0</v>
      </c>
      <c r="G309" s="163">
        <f>'Energy Consumption'!M195</f>
        <v>0</v>
      </c>
      <c r="H309" s="104">
        <f>'Energy Consumption'!M196</f>
        <v>0</v>
      </c>
      <c r="I309" s="163">
        <f>'Energy Consumption'!M277</f>
        <v>0</v>
      </c>
      <c r="J309" s="104">
        <f>'Energy Consumption'!M278</f>
        <v>0</v>
      </c>
      <c r="K309" s="163">
        <f>'Energy Consumption'!M359</f>
        <v>0</v>
      </c>
      <c r="L309" s="104">
        <f>'Energy Consumption'!M360</f>
        <v>0</v>
      </c>
      <c r="M309" s="163">
        <f>'Energy Consumption'!M441</f>
        <v>0</v>
      </c>
      <c r="N309" s="104">
        <f>'Energy Consumption'!M442</f>
        <v>0</v>
      </c>
      <c r="O309" s="163">
        <f>'Energy Consumption'!M523</f>
        <v>0</v>
      </c>
      <c r="P309" s="104">
        <f>'Energy Consumption'!M524</f>
        <v>0</v>
      </c>
      <c r="Q309" s="163">
        <f>'Energy Consumption'!M605</f>
        <v>0</v>
      </c>
      <c r="R309" s="104">
        <f>'Energy Consumption'!M606</f>
        <v>0</v>
      </c>
      <c r="S309" s="163">
        <f>'Energy Consumption'!M687</f>
        <v>0</v>
      </c>
      <c r="T309" s="104">
        <f>'Energy Consumption'!M688</f>
        <v>0</v>
      </c>
      <c r="U309" s="163">
        <f>'Energy Consumption'!M769</f>
        <v>0</v>
      </c>
      <c r="V309" s="104">
        <f>'Energy Consumption'!M770</f>
        <v>0</v>
      </c>
      <c r="W309" s="163">
        <f>'Energy Consumption'!M851</f>
        <v>0</v>
      </c>
      <c r="X309" s="104">
        <f>'Energy Consumption'!M852</f>
        <v>0</v>
      </c>
      <c r="Y309" s="163">
        <f>'Energy Consumption'!M933</f>
        <v>0</v>
      </c>
      <c r="Z309" s="104">
        <f>'Energy Consumption'!M934</f>
        <v>0</v>
      </c>
      <c r="AA309" s="163">
        <f>'Energy Consumption'!M1015</f>
        <v>0</v>
      </c>
      <c r="AB309" s="104">
        <f>'Energy Consumption'!M1016</f>
        <v>0</v>
      </c>
      <c r="AC309" s="163">
        <f>'Energy Consumption'!M1097</f>
        <v>0</v>
      </c>
      <c r="AD309" s="104">
        <f>'Energy Consumption'!M1098</f>
        <v>0</v>
      </c>
      <c r="AE309" s="163">
        <f>'Energy Consumption'!M1179</f>
        <v>0</v>
      </c>
      <c r="AF309" s="104">
        <f>'Energy Consumption'!M1180</f>
        <v>0</v>
      </c>
      <c r="AG309" s="163">
        <f>'Energy Consumption'!M1261</f>
        <v>0</v>
      </c>
      <c r="AH309" s="104">
        <f>'Energy Consumption'!M1262</f>
        <v>0</v>
      </c>
      <c r="AI309" s="163">
        <f>'Energy Consumption'!M1343</f>
        <v>0</v>
      </c>
      <c r="AJ309" s="104">
        <f>'Energy Consumption'!M1344</f>
        <v>0</v>
      </c>
      <c r="AK309" s="163">
        <f>'Energy Consumption'!M1425</f>
        <v>0</v>
      </c>
      <c r="AL309" s="104">
        <f>'Energy Consumption'!M1426</f>
        <v>0</v>
      </c>
      <c r="AM309" s="163">
        <f>'Energy Consumption'!M1507</f>
        <v>0</v>
      </c>
      <c r="AN309" s="104">
        <f>'Energy Consumption'!M1508</f>
        <v>0</v>
      </c>
      <c r="AO309" s="163">
        <f>'Energy Consumption'!M1589</f>
        <v>0</v>
      </c>
      <c r="AP309" s="104">
        <f>'Energy Consumption'!M1590</f>
        <v>0</v>
      </c>
      <c r="AR309" s="104">
        <f>'Relevant Variables'!M31</f>
        <v>0</v>
      </c>
      <c r="AS309" s="104">
        <f>'Relevant Variables'!M61</f>
        <v>0</v>
      </c>
      <c r="AT309" s="104">
        <f>'Relevant Variables'!M91</f>
        <v>0</v>
      </c>
      <c r="AU309" s="104">
        <f>'Relevant Variables'!M121</f>
        <v>0</v>
      </c>
      <c r="AV309" s="104">
        <f>'Relevant Variables'!M151</f>
        <v>0</v>
      </c>
      <c r="AW309" s="104">
        <f>'Relevant Variables'!M181</f>
        <v>0</v>
      </c>
      <c r="AX309" s="104">
        <f>'Relevant Variables'!M211</f>
        <v>0</v>
      </c>
      <c r="AY309" s="104">
        <f>'Relevant Variables'!M241</f>
        <v>0</v>
      </c>
      <c r="AZ309" s="104">
        <f>'Relevant Variables'!M271</f>
        <v>0</v>
      </c>
      <c r="BA309" s="104">
        <f>'Relevant Variables'!M301</f>
        <v>0</v>
      </c>
      <c r="BB309" s="104">
        <f>'Relevant Variables'!M331</f>
        <v>0</v>
      </c>
      <c r="BC309" s="104">
        <f>'Relevant Variables'!M361</f>
        <v>0</v>
      </c>
      <c r="BD309" s="104">
        <f>'Relevant Variables'!M391</f>
        <v>0</v>
      </c>
      <c r="BE309" s="104">
        <f>'Relevant Variables'!M421</f>
        <v>0</v>
      </c>
      <c r="BF309" s="104">
        <f>'Relevant Variables'!M451</f>
        <v>0</v>
      </c>
      <c r="BG309" s="104">
        <f>'Relevant Variables'!M481</f>
        <v>0</v>
      </c>
      <c r="BH309" s="104">
        <f>'Relevant Variables'!M511</f>
        <v>0</v>
      </c>
      <c r="BI309" s="104">
        <f>'Relevant Variables'!M541</f>
        <v>0</v>
      </c>
      <c r="BJ309" s="104">
        <f>'Relevant Variables'!M571</f>
        <v>0</v>
      </c>
      <c r="BK309" s="104">
        <f>'Relevant Variables'!M601</f>
        <v>0</v>
      </c>
    </row>
    <row r="310" spans="1:63" s="104" customFormat="1">
      <c r="A310" s="164">
        <f t="shared" si="5"/>
        <v>47423</v>
      </c>
      <c r="C310" s="163">
        <f>'Energy Consumption'!N31</f>
        <v>0</v>
      </c>
      <c r="D310" s="104">
        <f>'Energy Consumption'!N32</f>
        <v>0</v>
      </c>
      <c r="E310" s="163">
        <f>'Energy Consumption'!N113</f>
        <v>0</v>
      </c>
      <c r="F310" s="104">
        <f>'Energy Consumption'!N114</f>
        <v>0</v>
      </c>
      <c r="G310" s="163">
        <f>'Energy Consumption'!N195</f>
        <v>0</v>
      </c>
      <c r="H310" s="104">
        <f>'Energy Consumption'!N196</f>
        <v>0</v>
      </c>
      <c r="I310" s="163">
        <f>'Energy Consumption'!N277</f>
        <v>0</v>
      </c>
      <c r="J310" s="104">
        <f>'Energy Consumption'!N278</f>
        <v>0</v>
      </c>
      <c r="K310" s="163">
        <f>'Energy Consumption'!N359</f>
        <v>0</v>
      </c>
      <c r="L310" s="104">
        <f>'Energy Consumption'!N360</f>
        <v>0</v>
      </c>
      <c r="M310" s="163">
        <f>'Energy Consumption'!N441</f>
        <v>0</v>
      </c>
      <c r="N310" s="104">
        <f>'Energy Consumption'!N442</f>
        <v>0</v>
      </c>
      <c r="O310" s="163">
        <f>'Energy Consumption'!N523</f>
        <v>0</v>
      </c>
      <c r="P310" s="104">
        <f>'Energy Consumption'!N524</f>
        <v>0</v>
      </c>
      <c r="Q310" s="163">
        <f>'Energy Consumption'!N605</f>
        <v>0</v>
      </c>
      <c r="R310" s="104">
        <f>'Energy Consumption'!N606</f>
        <v>0</v>
      </c>
      <c r="S310" s="163">
        <f>'Energy Consumption'!N687</f>
        <v>0</v>
      </c>
      <c r="T310" s="104">
        <f>'Energy Consumption'!N688</f>
        <v>0</v>
      </c>
      <c r="U310" s="163">
        <f>'Energy Consumption'!N769</f>
        <v>0</v>
      </c>
      <c r="V310" s="104">
        <f>'Energy Consumption'!N770</f>
        <v>0</v>
      </c>
      <c r="W310" s="163">
        <f>'Energy Consumption'!N851</f>
        <v>0</v>
      </c>
      <c r="X310" s="104">
        <f>'Energy Consumption'!N852</f>
        <v>0</v>
      </c>
      <c r="Y310" s="163">
        <f>'Energy Consumption'!N933</f>
        <v>0</v>
      </c>
      <c r="Z310" s="104">
        <f>'Energy Consumption'!N934</f>
        <v>0</v>
      </c>
      <c r="AA310" s="163">
        <f>'Energy Consumption'!N1015</f>
        <v>0</v>
      </c>
      <c r="AB310" s="104">
        <f>'Energy Consumption'!N1016</f>
        <v>0</v>
      </c>
      <c r="AC310" s="163">
        <f>'Energy Consumption'!N1097</f>
        <v>0</v>
      </c>
      <c r="AD310" s="104">
        <f>'Energy Consumption'!N1098</f>
        <v>0</v>
      </c>
      <c r="AE310" s="163">
        <f>'Energy Consumption'!N1179</f>
        <v>0</v>
      </c>
      <c r="AF310" s="104">
        <f>'Energy Consumption'!N1180</f>
        <v>0</v>
      </c>
      <c r="AG310" s="163">
        <f>'Energy Consumption'!N1261</f>
        <v>0</v>
      </c>
      <c r="AH310" s="104">
        <f>'Energy Consumption'!N1262</f>
        <v>0</v>
      </c>
      <c r="AI310" s="163">
        <f>'Energy Consumption'!N1343</f>
        <v>0</v>
      </c>
      <c r="AJ310" s="104">
        <f>'Energy Consumption'!N1344</f>
        <v>0</v>
      </c>
      <c r="AK310" s="163">
        <f>'Energy Consumption'!N1425</f>
        <v>0</v>
      </c>
      <c r="AL310" s="104">
        <f>'Energy Consumption'!N1426</f>
        <v>0</v>
      </c>
      <c r="AM310" s="163">
        <f>'Energy Consumption'!N1507</f>
        <v>0</v>
      </c>
      <c r="AN310" s="104">
        <f>'Energy Consumption'!N1508</f>
        <v>0</v>
      </c>
      <c r="AO310" s="163">
        <f>'Energy Consumption'!N1589</f>
        <v>0</v>
      </c>
      <c r="AP310" s="104">
        <f>'Energy Consumption'!N1590</f>
        <v>0</v>
      </c>
      <c r="AR310" s="104">
        <f>'Relevant Variables'!N31</f>
        <v>0</v>
      </c>
      <c r="AS310" s="104">
        <f>'Relevant Variables'!N61</f>
        <v>0</v>
      </c>
      <c r="AT310" s="104">
        <f>'Relevant Variables'!N91</f>
        <v>0</v>
      </c>
      <c r="AU310" s="104">
        <f>'Relevant Variables'!N121</f>
        <v>0</v>
      </c>
      <c r="AV310" s="104">
        <f>'Relevant Variables'!N151</f>
        <v>0</v>
      </c>
      <c r="AW310" s="104">
        <f>'Relevant Variables'!N181</f>
        <v>0</v>
      </c>
      <c r="AX310" s="104">
        <f>'Relevant Variables'!N211</f>
        <v>0</v>
      </c>
      <c r="AY310" s="104">
        <f>'Relevant Variables'!N241</f>
        <v>0</v>
      </c>
      <c r="AZ310" s="104">
        <f>'Relevant Variables'!N271</f>
        <v>0</v>
      </c>
      <c r="BA310" s="104">
        <f>'Relevant Variables'!N301</f>
        <v>0</v>
      </c>
      <c r="BB310" s="104">
        <f>'Relevant Variables'!N331</f>
        <v>0</v>
      </c>
      <c r="BC310" s="104">
        <f>'Relevant Variables'!N361</f>
        <v>0</v>
      </c>
      <c r="BD310" s="104">
        <f>'Relevant Variables'!N391</f>
        <v>0</v>
      </c>
      <c r="BE310" s="104">
        <f>'Relevant Variables'!N421</f>
        <v>0</v>
      </c>
      <c r="BF310" s="104">
        <f>'Relevant Variables'!N451</f>
        <v>0</v>
      </c>
      <c r="BG310" s="104">
        <f>'Relevant Variables'!N481</f>
        <v>0</v>
      </c>
      <c r="BH310" s="104">
        <f>'Relevant Variables'!N511</f>
        <v>0</v>
      </c>
      <c r="BI310" s="104">
        <f>'Relevant Variables'!N541</f>
        <v>0</v>
      </c>
      <c r="BJ310" s="104">
        <f>'Relevant Variables'!N571</f>
        <v>0</v>
      </c>
      <c r="BK310" s="104">
        <f>'Relevant Variables'!N601</f>
        <v>0</v>
      </c>
    </row>
    <row r="311" spans="1:63" s="104" customFormat="1">
      <c r="A311" s="164">
        <f t="shared" si="5"/>
        <v>47453</v>
      </c>
      <c r="C311" s="163">
        <f>'Energy Consumption'!O31</f>
        <v>0</v>
      </c>
      <c r="D311" s="104">
        <f>'Energy Consumption'!O32</f>
        <v>0</v>
      </c>
      <c r="E311" s="163">
        <f>'Energy Consumption'!O113</f>
        <v>0</v>
      </c>
      <c r="F311" s="104">
        <f>'Energy Consumption'!O114</f>
        <v>0</v>
      </c>
      <c r="G311" s="163">
        <f>'Energy Consumption'!O195</f>
        <v>0</v>
      </c>
      <c r="H311" s="104">
        <f>'Energy Consumption'!O196</f>
        <v>0</v>
      </c>
      <c r="I311" s="163">
        <f>'Energy Consumption'!O277</f>
        <v>0</v>
      </c>
      <c r="J311" s="104">
        <f>'Energy Consumption'!O278</f>
        <v>0</v>
      </c>
      <c r="K311" s="163">
        <f>'Energy Consumption'!O359</f>
        <v>0</v>
      </c>
      <c r="L311" s="104">
        <f>'Energy Consumption'!O360</f>
        <v>0</v>
      </c>
      <c r="M311" s="163">
        <f>'Energy Consumption'!O441</f>
        <v>0</v>
      </c>
      <c r="N311" s="104">
        <f>'Energy Consumption'!O442</f>
        <v>0</v>
      </c>
      <c r="O311" s="163">
        <f>'Energy Consumption'!O523</f>
        <v>0</v>
      </c>
      <c r="P311" s="104">
        <f>'Energy Consumption'!O524</f>
        <v>0</v>
      </c>
      <c r="Q311" s="163">
        <f>'Energy Consumption'!O605</f>
        <v>0</v>
      </c>
      <c r="R311" s="104">
        <f>'Energy Consumption'!O606</f>
        <v>0</v>
      </c>
      <c r="S311" s="163">
        <f>'Energy Consumption'!O687</f>
        <v>0</v>
      </c>
      <c r="T311" s="104">
        <f>'Energy Consumption'!O688</f>
        <v>0</v>
      </c>
      <c r="U311" s="163">
        <f>'Energy Consumption'!O769</f>
        <v>0</v>
      </c>
      <c r="V311" s="104">
        <f>'Energy Consumption'!O770</f>
        <v>0</v>
      </c>
      <c r="W311" s="163">
        <f>'Energy Consumption'!O851</f>
        <v>0</v>
      </c>
      <c r="X311" s="104">
        <f>'Energy Consumption'!O852</f>
        <v>0</v>
      </c>
      <c r="Y311" s="163">
        <f>'Energy Consumption'!O933</f>
        <v>0</v>
      </c>
      <c r="Z311" s="104">
        <f>'Energy Consumption'!O934</f>
        <v>0</v>
      </c>
      <c r="AA311" s="163">
        <f>'Energy Consumption'!O1015</f>
        <v>0</v>
      </c>
      <c r="AB311" s="104">
        <f>'Energy Consumption'!O1016</f>
        <v>0</v>
      </c>
      <c r="AC311" s="163">
        <f>'Energy Consumption'!O1097</f>
        <v>0</v>
      </c>
      <c r="AD311" s="104">
        <f>'Energy Consumption'!O1098</f>
        <v>0</v>
      </c>
      <c r="AE311" s="163">
        <f>'Energy Consumption'!O1179</f>
        <v>0</v>
      </c>
      <c r="AF311" s="104">
        <f>'Energy Consumption'!O1180</f>
        <v>0</v>
      </c>
      <c r="AG311" s="163">
        <f>'Energy Consumption'!O1261</f>
        <v>0</v>
      </c>
      <c r="AH311" s="104">
        <f>'Energy Consumption'!O1262</f>
        <v>0</v>
      </c>
      <c r="AI311" s="163">
        <f>'Energy Consumption'!O1343</f>
        <v>0</v>
      </c>
      <c r="AJ311" s="104">
        <f>'Energy Consumption'!O1344</f>
        <v>0</v>
      </c>
      <c r="AK311" s="163">
        <f>'Energy Consumption'!O1425</f>
        <v>0</v>
      </c>
      <c r="AL311" s="104">
        <f>'Energy Consumption'!O1426</f>
        <v>0</v>
      </c>
      <c r="AM311" s="163">
        <f>'Energy Consumption'!O1507</f>
        <v>0</v>
      </c>
      <c r="AN311" s="104">
        <f>'Energy Consumption'!O1508</f>
        <v>0</v>
      </c>
      <c r="AO311" s="163">
        <f>'Energy Consumption'!O1589</f>
        <v>0</v>
      </c>
      <c r="AP311" s="104">
        <f>'Energy Consumption'!O1590</f>
        <v>0</v>
      </c>
      <c r="AR311" s="104">
        <f>'Relevant Variables'!O31</f>
        <v>0</v>
      </c>
      <c r="AS311" s="104">
        <f>'Relevant Variables'!O61</f>
        <v>0</v>
      </c>
      <c r="AT311" s="104">
        <f>'Relevant Variables'!O91</f>
        <v>0</v>
      </c>
      <c r="AU311" s="104">
        <f>'Relevant Variables'!O121</f>
        <v>0</v>
      </c>
      <c r="AV311" s="104">
        <f>'Relevant Variables'!O151</f>
        <v>0</v>
      </c>
      <c r="AW311" s="104">
        <f>'Relevant Variables'!O181</f>
        <v>0</v>
      </c>
      <c r="AX311" s="104">
        <f>'Relevant Variables'!O211</f>
        <v>0</v>
      </c>
      <c r="AY311" s="104">
        <f>'Relevant Variables'!O241</f>
        <v>0</v>
      </c>
      <c r="AZ311" s="104">
        <f>'Relevant Variables'!O271</f>
        <v>0</v>
      </c>
      <c r="BA311" s="104">
        <f>'Relevant Variables'!O301</f>
        <v>0</v>
      </c>
      <c r="BB311" s="104">
        <f>'Relevant Variables'!O331</f>
        <v>0</v>
      </c>
      <c r="BC311" s="104">
        <f>'Relevant Variables'!O361</f>
        <v>0</v>
      </c>
      <c r="BD311" s="104">
        <f>'Relevant Variables'!O391</f>
        <v>0</v>
      </c>
      <c r="BE311" s="104">
        <f>'Relevant Variables'!O421</f>
        <v>0</v>
      </c>
      <c r="BF311" s="104">
        <f>'Relevant Variables'!O451</f>
        <v>0</v>
      </c>
      <c r="BG311" s="104">
        <f>'Relevant Variables'!O481</f>
        <v>0</v>
      </c>
      <c r="BH311" s="104">
        <f>'Relevant Variables'!O511</f>
        <v>0</v>
      </c>
      <c r="BI311" s="104">
        <f>'Relevant Variables'!O541</f>
        <v>0</v>
      </c>
      <c r="BJ311" s="104">
        <f>'Relevant Variables'!O571</f>
        <v>0</v>
      </c>
      <c r="BK311" s="104">
        <f>'Relevant Variables'!O601</f>
        <v>0</v>
      </c>
    </row>
    <row r="312" spans="1:63" s="104" customFormat="1">
      <c r="C312" s="104" t="str">
        <f>Customization!E8</f>
        <v>not set</v>
      </c>
      <c r="E312" s="104" t="str">
        <f>Customization!E9</f>
        <v>not set</v>
      </c>
      <c r="G312" s="104" t="str">
        <f>Customization!E10</f>
        <v>not set</v>
      </c>
      <c r="I312" s="104" t="str">
        <f>Customization!E11</f>
        <v>not set</v>
      </c>
      <c r="K312" s="104" t="str">
        <f>Customization!E12</f>
        <v>not set</v>
      </c>
      <c r="M312" s="104" t="str">
        <f>Customization!E13</f>
        <v>not set</v>
      </c>
      <c r="O312" s="104" t="str">
        <f>Customization!E14</f>
        <v>not set</v>
      </c>
      <c r="Q312" s="104" t="str">
        <f>Customization!E15</f>
        <v>not set</v>
      </c>
      <c r="S312" s="104" t="str">
        <f>Customization!E16</f>
        <v>not set</v>
      </c>
      <c r="U312" s="104" t="str">
        <f>Customization!E17</f>
        <v>not set</v>
      </c>
      <c r="W312" s="104" t="str">
        <f>Customization!E18</f>
        <v>not set</v>
      </c>
      <c r="Y312" s="104" t="str">
        <f>Customization!E19</f>
        <v>not set</v>
      </c>
      <c r="AA312" s="104" t="str">
        <f>Customization!E20</f>
        <v>not set</v>
      </c>
      <c r="AC312" s="104" t="str">
        <f>Customization!E21</f>
        <v>not set</v>
      </c>
      <c r="AE312" s="104" t="str">
        <f>Customization!E22</f>
        <v>not set</v>
      </c>
      <c r="AG312" s="104" t="str">
        <f>Customization!E23</f>
        <v>not set</v>
      </c>
      <c r="AI312" s="104" t="str">
        <f>Customization!E24</f>
        <v>not set</v>
      </c>
      <c r="AK312" s="104" t="str">
        <f>Customization!E25</f>
        <v>not set</v>
      </c>
      <c r="AM312" s="104" t="str">
        <f>Customization!E26</f>
        <v>not set</v>
      </c>
      <c r="AO312" s="104" t="str">
        <f>Customization!E27</f>
        <v>not set</v>
      </c>
    </row>
    <row r="313" spans="1:63" s="104" customFormat="1">
      <c r="C313" s="104" t="str">
        <f>Customization!F8</f>
        <v>not set</v>
      </c>
      <c r="E313" s="104" t="str">
        <f>Customization!F9</f>
        <v>not set</v>
      </c>
      <c r="G313" s="104" t="str">
        <f>Customization!F10</f>
        <v>not set</v>
      </c>
      <c r="I313" s="104" t="str">
        <f>Customization!F11</f>
        <v>not set</v>
      </c>
      <c r="K313" s="104" t="str">
        <f>Customization!F12</f>
        <v>not set</v>
      </c>
      <c r="M313" s="104" t="str">
        <f>Customization!F13</f>
        <v>not set</v>
      </c>
      <c r="O313" s="104" t="str">
        <f>Customization!F14</f>
        <v>not set</v>
      </c>
      <c r="Q313" s="104" t="str">
        <f>Customization!F15</f>
        <v>not set</v>
      </c>
      <c r="S313" s="104" t="str">
        <f>Customization!F16</f>
        <v>not set</v>
      </c>
      <c r="U313" s="104" t="str">
        <f>Customization!F17</f>
        <v>not set</v>
      </c>
      <c r="W313" s="104" t="str">
        <f>Customization!F18</f>
        <v>not set</v>
      </c>
      <c r="Y313" s="104" t="str">
        <f>Customization!F19</f>
        <v>not set</v>
      </c>
      <c r="AA313" s="104" t="str">
        <f>Customization!F20</f>
        <v>not set</v>
      </c>
      <c r="AC313" s="104" t="str">
        <f>Customization!F21</f>
        <v>not set</v>
      </c>
      <c r="AE313" s="104" t="str">
        <f>Customization!F22</f>
        <v>not set</v>
      </c>
      <c r="AG313" s="104" t="str">
        <f>Customization!F23</f>
        <v>not set</v>
      </c>
      <c r="AI313" s="104" t="str">
        <f>Customization!F24</f>
        <v>not set</v>
      </c>
      <c r="AK313" s="104" t="str">
        <f>Customization!F25</f>
        <v>not set</v>
      </c>
      <c r="AM313" s="104" t="str">
        <f>Customization!F26</f>
        <v>not set</v>
      </c>
      <c r="AO313" s="104" t="str">
        <f>Customization!F27</f>
        <v>not set</v>
      </c>
    </row>
    <row r="314" spans="1:63" s="104" customFormat="1">
      <c r="C314" s="104" t="str">
        <f>Customization!G8</f>
        <v>not set</v>
      </c>
      <c r="E314" s="104" t="str">
        <f>Customization!G9</f>
        <v>not set</v>
      </c>
      <c r="G314" s="104" t="str">
        <f>Customization!G10</f>
        <v>not set</v>
      </c>
      <c r="I314" s="104" t="str">
        <f>Customization!G11</f>
        <v>not set</v>
      </c>
      <c r="K314" s="104" t="str">
        <f>Customization!G12</f>
        <v>not set</v>
      </c>
      <c r="M314" s="104" t="str">
        <f>Customization!G13</f>
        <v>not set</v>
      </c>
      <c r="O314" s="104" t="str">
        <f>Customization!G14</f>
        <v>not set</v>
      </c>
      <c r="Q314" s="104" t="str">
        <f>Customization!G15</f>
        <v>not set</v>
      </c>
      <c r="S314" s="104" t="str">
        <f>Customization!G16</f>
        <v>not set</v>
      </c>
      <c r="U314" s="104" t="str">
        <f>Customization!G17</f>
        <v>not set</v>
      </c>
      <c r="W314" s="104" t="str">
        <f>Customization!G18</f>
        <v>not set</v>
      </c>
      <c r="Y314" s="104" t="str">
        <f>Customization!G19</f>
        <v>not set</v>
      </c>
      <c r="AA314" s="104" t="str">
        <f>Customization!G20</f>
        <v>not set</v>
      </c>
      <c r="AC314" s="104" t="str">
        <f>Customization!G21</f>
        <v>not set</v>
      </c>
      <c r="AE314" s="104" t="str">
        <f>Customization!G22</f>
        <v>not set</v>
      </c>
      <c r="AG314" s="104" t="str">
        <f>Customization!G23</f>
        <v>not set</v>
      </c>
      <c r="AI314" s="104" t="str">
        <f>Customization!G24</f>
        <v>not set</v>
      </c>
      <c r="AK314" s="104" t="str">
        <f>Customization!G25</f>
        <v>not set</v>
      </c>
      <c r="AM314" s="104" t="str">
        <f>Customization!G26</f>
        <v>not set</v>
      </c>
      <c r="AO314" s="104" t="str">
        <f>Customization!G27</f>
        <v>not set</v>
      </c>
    </row>
    <row r="315" spans="1:63" s="104" customFormat="1">
      <c r="C315" s="104">
        <f>Customization!H8</f>
        <v>0</v>
      </c>
      <c r="E315" s="104">
        <f>Customization!H9</f>
        <v>0</v>
      </c>
      <c r="G315" s="104">
        <f>Customization!H10</f>
        <v>0</v>
      </c>
      <c r="I315" s="104">
        <f>Customization!H11</f>
        <v>0</v>
      </c>
      <c r="K315" s="104">
        <f>Customization!H12</f>
        <v>0</v>
      </c>
      <c r="M315" s="104">
        <f>Customization!H13</f>
        <v>0</v>
      </c>
      <c r="O315" s="104">
        <f>Customization!H14</f>
        <v>0</v>
      </c>
      <c r="Q315" s="104">
        <f>Customization!H15</f>
        <v>0</v>
      </c>
      <c r="S315" s="104">
        <f>Customization!H16</f>
        <v>0</v>
      </c>
      <c r="U315" s="104">
        <f>Customization!H17</f>
        <v>0</v>
      </c>
      <c r="W315" s="104">
        <f>Customization!H18</f>
        <v>0</v>
      </c>
      <c r="Y315" s="104">
        <f>Customization!H19</f>
        <v>0</v>
      </c>
      <c r="AA315" s="104">
        <f>Customization!H20</f>
        <v>0</v>
      </c>
      <c r="AC315" s="104">
        <f>Customization!H21</f>
        <v>0</v>
      </c>
      <c r="AE315" s="104">
        <f>Customization!H22</f>
        <v>0</v>
      </c>
      <c r="AG315" s="104">
        <f>Customization!H23</f>
        <v>0</v>
      </c>
      <c r="AI315" s="104">
        <f>Customization!H24</f>
        <v>0</v>
      </c>
      <c r="AK315" s="104">
        <f>Customization!H25</f>
        <v>0</v>
      </c>
      <c r="AM315" s="104">
        <f>Customization!H26</f>
        <v>0</v>
      </c>
      <c r="AO315" s="104">
        <f>Customization!H27</f>
        <v>0</v>
      </c>
    </row>
    <row r="316" spans="1:63">
      <c r="C316">
        <f>Customization!B30</f>
        <v>0</v>
      </c>
      <c r="E316">
        <f>Customization!B31</f>
        <v>0</v>
      </c>
      <c r="G316">
        <f>Customization!B32</f>
        <v>0</v>
      </c>
      <c r="I316">
        <f>Customization!B33</f>
        <v>0</v>
      </c>
      <c r="K316">
        <f>Customization!B34</f>
        <v>0</v>
      </c>
      <c r="M316">
        <f>Customization!B35</f>
        <v>0</v>
      </c>
      <c r="O316">
        <f>Customization!B36</f>
        <v>0</v>
      </c>
      <c r="Q316">
        <f>Customization!B37</f>
        <v>0</v>
      </c>
      <c r="S316">
        <f>Customization!B38</f>
        <v>0</v>
      </c>
      <c r="U316">
        <f>Customization!B39</f>
        <v>0</v>
      </c>
      <c r="W316">
        <f>Customization!B40</f>
        <v>0</v>
      </c>
      <c r="Y316">
        <f>Customization!B41</f>
        <v>0</v>
      </c>
      <c r="AA316">
        <f>Customization!B42</f>
        <v>0</v>
      </c>
      <c r="AC316">
        <f>Customization!B43</f>
        <v>0</v>
      </c>
      <c r="AE316">
        <f>Customization!B44</f>
        <v>0</v>
      </c>
      <c r="AG316">
        <f>Customization!B45</f>
        <v>0</v>
      </c>
      <c r="AI316">
        <f>Customization!B46</f>
        <v>0</v>
      </c>
      <c r="AK316">
        <f>Customization!B47</f>
        <v>0</v>
      </c>
      <c r="AM316">
        <f>Customization!B48</f>
        <v>0</v>
      </c>
      <c r="AO316">
        <f>Customization!B49</f>
        <v>0</v>
      </c>
    </row>
    <row r="317" spans="1:63">
      <c r="C317" t="str">
        <f>Customization!D30</f>
        <v>not set</v>
      </c>
      <c r="E317" t="str">
        <f>Customization!D31</f>
        <v>not set</v>
      </c>
      <c r="G317" t="str">
        <f>Customization!D32</f>
        <v>not set</v>
      </c>
      <c r="I317" t="str">
        <f>Customization!D33</f>
        <v>not set</v>
      </c>
      <c r="K317" t="str">
        <f>Customization!D34</f>
        <v>not set</v>
      </c>
      <c r="M317" t="str">
        <f>Customization!D35</f>
        <v>not set</v>
      </c>
      <c r="O317" t="str">
        <f>Customization!D36</f>
        <v>not set</v>
      </c>
      <c r="Q317" t="str">
        <f>Customization!D37</f>
        <v>not set</v>
      </c>
      <c r="S317" t="str">
        <f>Customization!D38</f>
        <v>not set</v>
      </c>
      <c r="U317" t="str">
        <f>Customization!D39</f>
        <v>not set</v>
      </c>
      <c r="W317" t="str">
        <f>Customization!D40</f>
        <v>not set</v>
      </c>
      <c r="Y317" t="str">
        <f>Customization!D41</f>
        <v>not set</v>
      </c>
      <c r="AA317" t="str">
        <f>Customization!D42</f>
        <v>not set</v>
      </c>
      <c r="AC317" t="str">
        <f>Customization!D43</f>
        <v>not set</v>
      </c>
      <c r="AE317" t="str">
        <f>Customization!D44</f>
        <v>not set</v>
      </c>
      <c r="AG317" t="str">
        <f>Customization!D45</f>
        <v>not set</v>
      </c>
      <c r="AI317" t="str">
        <f>Customization!D46</f>
        <v>not set</v>
      </c>
      <c r="AK317" t="str">
        <f>Customization!D47</f>
        <v>not set</v>
      </c>
      <c r="AM317" t="str">
        <f>Customization!D48</f>
        <v>not set</v>
      </c>
      <c r="AO317" t="str">
        <f>Customization!D49</f>
        <v>not set</v>
      </c>
    </row>
    <row r="318" spans="1:63">
      <c r="C318" t="str">
        <f>Customization!E30</f>
        <v>not set</v>
      </c>
      <c r="E318" t="str">
        <f>Customization!E31</f>
        <v>not set</v>
      </c>
      <c r="G318" t="str">
        <f>Customization!E32</f>
        <v>not set</v>
      </c>
      <c r="I318" t="str">
        <f>Customization!E33</f>
        <v>not set</v>
      </c>
      <c r="K318" t="str">
        <f>Customization!E34</f>
        <v>not set</v>
      </c>
      <c r="M318" t="str">
        <f>Customization!E35</f>
        <v>not set</v>
      </c>
      <c r="O318" t="str">
        <f>Customization!E36</f>
        <v>not set</v>
      </c>
      <c r="Q318" t="str">
        <f>Customization!E37</f>
        <v>not set</v>
      </c>
      <c r="S318" t="str">
        <f>Customization!E38</f>
        <v>not set</v>
      </c>
      <c r="U318" t="str">
        <f>Customization!E39</f>
        <v>not set</v>
      </c>
      <c r="W318" t="str">
        <f>Customization!E40</f>
        <v>not set</v>
      </c>
      <c r="Y318" t="str">
        <f>Customization!E41</f>
        <v>not set</v>
      </c>
      <c r="AA318" t="str">
        <f>Customization!E42</f>
        <v>not set</v>
      </c>
      <c r="AC318" t="str">
        <f>Customization!E43</f>
        <v>not set</v>
      </c>
      <c r="AE318" t="str">
        <f>Customization!E44</f>
        <v>not set</v>
      </c>
      <c r="AG318" t="str">
        <f>Customization!E45</f>
        <v>not set</v>
      </c>
      <c r="AI318" t="str">
        <f>Customization!E46</f>
        <v>not set</v>
      </c>
      <c r="AK318" t="str">
        <f>Customization!E47</f>
        <v>not set</v>
      </c>
      <c r="AM318" t="str">
        <f>Customization!E48</f>
        <v>not set</v>
      </c>
      <c r="AO318" t="str">
        <f>Customization!E49</f>
        <v>not set</v>
      </c>
    </row>
    <row r="319" spans="1:63">
      <c r="C319" t="str">
        <f>Customization!F30</f>
        <v>not set</v>
      </c>
      <c r="E319" t="str">
        <f>Customization!F31</f>
        <v>not set</v>
      </c>
      <c r="G319" t="str">
        <f>Customization!F32</f>
        <v>not set</v>
      </c>
      <c r="I319" t="str">
        <f>Customization!F33</f>
        <v>not set</v>
      </c>
      <c r="K319" t="str">
        <f>Customization!F34</f>
        <v>not set</v>
      </c>
      <c r="M319" t="str">
        <f>Customization!F35</f>
        <v>not set</v>
      </c>
      <c r="O319" t="str">
        <f>Customization!F36</f>
        <v>not set</v>
      </c>
      <c r="Q319" t="str">
        <f>Customization!F37</f>
        <v>not set</v>
      </c>
      <c r="S319" t="str">
        <f>Customization!F38</f>
        <v>not set</v>
      </c>
      <c r="U319" t="str">
        <f>Customization!F39</f>
        <v>not set</v>
      </c>
      <c r="W319" t="str">
        <f>Customization!F40</f>
        <v>not set</v>
      </c>
      <c r="Y319" t="str">
        <f>Customization!F41</f>
        <v>not set</v>
      </c>
      <c r="AA319" t="str">
        <f>Customization!F42</f>
        <v>not set</v>
      </c>
      <c r="AC319" t="str">
        <f>Customization!F43</f>
        <v>not set</v>
      </c>
      <c r="AE319" t="str">
        <f>Customization!F44</f>
        <v>not set</v>
      </c>
      <c r="AG319" t="str">
        <f>Customization!F45</f>
        <v>not set</v>
      </c>
      <c r="AI319" t="str">
        <f>Customization!F46</f>
        <v>not set</v>
      </c>
      <c r="AK319" t="str">
        <f>Customization!F47</f>
        <v>not set</v>
      </c>
      <c r="AM319" t="str">
        <f>Customization!F48</f>
        <v>not set</v>
      </c>
      <c r="AO319" t="str">
        <f>Customization!F49</f>
        <v>not set</v>
      </c>
    </row>
  </sheetData>
  <sheetProtection sheet="1" objects="1" scenarios="1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 filterMode="1">
    <tabColor theme="0" tint="-0.34998626667073579"/>
  </sheetPr>
  <dimension ref="A1:J50"/>
  <sheetViews>
    <sheetView workbookViewId="0">
      <selection activeCell="B8" sqref="B8:C8"/>
    </sheetView>
  </sheetViews>
  <sheetFormatPr baseColWidth="10" defaultColWidth="0" defaultRowHeight="15" zeroHeight="1"/>
  <cols>
    <col min="1" max="2" width="9" customWidth="1"/>
    <col min="3" max="3" width="15.83203125" customWidth="1"/>
    <col min="4" max="4" width="14.33203125" customWidth="1"/>
    <col min="5" max="5" width="15.5" bestFit="1" customWidth="1"/>
    <col min="6" max="6" width="15.6640625" bestFit="1" customWidth="1"/>
    <col min="7" max="7" width="14.1640625" bestFit="1" customWidth="1"/>
    <col min="8" max="8" width="15.83203125" bestFit="1" customWidth="1"/>
    <col min="9" max="9" width="9" customWidth="1"/>
    <col min="10" max="16384" width="9" hidden="1"/>
  </cols>
  <sheetData>
    <row r="1" spans="1:10" ht="16">
      <c r="A1" s="1" t="s">
        <v>0</v>
      </c>
      <c r="B1" s="1"/>
      <c r="C1" s="1"/>
      <c r="D1" s="1"/>
      <c r="E1" s="1"/>
      <c r="F1" s="1"/>
      <c r="G1" s="1"/>
      <c r="H1" s="1"/>
      <c r="I1" s="1"/>
      <c r="J1">
        <v>1</v>
      </c>
    </row>
    <row r="2" spans="1:10" ht="25">
      <c r="A2" s="158" t="s">
        <v>55</v>
      </c>
      <c r="B2" s="158"/>
      <c r="C2" s="158"/>
      <c r="D2" s="158"/>
      <c r="E2" s="158"/>
      <c r="F2" s="158"/>
      <c r="G2" s="158"/>
      <c r="H2" s="158"/>
      <c r="I2" s="158"/>
      <c r="J2">
        <v>1</v>
      </c>
    </row>
    <row r="3" spans="1:10" ht="16" thickBot="1">
      <c r="J3">
        <v>1</v>
      </c>
    </row>
    <row r="4" spans="1:10" ht="16" thickBot="1">
      <c r="B4" s="241" t="s">
        <v>79</v>
      </c>
      <c r="C4" s="242"/>
      <c r="D4" s="172" t="s">
        <v>60</v>
      </c>
      <c r="E4" s="234" t="s">
        <v>84</v>
      </c>
      <c r="F4" s="235"/>
      <c r="G4" s="235"/>
      <c r="H4" s="235"/>
      <c r="J4">
        <v>1</v>
      </c>
    </row>
    <row r="5" spans="1:10" ht="16" thickBot="1">
      <c r="B5" s="241" t="s">
        <v>59</v>
      </c>
      <c r="C5" s="242"/>
      <c r="D5" s="172" t="s">
        <v>60</v>
      </c>
      <c r="E5" s="236"/>
      <c r="F5" s="237"/>
      <c r="G5" s="237"/>
      <c r="H5" s="237"/>
      <c r="J5">
        <v>1</v>
      </c>
    </row>
    <row r="6" spans="1:10" ht="16" thickBot="1">
      <c r="J6">
        <v>1</v>
      </c>
    </row>
    <row r="7" spans="1:10" ht="16" thickTop="1">
      <c r="B7" s="243" t="s">
        <v>5</v>
      </c>
      <c r="C7" s="244"/>
      <c r="D7" s="159" t="s">
        <v>46</v>
      </c>
      <c r="E7" s="159" t="s">
        <v>56</v>
      </c>
      <c r="F7" s="159" t="s">
        <v>57</v>
      </c>
      <c r="G7" s="159" t="s">
        <v>58</v>
      </c>
      <c r="H7" s="173" t="s">
        <v>83</v>
      </c>
      <c r="J7">
        <v>1</v>
      </c>
    </row>
    <row r="8" spans="1:10">
      <c r="B8" s="238" t="str">
        <f>Main!C15</f>
        <v>Electricity</v>
      </c>
      <c r="C8" s="238"/>
      <c r="D8" s="157" t="str">
        <f>Main!D15</f>
        <v>kWh site</v>
      </c>
      <c r="E8" s="171" t="s">
        <v>60</v>
      </c>
      <c r="F8" s="171" t="s">
        <v>60</v>
      </c>
      <c r="G8" s="171" t="s">
        <v>60</v>
      </c>
      <c r="H8" s="174">
        <f>Main!H15</f>
        <v>0</v>
      </c>
      <c r="J8" t="b">
        <f>Main!K15</f>
        <v>1</v>
      </c>
    </row>
    <row r="9" spans="1:10">
      <c r="B9" s="238">
        <f>Main!C16</f>
        <v>0</v>
      </c>
      <c r="C9" s="238"/>
      <c r="D9" s="157">
        <f>Main!D16</f>
        <v>0</v>
      </c>
      <c r="E9" s="171" t="s">
        <v>60</v>
      </c>
      <c r="F9" s="171" t="s">
        <v>60</v>
      </c>
      <c r="G9" s="171" t="s">
        <v>60</v>
      </c>
      <c r="H9" s="174">
        <f>Main!H16</f>
        <v>0</v>
      </c>
      <c r="J9" t="b">
        <f>Main!K16</f>
        <v>0</v>
      </c>
    </row>
    <row r="10" spans="1:10">
      <c r="B10" s="238">
        <f>Main!C17</f>
        <v>0</v>
      </c>
      <c r="C10" s="238"/>
      <c r="D10" s="157">
        <f>Main!D17</f>
        <v>0</v>
      </c>
      <c r="E10" s="171" t="s">
        <v>60</v>
      </c>
      <c r="F10" s="171" t="s">
        <v>60</v>
      </c>
      <c r="G10" s="171" t="s">
        <v>60</v>
      </c>
      <c r="H10" s="174">
        <f>Main!H17</f>
        <v>0</v>
      </c>
      <c r="J10" t="b">
        <f>Main!K17</f>
        <v>0</v>
      </c>
    </row>
    <row r="11" spans="1:10">
      <c r="B11" s="238">
        <f>Main!C18</f>
        <v>0</v>
      </c>
      <c r="C11" s="238"/>
      <c r="D11" s="157">
        <f>Main!D18</f>
        <v>0</v>
      </c>
      <c r="E11" s="171" t="s">
        <v>60</v>
      </c>
      <c r="F11" s="171" t="s">
        <v>60</v>
      </c>
      <c r="G11" s="171" t="s">
        <v>60</v>
      </c>
      <c r="H11" s="174">
        <f>Main!H18</f>
        <v>0</v>
      </c>
      <c r="J11" t="b">
        <f>Main!K18</f>
        <v>0</v>
      </c>
    </row>
    <row r="12" spans="1:10">
      <c r="B12" s="238">
        <f>Main!C19</f>
        <v>0</v>
      </c>
      <c r="C12" s="238"/>
      <c r="D12" s="157">
        <f>Main!D19</f>
        <v>0</v>
      </c>
      <c r="E12" s="171" t="s">
        <v>60</v>
      </c>
      <c r="F12" s="171" t="s">
        <v>60</v>
      </c>
      <c r="G12" s="171" t="s">
        <v>60</v>
      </c>
      <c r="H12" s="174">
        <f>Main!H19</f>
        <v>0</v>
      </c>
      <c r="J12" t="b">
        <f>Main!K19</f>
        <v>0</v>
      </c>
    </row>
    <row r="13" spans="1:10">
      <c r="B13" s="238">
        <f>Main!C20</f>
        <v>0</v>
      </c>
      <c r="C13" s="238"/>
      <c r="D13" s="157">
        <f>Main!D20</f>
        <v>0</v>
      </c>
      <c r="E13" s="171" t="s">
        <v>60</v>
      </c>
      <c r="F13" s="171" t="s">
        <v>60</v>
      </c>
      <c r="G13" s="171" t="s">
        <v>60</v>
      </c>
      <c r="H13" s="174">
        <f>Main!H20</f>
        <v>0</v>
      </c>
      <c r="J13" t="b">
        <f>Main!K20</f>
        <v>0</v>
      </c>
    </row>
    <row r="14" spans="1:10">
      <c r="B14" s="238">
        <f>Main!C21</f>
        <v>0</v>
      </c>
      <c r="C14" s="238"/>
      <c r="D14" s="157">
        <f>Main!D21</f>
        <v>0</v>
      </c>
      <c r="E14" s="171" t="s">
        <v>60</v>
      </c>
      <c r="F14" s="171" t="s">
        <v>60</v>
      </c>
      <c r="G14" s="171" t="s">
        <v>60</v>
      </c>
      <c r="H14" s="174">
        <f>Main!H21</f>
        <v>0</v>
      </c>
      <c r="J14" t="b">
        <f>Main!K21</f>
        <v>0</v>
      </c>
    </row>
    <row r="15" spans="1:10">
      <c r="B15" s="238">
        <f>Main!C22</f>
        <v>0</v>
      </c>
      <c r="C15" s="238"/>
      <c r="D15" s="157">
        <f>Main!D22</f>
        <v>0</v>
      </c>
      <c r="E15" s="171" t="s">
        <v>60</v>
      </c>
      <c r="F15" s="171" t="s">
        <v>60</v>
      </c>
      <c r="G15" s="171" t="s">
        <v>60</v>
      </c>
      <c r="H15" s="174">
        <f>Main!H22</f>
        <v>0</v>
      </c>
      <c r="J15" t="b">
        <f>Main!K22</f>
        <v>0</v>
      </c>
    </row>
    <row r="16" spans="1:10">
      <c r="B16" s="238">
        <f>Main!C23</f>
        <v>0</v>
      </c>
      <c r="C16" s="238"/>
      <c r="D16" s="157">
        <f>Main!D23</f>
        <v>0</v>
      </c>
      <c r="E16" s="171" t="s">
        <v>60</v>
      </c>
      <c r="F16" s="171" t="s">
        <v>60</v>
      </c>
      <c r="G16" s="171" t="s">
        <v>60</v>
      </c>
      <c r="H16" s="174">
        <f>Main!H23</f>
        <v>0</v>
      </c>
      <c r="J16" t="b">
        <f>Main!K23</f>
        <v>0</v>
      </c>
    </row>
    <row r="17" spans="2:10">
      <c r="B17" s="238">
        <f>Main!C24</f>
        <v>0</v>
      </c>
      <c r="C17" s="238"/>
      <c r="D17" s="157">
        <f>Main!D24</f>
        <v>0</v>
      </c>
      <c r="E17" s="171" t="s">
        <v>60</v>
      </c>
      <c r="F17" s="171" t="s">
        <v>60</v>
      </c>
      <c r="G17" s="171" t="s">
        <v>60</v>
      </c>
      <c r="H17" s="174">
        <f>Main!H24</f>
        <v>0</v>
      </c>
      <c r="J17" t="b">
        <f>Main!K24</f>
        <v>0</v>
      </c>
    </row>
    <row r="18" spans="2:10">
      <c r="B18" s="238">
        <f>Main!C25</f>
        <v>0</v>
      </c>
      <c r="C18" s="238"/>
      <c r="D18" s="157">
        <f>Main!D25</f>
        <v>0</v>
      </c>
      <c r="E18" s="171" t="s">
        <v>60</v>
      </c>
      <c r="F18" s="171" t="s">
        <v>60</v>
      </c>
      <c r="G18" s="171" t="s">
        <v>60</v>
      </c>
      <c r="H18" s="174">
        <f>Main!H25</f>
        <v>0</v>
      </c>
      <c r="J18" t="b">
        <f>Main!K25</f>
        <v>0</v>
      </c>
    </row>
    <row r="19" spans="2:10">
      <c r="B19" s="238">
        <f>Main!C26</f>
        <v>0</v>
      </c>
      <c r="C19" s="238"/>
      <c r="D19" s="157">
        <f>Main!D26</f>
        <v>0</v>
      </c>
      <c r="E19" s="171" t="s">
        <v>60</v>
      </c>
      <c r="F19" s="171" t="s">
        <v>60</v>
      </c>
      <c r="G19" s="171" t="s">
        <v>60</v>
      </c>
      <c r="H19" s="174">
        <f>Main!H26</f>
        <v>0</v>
      </c>
      <c r="J19" t="b">
        <f>Main!K26</f>
        <v>0</v>
      </c>
    </row>
    <row r="20" spans="2:10">
      <c r="B20" s="238">
        <f>Main!C27</f>
        <v>0</v>
      </c>
      <c r="C20" s="238"/>
      <c r="D20" s="157">
        <f>Main!D27</f>
        <v>0</v>
      </c>
      <c r="E20" s="171" t="s">
        <v>60</v>
      </c>
      <c r="F20" s="171" t="s">
        <v>60</v>
      </c>
      <c r="G20" s="171" t="s">
        <v>60</v>
      </c>
      <c r="H20" s="174">
        <f>Main!H27</f>
        <v>0</v>
      </c>
      <c r="J20" t="b">
        <f>Main!K27</f>
        <v>0</v>
      </c>
    </row>
    <row r="21" spans="2:10">
      <c r="B21" s="238">
        <f>Main!C28</f>
        <v>0</v>
      </c>
      <c r="C21" s="238"/>
      <c r="D21" s="157">
        <f>Main!D28</f>
        <v>0</v>
      </c>
      <c r="E21" s="171" t="s">
        <v>60</v>
      </c>
      <c r="F21" s="171" t="s">
        <v>60</v>
      </c>
      <c r="G21" s="171" t="s">
        <v>60</v>
      </c>
      <c r="H21" s="174">
        <f>Main!H28</f>
        <v>0</v>
      </c>
      <c r="J21" t="b">
        <f>Main!K28</f>
        <v>0</v>
      </c>
    </row>
    <row r="22" spans="2:10">
      <c r="B22" s="238">
        <f>Main!C29</f>
        <v>0</v>
      </c>
      <c r="C22" s="238"/>
      <c r="D22" s="157">
        <f>Main!D29</f>
        <v>0</v>
      </c>
      <c r="E22" s="171" t="s">
        <v>60</v>
      </c>
      <c r="F22" s="171" t="s">
        <v>60</v>
      </c>
      <c r="G22" s="171" t="s">
        <v>60</v>
      </c>
      <c r="H22" s="174">
        <f>Main!H29</f>
        <v>0</v>
      </c>
      <c r="J22" t="b">
        <f>Main!K29</f>
        <v>0</v>
      </c>
    </row>
    <row r="23" spans="2:10">
      <c r="B23" s="238">
        <f>Main!C30</f>
        <v>0</v>
      </c>
      <c r="C23" s="238"/>
      <c r="D23" s="157">
        <f>Main!D30</f>
        <v>0</v>
      </c>
      <c r="E23" s="171" t="s">
        <v>60</v>
      </c>
      <c r="F23" s="171" t="s">
        <v>60</v>
      </c>
      <c r="G23" s="171" t="s">
        <v>60</v>
      </c>
      <c r="H23" s="174">
        <f>Main!H30</f>
        <v>0</v>
      </c>
      <c r="J23" t="b">
        <f>Main!K30</f>
        <v>0</v>
      </c>
    </row>
    <row r="24" spans="2:10">
      <c r="B24" s="238">
        <f>Main!C31</f>
        <v>0</v>
      </c>
      <c r="C24" s="238"/>
      <c r="D24" s="157">
        <f>Main!D31</f>
        <v>0</v>
      </c>
      <c r="E24" s="171" t="s">
        <v>60</v>
      </c>
      <c r="F24" s="171" t="s">
        <v>60</v>
      </c>
      <c r="G24" s="171" t="s">
        <v>60</v>
      </c>
      <c r="H24" s="174">
        <f>Main!H31</f>
        <v>0</v>
      </c>
      <c r="J24" t="b">
        <f>Main!K31</f>
        <v>0</v>
      </c>
    </row>
    <row r="25" spans="2:10">
      <c r="B25" s="238">
        <f>Main!C32</f>
        <v>0</v>
      </c>
      <c r="C25" s="238"/>
      <c r="D25" s="157">
        <f>Main!D32</f>
        <v>0</v>
      </c>
      <c r="E25" s="171" t="s">
        <v>60</v>
      </c>
      <c r="F25" s="171" t="s">
        <v>60</v>
      </c>
      <c r="G25" s="171" t="s">
        <v>60</v>
      </c>
      <c r="H25" s="174">
        <f>Main!H32</f>
        <v>0</v>
      </c>
      <c r="J25" t="b">
        <f>Main!K32</f>
        <v>0</v>
      </c>
    </row>
    <row r="26" spans="2:10">
      <c r="B26" s="238">
        <f>Main!C33</f>
        <v>0</v>
      </c>
      <c r="C26" s="238"/>
      <c r="D26" s="157">
        <f>Main!D33</f>
        <v>0</v>
      </c>
      <c r="E26" s="171" t="s">
        <v>60</v>
      </c>
      <c r="F26" s="171" t="s">
        <v>60</v>
      </c>
      <c r="G26" s="171" t="s">
        <v>60</v>
      </c>
      <c r="H26" s="174">
        <f>Main!H33</f>
        <v>0</v>
      </c>
      <c r="J26" t="b">
        <f>Main!K33</f>
        <v>0</v>
      </c>
    </row>
    <row r="27" spans="2:10">
      <c r="B27" s="238">
        <f>Main!C34</f>
        <v>0</v>
      </c>
      <c r="C27" s="238"/>
      <c r="D27" s="157">
        <f>Main!D34</f>
        <v>0</v>
      </c>
      <c r="E27" s="171" t="s">
        <v>60</v>
      </c>
      <c r="F27" s="171" t="s">
        <v>60</v>
      </c>
      <c r="G27" s="171" t="s">
        <v>60</v>
      </c>
      <c r="H27" s="174">
        <f>Main!H34</f>
        <v>0</v>
      </c>
      <c r="J27" t="b">
        <f>Main!K34</f>
        <v>0</v>
      </c>
    </row>
    <row r="28" spans="2:10" ht="16" thickBot="1">
      <c r="J28">
        <v>1</v>
      </c>
    </row>
    <row r="29" spans="2:10" ht="16" thickTop="1">
      <c r="B29" s="239" t="s">
        <v>82</v>
      </c>
      <c r="C29" s="240"/>
      <c r="D29" s="175" t="s">
        <v>61</v>
      </c>
      <c r="E29" s="175" t="s">
        <v>77</v>
      </c>
      <c r="F29" s="175" t="s">
        <v>78</v>
      </c>
      <c r="J29" t="b">
        <v>1</v>
      </c>
    </row>
    <row r="30" spans="2:10" hidden="1">
      <c r="B30" s="238"/>
      <c r="C30" s="238"/>
      <c r="D30" s="162" t="s">
        <v>60</v>
      </c>
      <c r="E30" s="162" t="s">
        <v>60</v>
      </c>
      <c r="F30" s="162" t="s">
        <v>60</v>
      </c>
      <c r="J30">
        <f>COUNTA(B30)</f>
        <v>0</v>
      </c>
    </row>
    <row r="31" spans="2:10" hidden="1">
      <c r="B31" s="238"/>
      <c r="C31" s="238"/>
      <c r="D31" s="162" t="s">
        <v>60</v>
      </c>
      <c r="E31" s="162" t="s">
        <v>60</v>
      </c>
      <c r="F31" s="162" t="s">
        <v>60</v>
      </c>
      <c r="J31">
        <f t="shared" ref="J31:J49" si="0">COUNTA(B31)</f>
        <v>0</v>
      </c>
    </row>
    <row r="32" spans="2:10" hidden="1">
      <c r="B32" s="238"/>
      <c r="C32" s="238"/>
      <c r="D32" s="162" t="s">
        <v>60</v>
      </c>
      <c r="E32" s="162" t="s">
        <v>60</v>
      </c>
      <c r="F32" s="162" t="s">
        <v>60</v>
      </c>
      <c r="J32">
        <f t="shared" si="0"/>
        <v>0</v>
      </c>
    </row>
    <row r="33" spans="2:10" hidden="1">
      <c r="B33" s="238"/>
      <c r="C33" s="238"/>
      <c r="D33" s="162" t="s">
        <v>60</v>
      </c>
      <c r="E33" s="162" t="s">
        <v>60</v>
      </c>
      <c r="F33" s="162" t="s">
        <v>60</v>
      </c>
      <c r="J33">
        <f t="shared" si="0"/>
        <v>0</v>
      </c>
    </row>
    <row r="34" spans="2:10" hidden="1">
      <c r="B34" s="238"/>
      <c r="C34" s="238"/>
      <c r="D34" s="162" t="s">
        <v>60</v>
      </c>
      <c r="E34" s="162" t="s">
        <v>60</v>
      </c>
      <c r="F34" s="162" t="s">
        <v>60</v>
      </c>
      <c r="J34">
        <f t="shared" si="0"/>
        <v>0</v>
      </c>
    </row>
    <row r="35" spans="2:10" hidden="1">
      <c r="B35" s="238"/>
      <c r="C35" s="238"/>
      <c r="D35" s="162" t="s">
        <v>60</v>
      </c>
      <c r="E35" s="162" t="s">
        <v>60</v>
      </c>
      <c r="F35" s="162" t="s">
        <v>60</v>
      </c>
      <c r="J35">
        <f t="shared" si="0"/>
        <v>0</v>
      </c>
    </row>
    <row r="36" spans="2:10" hidden="1">
      <c r="B36" s="238"/>
      <c r="C36" s="238"/>
      <c r="D36" s="162" t="s">
        <v>60</v>
      </c>
      <c r="E36" s="162" t="s">
        <v>60</v>
      </c>
      <c r="F36" s="162" t="s">
        <v>60</v>
      </c>
      <c r="J36">
        <f t="shared" si="0"/>
        <v>0</v>
      </c>
    </row>
    <row r="37" spans="2:10" hidden="1">
      <c r="B37" s="238"/>
      <c r="C37" s="238"/>
      <c r="D37" s="162" t="s">
        <v>60</v>
      </c>
      <c r="E37" s="162" t="s">
        <v>60</v>
      </c>
      <c r="F37" s="162" t="s">
        <v>60</v>
      </c>
      <c r="J37">
        <f t="shared" si="0"/>
        <v>0</v>
      </c>
    </row>
    <row r="38" spans="2:10" hidden="1">
      <c r="B38" s="238"/>
      <c r="C38" s="238"/>
      <c r="D38" s="162" t="s">
        <v>60</v>
      </c>
      <c r="E38" s="162" t="s">
        <v>60</v>
      </c>
      <c r="F38" s="162" t="s">
        <v>60</v>
      </c>
      <c r="J38">
        <f t="shared" si="0"/>
        <v>0</v>
      </c>
    </row>
    <row r="39" spans="2:10" hidden="1">
      <c r="B39" s="238"/>
      <c r="C39" s="238"/>
      <c r="D39" s="162" t="s">
        <v>60</v>
      </c>
      <c r="E39" s="162" t="s">
        <v>60</v>
      </c>
      <c r="F39" s="162" t="s">
        <v>60</v>
      </c>
      <c r="J39">
        <f t="shared" si="0"/>
        <v>0</v>
      </c>
    </row>
    <row r="40" spans="2:10" hidden="1">
      <c r="B40" s="238"/>
      <c r="C40" s="238"/>
      <c r="D40" s="162" t="s">
        <v>60</v>
      </c>
      <c r="E40" s="162" t="s">
        <v>60</v>
      </c>
      <c r="F40" s="162" t="s">
        <v>60</v>
      </c>
      <c r="J40">
        <f t="shared" si="0"/>
        <v>0</v>
      </c>
    </row>
    <row r="41" spans="2:10" hidden="1">
      <c r="B41" s="238"/>
      <c r="C41" s="238"/>
      <c r="D41" s="162" t="s">
        <v>60</v>
      </c>
      <c r="E41" s="162" t="s">
        <v>60</v>
      </c>
      <c r="F41" s="162" t="s">
        <v>60</v>
      </c>
      <c r="J41">
        <f t="shared" si="0"/>
        <v>0</v>
      </c>
    </row>
    <row r="42" spans="2:10" hidden="1">
      <c r="B42" s="238"/>
      <c r="C42" s="238"/>
      <c r="D42" s="162" t="s">
        <v>60</v>
      </c>
      <c r="E42" s="162" t="s">
        <v>60</v>
      </c>
      <c r="F42" s="162" t="s">
        <v>60</v>
      </c>
      <c r="J42">
        <f t="shared" si="0"/>
        <v>0</v>
      </c>
    </row>
    <row r="43" spans="2:10" hidden="1">
      <c r="B43" s="238"/>
      <c r="C43" s="238"/>
      <c r="D43" s="162" t="s">
        <v>60</v>
      </c>
      <c r="E43" s="162" t="s">
        <v>60</v>
      </c>
      <c r="F43" s="162" t="s">
        <v>60</v>
      </c>
      <c r="J43">
        <f t="shared" si="0"/>
        <v>0</v>
      </c>
    </row>
    <row r="44" spans="2:10" hidden="1">
      <c r="B44" s="238"/>
      <c r="C44" s="238"/>
      <c r="D44" s="162" t="s">
        <v>60</v>
      </c>
      <c r="E44" s="162" t="s">
        <v>60</v>
      </c>
      <c r="F44" s="162" t="s">
        <v>60</v>
      </c>
      <c r="J44">
        <f t="shared" si="0"/>
        <v>0</v>
      </c>
    </row>
    <row r="45" spans="2:10" hidden="1">
      <c r="B45" s="238"/>
      <c r="C45" s="238"/>
      <c r="D45" s="162" t="s">
        <v>60</v>
      </c>
      <c r="E45" s="162" t="s">
        <v>60</v>
      </c>
      <c r="F45" s="162" t="s">
        <v>60</v>
      </c>
      <c r="J45">
        <f t="shared" si="0"/>
        <v>0</v>
      </c>
    </row>
    <row r="46" spans="2:10" hidden="1">
      <c r="B46" s="238"/>
      <c r="C46" s="238"/>
      <c r="D46" s="162" t="s">
        <v>60</v>
      </c>
      <c r="E46" s="162" t="s">
        <v>60</v>
      </c>
      <c r="F46" s="162" t="s">
        <v>60</v>
      </c>
      <c r="J46">
        <f t="shared" si="0"/>
        <v>0</v>
      </c>
    </row>
    <row r="47" spans="2:10" hidden="1">
      <c r="B47" s="238"/>
      <c r="C47" s="238"/>
      <c r="D47" s="162" t="s">
        <v>60</v>
      </c>
      <c r="E47" s="162" t="s">
        <v>60</v>
      </c>
      <c r="F47" s="162" t="s">
        <v>60</v>
      </c>
      <c r="J47">
        <f t="shared" si="0"/>
        <v>0</v>
      </c>
    </row>
    <row r="48" spans="2:10" hidden="1">
      <c r="B48" s="238"/>
      <c r="C48" s="238"/>
      <c r="D48" s="162" t="s">
        <v>60</v>
      </c>
      <c r="E48" s="162" t="s">
        <v>60</v>
      </c>
      <c r="F48" s="162" t="s">
        <v>60</v>
      </c>
      <c r="J48">
        <f t="shared" si="0"/>
        <v>0</v>
      </c>
    </row>
    <row r="49" spans="2:10" hidden="1">
      <c r="B49" s="238"/>
      <c r="C49" s="238"/>
      <c r="D49" s="162" t="s">
        <v>60</v>
      </c>
      <c r="E49" s="162" t="s">
        <v>60</v>
      </c>
      <c r="F49" s="162" t="s">
        <v>60</v>
      </c>
      <c r="J49">
        <f t="shared" si="0"/>
        <v>0</v>
      </c>
    </row>
    <row r="50" spans="2:10">
      <c r="J50" t="b">
        <v>1</v>
      </c>
    </row>
  </sheetData>
  <sheetProtection autoFilter="0"/>
  <autoFilter ref="J1:J50" xr:uid="{00000000-0009-0000-0000-000004000000}">
    <filterColumn colId="0">
      <filters>
        <filter val="1"/>
        <filter val="FALSE"/>
        <filter val="TRUE"/>
      </filters>
    </filterColumn>
  </autoFilter>
  <mergeCells count="45">
    <mergeCell ref="B4:C4"/>
    <mergeCell ref="B5:C5"/>
    <mergeCell ref="B25:C25"/>
    <mergeCell ref="B26:C26"/>
    <mergeCell ref="B16:C16"/>
    <mergeCell ref="B17:C17"/>
    <mergeCell ref="B18:C18"/>
    <mergeCell ref="B13:C13"/>
    <mergeCell ref="B14:C14"/>
    <mergeCell ref="B15:C15"/>
    <mergeCell ref="B10:C10"/>
    <mergeCell ref="B11:C11"/>
    <mergeCell ref="B12:C12"/>
    <mergeCell ref="B7:C7"/>
    <mergeCell ref="B8:C8"/>
    <mergeCell ref="B36:C36"/>
    <mergeCell ref="B37:C37"/>
    <mergeCell ref="B9:C9"/>
    <mergeCell ref="B29:C29"/>
    <mergeCell ref="B30:C30"/>
    <mergeCell ref="B31:C31"/>
    <mergeCell ref="B32:C32"/>
    <mergeCell ref="B27:C27"/>
    <mergeCell ref="B22:C22"/>
    <mergeCell ref="B23:C23"/>
    <mergeCell ref="B24:C24"/>
    <mergeCell ref="B19:C19"/>
    <mergeCell ref="B20:C20"/>
    <mergeCell ref="B21:C21"/>
    <mergeCell ref="E4:H5"/>
    <mergeCell ref="B43:C43"/>
    <mergeCell ref="B49:C49"/>
    <mergeCell ref="B44:C44"/>
    <mergeCell ref="B45:C45"/>
    <mergeCell ref="B46:C46"/>
    <mergeCell ref="B47:C47"/>
    <mergeCell ref="B48:C48"/>
    <mergeCell ref="B38:C38"/>
    <mergeCell ref="B39:C39"/>
    <mergeCell ref="B40:C40"/>
    <mergeCell ref="B41:C41"/>
    <mergeCell ref="B42:C42"/>
    <mergeCell ref="B33:C33"/>
    <mergeCell ref="B34:C34"/>
    <mergeCell ref="B35:C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2:S27"/>
  <sheetViews>
    <sheetView workbookViewId="0"/>
  </sheetViews>
  <sheetFormatPr baseColWidth="10" defaultColWidth="8.83203125" defaultRowHeight="15"/>
  <sheetData>
    <row r="2" spans="2:19">
      <c r="B2" t="s">
        <v>31</v>
      </c>
      <c r="D2" t="s">
        <v>73</v>
      </c>
      <c r="F2" t="s">
        <v>76</v>
      </c>
    </row>
    <row r="3" spans="2:19">
      <c r="B3">
        <v>2029</v>
      </c>
      <c r="D3" t="s">
        <v>30</v>
      </c>
      <c r="E3">
        <v>1</v>
      </c>
      <c r="F3">
        <f>VLOOKUP(Main!E10,Support!D3:E14,2,)</f>
        <v>1</v>
      </c>
      <c r="H3" s="170" t="str">
        <f>TEXT(DATE(2000,F3,1),"mmm")</f>
        <v>Jan</v>
      </c>
      <c r="I3" s="170" t="str">
        <f>TEXT(DATE(2000,F4,1),"mmm")</f>
        <v>Feb</v>
      </c>
      <c r="J3" s="170" t="str">
        <f>TEXT(DATE(2000,F5,1),"mmm")</f>
        <v>Mar</v>
      </c>
      <c r="K3" s="170" t="str">
        <f>TEXT(DATE(2000,F6,1),"mmm")</f>
        <v>Apr</v>
      </c>
      <c r="L3" s="170" t="str">
        <f>TEXT(DATE(2000,F7,1),"mmm")</f>
        <v>May</v>
      </c>
      <c r="M3" s="170" t="str">
        <f>TEXT(DATE(2000,F8,1),"mmm")</f>
        <v>Jun</v>
      </c>
      <c r="N3" s="170" t="str">
        <f>TEXT(DATE(2000,F9,1),"mmm")</f>
        <v>Jul</v>
      </c>
      <c r="O3" s="170" t="str">
        <f>TEXT(DATE(2000,F10,1),"mmm")</f>
        <v>Aug</v>
      </c>
      <c r="P3" s="170" t="str">
        <f>TEXT(DATE(2000,F11,1),"mmm")</f>
        <v>Sep</v>
      </c>
      <c r="Q3" s="170" t="str">
        <f>TEXT(DATE(2000,F12,1),"mmm")</f>
        <v>Oct</v>
      </c>
      <c r="R3" s="170" t="str">
        <f>TEXT(DATE(2000,F13,1),"mmm")</f>
        <v>Nov</v>
      </c>
      <c r="S3" s="170" t="str">
        <f>TEXT(DATE(2000,F14,1),"mmm")</f>
        <v>Dec</v>
      </c>
    </row>
    <row r="4" spans="2:19">
      <c r="B4">
        <f>B3-1</f>
        <v>2028</v>
      </c>
      <c r="D4" t="s">
        <v>62</v>
      </c>
      <c r="E4">
        <v>2</v>
      </c>
      <c r="F4">
        <f>IF(F3+1&gt;12,1,F3+1)</f>
        <v>2</v>
      </c>
    </row>
    <row r="5" spans="2:19">
      <c r="B5">
        <f t="shared" ref="B5:B27" si="0">B4-1</f>
        <v>2027</v>
      </c>
      <c r="D5" t="s">
        <v>63</v>
      </c>
      <c r="E5">
        <v>3</v>
      </c>
      <c r="F5">
        <f t="shared" ref="F5:F14" si="1">IF(F4+1&gt;12,1,F4+1)</f>
        <v>3</v>
      </c>
    </row>
    <row r="6" spans="2:19">
      <c r="B6">
        <f t="shared" si="0"/>
        <v>2026</v>
      </c>
      <c r="D6" t="s">
        <v>64</v>
      </c>
      <c r="E6">
        <v>4</v>
      </c>
      <c r="F6">
        <f t="shared" si="1"/>
        <v>4</v>
      </c>
    </row>
    <row r="7" spans="2:19">
      <c r="B7">
        <f t="shared" si="0"/>
        <v>2025</v>
      </c>
      <c r="D7" t="s">
        <v>65</v>
      </c>
      <c r="E7">
        <v>5</v>
      </c>
      <c r="F7">
        <f t="shared" si="1"/>
        <v>5</v>
      </c>
    </row>
    <row r="8" spans="2:19">
      <c r="B8">
        <f t="shared" si="0"/>
        <v>2024</v>
      </c>
      <c r="D8" t="s">
        <v>66</v>
      </c>
      <c r="E8">
        <v>6</v>
      </c>
      <c r="F8">
        <f t="shared" si="1"/>
        <v>6</v>
      </c>
    </row>
    <row r="9" spans="2:19">
      <c r="B9">
        <f t="shared" si="0"/>
        <v>2023</v>
      </c>
      <c r="D9" t="s">
        <v>67</v>
      </c>
      <c r="E9">
        <v>7</v>
      </c>
      <c r="F9">
        <f t="shared" si="1"/>
        <v>7</v>
      </c>
    </row>
    <row r="10" spans="2:19">
      <c r="B10">
        <f t="shared" si="0"/>
        <v>2022</v>
      </c>
      <c r="D10" t="s">
        <v>68</v>
      </c>
      <c r="E10">
        <v>8</v>
      </c>
      <c r="F10">
        <f t="shared" si="1"/>
        <v>8</v>
      </c>
    </row>
    <row r="11" spans="2:19">
      <c r="B11">
        <f t="shared" si="0"/>
        <v>2021</v>
      </c>
      <c r="D11" t="s">
        <v>69</v>
      </c>
      <c r="E11">
        <v>9</v>
      </c>
      <c r="F11">
        <f t="shared" si="1"/>
        <v>9</v>
      </c>
    </row>
    <row r="12" spans="2:19">
      <c r="B12">
        <f t="shared" si="0"/>
        <v>2020</v>
      </c>
      <c r="D12" t="s">
        <v>70</v>
      </c>
      <c r="E12">
        <v>10</v>
      </c>
      <c r="F12">
        <f t="shared" si="1"/>
        <v>10</v>
      </c>
    </row>
    <row r="13" spans="2:19">
      <c r="B13">
        <f t="shared" si="0"/>
        <v>2019</v>
      </c>
      <c r="D13" t="s">
        <v>71</v>
      </c>
      <c r="E13">
        <v>11</v>
      </c>
      <c r="F13">
        <f t="shared" si="1"/>
        <v>11</v>
      </c>
    </row>
    <row r="14" spans="2:19">
      <c r="B14">
        <f t="shared" si="0"/>
        <v>2018</v>
      </c>
      <c r="D14" t="s">
        <v>72</v>
      </c>
      <c r="E14">
        <v>12</v>
      </c>
      <c r="F14">
        <f t="shared" si="1"/>
        <v>12</v>
      </c>
    </row>
    <row r="15" spans="2:19">
      <c r="B15">
        <f t="shared" si="0"/>
        <v>2017</v>
      </c>
    </row>
    <row r="16" spans="2:19">
      <c r="B16">
        <f t="shared" si="0"/>
        <v>2016</v>
      </c>
    </row>
    <row r="17" spans="2:2">
      <c r="B17">
        <f t="shared" si="0"/>
        <v>2015</v>
      </c>
    </row>
    <row r="18" spans="2:2">
      <c r="B18">
        <f t="shared" si="0"/>
        <v>2014</v>
      </c>
    </row>
    <row r="19" spans="2:2">
      <c r="B19">
        <f t="shared" si="0"/>
        <v>2013</v>
      </c>
    </row>
    <row r="20" spans="2:2">
      <c r="B20">
        <f t="shared" si="0"/>
        <v>2012</v>
      </c>
    </row>
    <row r="21" spans="2:2">
      <c r="B21">
        <f t="shared" si="0"/>
        <v>2011</v>
      </c>
    </row>
    <row r="22" spans="2:2">
      <c r="B22">
        <f t="shared" si="0"/>
        <v>2010</v>
      </c>
    </row>
    <row r="23" spans="2:2">
      <c r="B23">
        <f t="shared" si="0"/>
        <v>2009</v>
      </c>
    </row>
    <row r="24" spans="2:2">
      <c r="B24">
        <f t="shared" si="0"/>
        <v>2008</v>
      </c>
    </row>
    <row r="25" spans="2:2">
      <c r="B25">
        <f t="shared" si="0"/>
        <v>2007</v>
      </c>
    </row>
    <row r="26" spans="2:2">
      <c r="B26">
        <f t="shared" si="0"/>
        <v>2006</v>
      </c>
    </row>
    <row r="27" spans="2:2">
      <c r="B27">
        <f t="shared" si="0"/>
        <v>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Main</vt:lpstr>
      <vt:lpstr>Energy Consumption</vt:lpstr>
      <vt:lpstr>Relevant Variables</vt:lpstr>
      <vt:lpstr>Raw Data</vt:lpstr>
      <vt:lpstr>Customization</vt:lpstr>
      <vt:lpstr>Support</vt:lpstr>
      <vt:lpstr>BaselineYear</vt:lpstr>
      <vt:lpstr>FinalYear</vt:lpstr>
      <vt:lpstr>ReportingYear</vt:lpstr>
      <vt:lpstr>UnitCostStatus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Peter Therkelsen</cp:lastModifiedBy>
  <dcterms:created xsi:type="dcterms:W3CDTF">2016-10-23T13:04:22Z</dcterms:created>
  <dcterms:modified xsi:type="dcterms:W3CDTF">2019-12-17T00:40:40Z</dcterms:modified>
</cp:coreProperties>
</file>